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ulnizam\Desktop\Jul 2023\"/>
    </mc:Choice>
  </mc:AlternateContent>
  <bookViews>
    <workbookView xWindow="0" yWindow="0" windowWidth="28800" windowHeight="12135" tabRatio="835" activeTab="9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  <sheet name="Sheet1" sheetId="31" r:id="rId12"/>
  </sheets>
  <externalReferences>
    <externalReference r:id="rId13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4" i="19" l="1"/>
  <c r="F244" i="19"/>
  <c r="E244" i="19"/>
  <c r="D244" i="19"/>
  <c r="C244" i="19"/>
  <c r="G243" i="19"/>
  <c r="F243" i="19"/>
  <c r="E243" i="19"/>
  <c r="D243" i="19"/>
  <c r="C243" i="19"/>
  <c r="G242" i="19"/>
  <c r="F242" i="19"/>
  <c r="E242" i="19"/>
  <c r="D242" i="19"/>
  <c r="C242" i="19"/>
  <c r="G241" i="19"/>
  <c r="F241" i="19"/>
  <c r="E241" i="19"/>
  <c r="D241" i="19"/>
  <c r="C241" i="19"/>
  <c r="G240" i="19"/>
  <c r="F240" i="19"/>
  <c r="E240" i="19"/>
  <c r="D240" i="19"/>
  <c r="C240" i="19"/>
  <c r="G239" i="19"/>
  <c r="F239" i="19"/>
  <c r="E239" i="19"/>
  <c r="D239" i="19"/>
  <c r="C239" i="19"/>
  <c r="G238" i="19"/>
  <c r="F238" i="19"/>
  <c r="E238" i="19"/>
  <c r="D238" i="19"/>
  <c r="C238" i="19"/>
  <c r="G165" i="19"/>
  <c r="F165" i="19"/>
  <c r="E165" i="19"/>
  <c r="D165" i="19"/>
  <c r="C165" i="19"/>
  <c r="G164" i="19"/>
  <c r="F164" i="19"/>
  <c r="E164" i="19"/>
  <c r="D164" i="19"/>
  <c r="C164" i="19"/>
  <c r="G163" i="19"/>
  <c r="F163" i="19"/>
  <c r="E163" i="19"/>
  <c r="D163" i="19"/>
  <c r="C163" i="19"/>
  <c r="G162" i="19"/>
  <c r="F162" i="19"/>
  <c r="E162" i="19"/>
  <c r="D162" i="19"/>
  <c r="C162" i="19"/>
  <c r="G161" i="19"/>
  <c r="F161" i="19"/>
  <c r="E161" i="19"/>
  <c r="D161" i="19"/>
  <c r="C161" i="19"/>
  <c r="G160" i="19"/>
  <c r="F160" i="19"/>
  <c r="E160" i="19"/>
  <c r="D160" i="19"/>
  <c r="C160" i="19"/>
  <c r="G159" i="19"/>
  <c r="F159" i="19"/>
  <c r="E159" i="19"/>
  <c r="D159" i="19"/>
  <c r="C159" i="19"/>
  <c r="G237" i="19" l="1"/>
  <c r="F237" i="19"/>
  <c r="E237" i="19"/>
  <c r="D237" i="19"/>
  <c r="C237" i="19"/>
  <c r="G158" i="19"/>
  <c r="F158" i="19"/>
  <c r="E158" i="19"/>
  <c r="D158" i="19"/>
  <c r="C158" i="19"/>
  <c r="L165" i="16" l="1"/>
  <c r="K165" i="16"/>
  <c r="J165" i="16"/>
  <c r="I165" i="16"/>
  <c r="L164" i="16"/>
  <c r="K164" i="16"/>
  <c r="J164" i="16"/>
  <c r="I164" i="16"/>
  <c r="L163" i="16"/>
  <c r="K163" i="16"/>
  <c r="J163" i="16"/>
  <c r="I163" i="16"/>
  <c r="L162" i="16"/>
  <c r="K162" i="16"/>
  <c r="J162" i="16"/>
  <c r="I162" i="16"/>
  <c r="L161" i="16"/>
  <c r="K161" i="16"/>
  <c r="J161" i="16"/>
  <c r="I161" i="16"/>
  <c r="L160" i="16"/>
  <c r="K160" i="16"/>
  <c r="J160" i="16"/>
  <c r="I160" i="16"/>
  <c r="L159" i="16"/>
  <c r="K159" i="16"/>
  <c r="J159" i="16"/>
  <c r="I159" i="16"/>
  <c r="L158" i="16"/>
  <c r="K158" i="16"/>
  <c r="J158" i="16"/>
  <c r="I158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F160" i="16"/>
  <c r="E160" i="16"/>
  <c r="D160" i="16"/>
  <c r="C160" i="16"/>
  <c r="F159" i="16"/>
  <c r="E159" i="16"/>
  <c r="D159" i="16"/>
  <c r="C159" i="16"/>
  <c r="F158" i="16"/>
  <c r="E158" i="16"/>
  <c r="D158" i="16"/>
  <c r="C158" i="16"/>
  <c r="L245" i="16"/>
  <c r="K245" i="16"/>
  <c r="J245" i="16"/>
  <c r="I245" i="16"/>
  <c r="L244" i="16"/>
  <c r="K244" i="16"/>
  <c r="J244" i="16"/>
  <c r="I244" i="16"/>
  <c r="L243" i="16"/>
  <c r="K243" i="16"/>
  <c r="J243" i="16"/>
  <c r="I243" i="16"/>
  <c r="L242" i="16"/>
  <c r="K242" i="16"/>
  <c r="J242" i="16"/>
  <c r="I242" i="16"/>
  <c r="L241" i="16"/>
  <c r="K241" i="16"/>
  <c r="J241" i="16"/>
  <c r="I241" i="16"/>
  <c r="L240" i="16"/>
  <c r="K240" i="16"/>
  <c r="J240" i="16"/>
  <c r="I240" i="16"/>
  <c r="L239" i="16"/>
  <c r="K239" i="16"/>
  <c r="J239" i="16"/>
  <c r="I239" i="16"/>
  <c r="L238" i="16"/>
  <c r="K238" i="16"/>
  <c r="J238" i="16"/>
  <c r="I238" i="16"/>
  <c r="F245" i="16"/>
  <c r="E245" i="16"/>
  <c r="D245" i="16"/>
  <c r="C245" i="16"/>
  <c r="F244" i="16"/>
  <c r="E244" i="16"/>
  <c r="D244" i="16"/>
  <c r="C244" i="16"/>
  <c r="F243" i="16"/>
  <c r="E243" i="16"/>
  <c r="D243" i="16"/>
  <c r="C243" i="16"/>
  <c r="F242" i="16"/>
  <c r="E242" i="16"/>
  <c r="D242" i="16"/>
  <c r="C242" i="16"/>
  <c r="F241" i="16"/>
  <c r="E241" i="16"/>
  <c r="D241" i="16"/>
  <c r="C241" i="16"/>
  <c r="F240" i="16"/>
  <c r="E240" i="16"/>
  <c r="D240" i="16"/>
  <c r="C240" i="16"/>
  <c r="F239" i="16"/>
  <c r="E239" i="16"/>
  <c r="D239" i="16"/>
  <c r="C239" i="16"/>
  <c r="F238" i="16"/>
  <c r="E238" i="16"/>
  <c r="D238" i="16"/>
  <c r="C238" i="1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L159" i="6"/>
  <c r="K159" i="6"/>
  <c r="J159" i="6"/>
  <c r="I159" i="6"/>
  <c r="L158" i="6"/>
  <c r="K158" i="6"/>
  <c r="J158" i="6"/>
  <c r="I158" i="6"/>
  <c r="L157" i="6"/>
  <c r="K157" i="6"/>
  <c r="J157" i="6"/>
  <c r="I157" i="6"/>
  <c r="L156" i="6"/>
  <c r="K156" i="6"/>
  <c r="J156" i="6"/>
  <c r="I156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F160" i="6"/>
  <c r="E160" i="6"/>
  <c r="D160" i="6"/>
  <c r="C160" i="6"/>
  <c r="F159" i="6"/>
  <c r="E159" i="6"/>
  <c r="D159" i="6"/>
  <c r="C159" i="6"/>
  <c r="F158" i="6"/>
  <c r="E158" i="6"/>
  <c r="D158" i="6"/>
  <c r="C158" i="6"/>
  <c r="F157" i="6"/>
  <c r="E157" i="6"/>
  <c r="D157" i="6"/>
  <c r="C157" i="6"/>
  <c r="F156" i="6"/>
  <c r="E156" i="6"/>
  <c r="D156" i="6"/>
  <c r="C156" i="6"/>
  <c r="L241" i="6"/>
  <c r="K241" i="6"/>
  <c r="J241" i="6"/>
  <c r="I241" i="6"/>
  <c r="L240" i="6"/>
  <c r="K240" i="6"/>
  <c r="J240" i="6"/>
  <c r="I240" i="6"/>
  <c r="L239" i="6"/>
  <c r="K239" i="6"/>
  <c r="J239" i="6"/>
  <c r="I239" i="6"/>
  <c r="L238" i="6"/>
  <c r="K238" i="6"/>
  <c r="J238" i="6"/>
  <c r="I238" i="6"/>
  <c r="L237" i="6"/>
  <c r="K237" i="6"/>
  <c r="J237" i="6"/>
  <c r="I237" i="6"/>
  <c r="L236" i="6"/>
  <c r="K236" i="6"/>
  <c r="J236" i="6"/>
  <c r="I236" i="6"/>
  <c r="L235" i="6"/>
  <c r="K235" i="6"/>
  <c r="J235" i="6"/>
  <c r="I235" i="6"/>
  <c r="L234" i="6"/>
  <c r="K234" i="6"/>
  <c r="J234" i="6"/>
  <c r="I234" i="6"/>
  <c r="F241" i="6"/>
  <c r="E241" i="6"/>
  <c r="D241" i="6"/>
  <c r="C241" i="6"/>
  <c r="F240" i="6"/>
  <c r="E240" i="6"/>
  <c r="D240" i="6"/>
  <c r="C240" i="6"/>
  <c r="F239" i="6"/>
  <c r="E239" i="6"/>
  <c r="D239" i="6"/>
  <c r="C239" i="6"/>
  <c r="F238" i="6"/>
  <c r="E238" i="6"/>
  <c r="D238" i="6"/>
  <c r="C238" i="6"/>
  <c r="F237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161" i="29"/>
  <c r="E161" i="29"/>
  <c r="D161" i="29"/>
  <c r="C161" i="29"/>
  <c r="F160" i="29"/>
  <c r="E160" i="29"/>
  <c r="D160" i="29"/>
  <c r="C160" i="29"/>
  <c r="F159" i="29"/>
  <c r="E159" i="29"/>
  <c r="D159" i="29"/>
  <c r="C159" i="29"/>
  <c r="F158" i="29"/>
  <c r="E158" i="29"/>
  <c r="D158" i="29"/>
  <c r="C158" i="29"/>
  <c r="F157" i="29"/>
  <c r="E157" i="29"/>
  <c r="D157" i="29"/>
  <c r="C157" i="29"/>
  <c r="F156" i="29"/>
  <c r="E156" i="29"/>
  <c r="D156" i="29"/>
  <c r="C156" i="29"/>
  <c r="F155" i="29"/>
  <c r="E155" i="29"/>
  <c r="D155" i="29"/>
  <c r="C155" i="29"/>
  <c r="F154" i="29"/>
  <c r="E154" i="29"/>
  <c r="D154" i="29"/>
  <c r="C154" i="29"/>
  <c r="F162" i="13"/>
  <c r="E162" i="13"/>
  <c r="D162" i="13"/>
  <c r="C162" i="13"/>
  <c r="F161" i="13"/>
  <c r="E161" i="13"/>
  <c r="D161" i="13"/>
  <c r="C161" i="13"/>
  <c r="F160" i="13"/>
  <c r="E160" i="13"/>
  <c r="D160" i="13"/>
  <c r="C160" i="13"/>
  <c r="F159" i="13"/>
  <c r="E159" i="13"/>
  <c r="D159" i="13"/>
  <c r="C159" i="13"/>
  <c r="F158" i="13"/>
  <c r="E158" i="13"/>
  <c r="D158" i="13"/>
  <c r="C158" i="13"/>
  <c r="F157" i="13"/>
  <c r="E157" i="13"/>
  <c r="D157" i="13"/>
  <c r="C157" i="13"/>
  <c r="F156" i="13"/>
  <c r="E156" i="13"/>
  <c r="D156" i="13"/>
  <c r="C156" i="13"/>
  <c r="F155" i="13"/>
  <c r="E155" i="13"/>
  <c r="D155" i="13"/>
  <c r="C155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C235" i="13"/>
  <c r="F234" i="13"/>
  <c r="E234" i="13"/>
  <c r="D234" i="13"/>
  <c r="C234" i="13"/>
  <c r="F233" i="13"/>
  <c r="E233" i="13"/>
  <c r="D233" i="13"/>
  <c r="C233" i="13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244" i="27"/>
  <c r="E244" i="27"/>
  <c r="D244" i="27"/>
  <c r="C244" i="27"/>
  <c r="F243" i="27"/>
  <c r="E243" i="27"/>
  <c r="D243" i="27"/>
  <c r="C243" i="27"/>
  <c r="F242" i="27"/>
  <c r="E242" i="27"/>
  <c r="D242" i="27"/>
  <c r="C242" i="27"/>
  <c r="F241" i="27"/>
  <c r="E241" i="27"/>
  <c r="D241" i="27"/>
  <c r="C241" i="27"/>
  <c r="F240" i="27"/>
  <c r="E240" i="27"/>
  <c r="D240" i="27"/>
  <c r="C240" i="27"/>
  <c r="F239" i="27"/>
  <c r="E239" i="27"/>
  <c r="D239" i="27"/>
  <c r="C239" i="27"/>
  <c r="F238" i="27"/>
  <c r="E238" i="27"/>
  <c r="D238" i="27"/>
  <c r="C238" i="27"/>
  <c r="F237" i="27"/>
  <c r="E237" i="27"/>
  <c r="D237" i="27"/>
  <c r="C237" i="27"/>
  <c r="F158" i="27"/>
  <c r="E158" i="27"/>
  <c r="D158" i="27"/>
  <c r="C158" i="27"/>
  <c r="G165" i="17" l="1"/>
  <c r="F165" i="17"/>
  <c r="E165" i="17"/>
  <c r="D165" i="17"/>
  <c r="C165" i="17"/>
  <c r="G164" i="17"/>
  <c r="F164" i="17"/>
  <c r="E164" i="17"/>
  <c r="D164" i="17"/>
  <c r="C164" i="17"/>
  <c r="G163" i="17"/>
  <c r="F163" i="17"/>
  <c r="E163" i="17"/>
  <c r="D163" i="17"/>
  <c r="C163" i="17"/>
  <c r="G162" i="17"/>
  <c r="F162" i="17"/>
  <c r="E162" i="17"/>
  <c r="D162" i="17"/>
  <c r="C162" i="17"/>
  <c r="G161" i="17"/>
  <c r="F161" i="17"/>
  <c r="E161" i="17"/>
  <c r="D161" i="17"/>
  <c r="C161" i="17"/>
  <c r="G160" i="17"/>
  <c r="F160" i="17"/>
  <c r="E160" i="17"/>
  <c r="D160" i="17"/>
  <c r="C160" i="17"/>
  <c r="G159" i="17"/>
  <c r="F159" i="17"/>
  <c r="E159" i="17"/>
  <c r="D159" i="17"/>
  <c r="C159" i="17"/>
  <c r="G158" i="17"/>
  <c r="F158" i="17"/>
  <c r="E158" i="17"/>
  <c r="D158" i="17"/>
  <c r="C158" i="17"/>
  <c r="G244" i="17"/>
  <c r="F244" i="17"/>
  <c r="E244" i="17"/>
  <c r="D244" i="17"/>
  <c r="C244" i="17"/>
  <c r="G243" i="17"/>
  <c r="F243" i="17"/>
  <c r="E243" i="17"/>
  <c r="D243" i="17"/>
  <c r="C243" i="17"/>
  <c r="G242" i="17"/>
  <c r="F242" i="17"/>
  <c r="E242" i="17"/>
  <c r="D242" i="17"/>
  <c r="C242" i="17"/>
  <c r="G241" i="17"/>
  <c r="F241" i="17"/>
  <c r="E241" i="17"/>
  <c r="D241" i="17"/>
  <c r="C241" i="17"/>
  <c r="G240" i="17"/>
  <c r="F240" i="17"/>
  <c r="E240" i="17"/>
  <c r="D240" i="17"/>
  <c r="C240" i="17"/>
  <c r="G239" i="17"/>
  <c r="F239" i="17"/>
  <c r="E239" i="17"/>
  <c r="D239" i="17"/>
  <c r="C239" i="17"/>
  <c r="G238" i="17"/>
  <c r="F238" i="17"/>
  <c r="E238" i="17"/>
  <c r="D238" i="17"/>
  <c r="C238" i="17"/>
  <c r="G237" i="17"/>
  <c r="F237" i="17"/>
  <c r="E237" i="17"/>
  <c r="D237" i="17"/>
  <c r="C237" i="17"/>
  <c r="G164" i="10"/>
  <c r="F164" i="10"/>
  <c r="E164" i="10"/>
  <c r="D164" i="10"/>
  <c r="C164" i="10"/>
  <c r="G163" i="10"/>
  <c r="F163" i="10"/>
  <c r="E163" i="10"/>
  <c r="D163" i="10"/>
  <c r="C163" i="10"/>
  <c r="G162" i="10"/>
  <c r="F162" i="10"/>
  <c r="E162" i="10"/>
  <c r="D162" i="10"/>
  <c r="C162" i="10"/>
  <c r="G161" i="10"/>
  <c r="F161" i="10"/>
  <c r="E161" i="10"/>
  <c r="D161" i="10"/>
  <c r="C161" i="10"/>
  <c r="G160" i="10"/>
  <c r="F160" i="10"/>
  <c r="E160" i="10"/>
  <c r="D160" i="10"/>
  <c r="C160" i="10"/>
  <c r="G159" i="10"/>
  <c r="F159" i="10"/>
  <c r="E159" i="10"/>
  <c r="D159" i="10"/>
  <c r="C159" i="10"/>
  <c r="G158" i="10"/>
  <c r="F158" i="10"/>
  <c r="E158" i="10"/>
  <c r="D158" i="10"/>
  <c r="C158" i="10"/>
  <c r="G157" i="10"/>
  <c r="F157" i="10"/>
  <c r="E157" i="10"/>
  <c r="D157" i="10"/>
  <c r="C157" i="10"/>
  <c r="G243" i="10"/>
  <c r="F243" i="10"/>
  <c r="E243" i="10"/>
  <c r="D243" i="10"/>
  <c r="C243" i="10"/>
  <c r="G242" i="10"/>
  <c r="F242" i="10"/>
  <c r="E242" i="10"/>
  <c r="D242" i="10"/>
  <c r="C242" i="10"/>
  <c r="G241" i="10"/>
  <c r="F241" i="10"/>
  <c r="E241" i="10"/>
  <c r="D241" i="10"/>
  <c r="C241" i="10"/>
  <c r="G240" i="10"/>
  <c r="F240" i="10"/>
  <c r="E240" i="10"/>
  <c r="D240" i="10"/>
  <c r="C240" i="10"/>
  <c r="G239" i="10"/>
  <c r="F239" i="10"/>
  <c r="E239" i="10"/>
  <c r="D239" i="10"/>
  <c r="C239" i="10"/>
  <c r="G238" i="10"/>
  <c r="F238" i="10"/>
  <c r="E238" i="10"/>
  <c r="D238" i="10"/>
  <c r="C238" i="10"/>
  <c r="G237" i="10"/>
  <c r="F237" i="10"/>
  <c r="E237" i="10"/>
  <c r="D237" i="10"/>
  <c r="C237" i="10"/>
  <c r="G236" i="10"/>
  <c r="F236" i="10"/>
  <c r="E236" i="10"/>
  <c r="D236" i="10"/>
  <c r="C236" i="10"/>
  <c r="N165" i="19"/>
  <c r="M165" i="19"/>
  <c r="L165" i="19"/>
  <c r="K165" i="19"/>
  <c r="J165" i="19"/>
  <c r="N164" i="19"/>
  <c r="M164" i="19"/>
  <c r="L164" i="19"/>
  <c r="K164" i="19"/>
  <c r="J164" i="19"/>
  <c r="N163" i="19"/>
  <c r="M163" i="19"/>
  <c r="L163" i="19"/>
  <c r="K163" i="19"/>
  <c r="J163" i="19"/>
  <c r="N162" i="19"/>
  <c r="M162" i="19"/>
  <c r="L162" i="19"/>
  <c r="K162" i="19"/>
  <c r="J162" i="19"/>
  <c r="N161" i="19"/>
  <c r="M161" i="19"/>
  <c r="L161" i="19"/>
  <c r="K161" i="19"/>
  <c r="J161" i="19"/>
  <c r="N160" i="19"/>
  <c r="M160" i="19"/>
  <c r="L160" i="19"/>
  <c r="K160" i="19"/>
  <c r="J160" i="19"/>
  <c r="N159" i="19"/>
  <c r="M159" i="19"/>
  <c r="L159" i="19"/>
  <c r="K159" i="19"/>
  <c r="J159" i="19"/>
  <c r="N158" i="19"/>
  <c r="M158" i="19"/>
  <c r="L158" i="19"/>
  <c r="K158" i="19"/>
  <c r="J158" i="19"/>
  <c r="N244" i="19"/>
  <c r="M244" i="19"/>
  <c r="L244" i="19"/>
  <c r="K244" i="19"/>
  <c r="J244" i="19"/>
  <c r="N243" i="19"/>
  <c r="M243" i="19"/>
  <c r="L243" i="19"/>
  <c r="K243" i="19"/>
  <c r="J243" i="19"/>
  <c r="N242" i="19"/>
  <c r="M242" i="19"/>
  <c r="L242" i="19"/>
  <c r="K242" i="19"/>
  <c r="J242" i="19"/>
  <c r="N241" i="19"/>
  <c r="M241" i="19"/>
  <c r="L241" i="19"/>
  <c r="K241" i="19"/>
  <c r="J241" i="19"/>
  <c r="N240" i="19"/>
  <c r="M240" i="19"/>
  <c r="L240" i="19"/>
  <c r="K240" i="19"/>
  <c r="J240" i="19"/>
  <c r="N239" i="19"/>
  <c r="M239" i="19"/>
  <c r="L239" i="19"/>
  <c r="K239" i="19"/>
  <c r="J239" i="19"/>
  <c r="N238" i="19"/>
  <c r="M238" i="19"/>
  <c r="L238" i="19"/>
  <c r="K238" i="19"/>
  <c r="J238" i="19"/>
  <c r="N237" i="19"/>
  <c r="M237" i="19"/>
  <c r="L237" i="19"/>
  <c r="K237" i="19"/>
  <c r="J237" i="19"/>
  <c r="N245" i="8"/>
  <c r="M245" i="8"/>
  <c r="L245" i="8"/>
  <c r="K245" i="8"/>
  <c r="J245" i="8"/>
  <c r="N244" i="8"/>
  <c r="M244" i="8"/>
  <c r="L244" i="8"/>
  <c r="K244" i="8"/>
  <c r="J244" i="8"/>
  <c r="N243" i="8"/>
  <c r="M243" i="8"/>
  <c r="L243" i="8"/>
  <c r="K243" i="8"/>
  <c r="J243" i="8"/>
  <c r="N242" i="8"/>
  <c r="M242" i="8"/>
  <c r="L242" i="8"/>
  <c r="K242" i="8"/>
  <c r="J242" i="8"/>
  <c r="N241" i="8"/>
  <c r="M241" i="8"/>
  <c r="L241" i="8"/>
  <c r="K241" i="8"/>
  <c r="J241" i="8"/>
  <c r="N240" i="8"/>
  <c r="M240" i="8"/>
  <c r="L240" i="8"/>
  <c r="K240" i="8"/>
  <c r="J240" i="8"/>
  <c r="N239" i="8"/>
  <c r="M239" i="8"/>
  <c r="L239" i="8"/>
  <c r="K239" i="8"/>
  <c r="J239" i="8"/>
  <c r="N238" i="8"/>
  <c r="M238" i="8"/>
  <c r="L238" i="8"/>
  <c r="K238" i="8"/>
  <c r="J238" i="8"/>
  <c r="G245" i="8"/>
  <c r="F245" i="8"/>
  <c r="E245" i="8"/>
  <c r="D245" i="8"/>
  <c r="C245" i="8"/>
  <c r="G244" i="8"/>
  <c r="F244" i="8"/>
  <c r="E244" i="8"/>
  <c r="D244" i="8"/>
  <c r="C244" i="8"/>
  <c r="G243" i="8"/>
  <c r="F243" i="8"/>
  <c r="E243" i="8"/>
  <c r="D243" i="8"/>
  <c r="C243" i="8"/>
  <c r="G242" i="8"/>
  <c r="F242" i="8"/>
  <c r="E242" i="8"/>
  <c r="D242" i="8"/>
  <c r="C242" i="8"/>
  <c r="G241" i="8"/>
  <c r="F241" i="8"/>
  <c r="E241" i="8"/>
  <c r="D241" i="8"/>
  <c r="C241" i="8"/>
  <c r="G240" i="8"/>
  <c r="F240" i="8"/>
  <c r="E240" i="8"/>
  <c r="D240" i="8"/>
  <c r="C240" i="8"/>
  <c r="G239" i="8"/>
  <c r="F239" i="8"/>
  <c r="E239" i="8"/>
  <c r="D239" i="8"/>
  <c r="C239" i="8"/>
  <c r="G238" i="8"/>
  <c r="F238" i="8"/>
  <c r="E238" i="8"/>
  <c r="D238" i="8"/>
  <c r="C238" i="8"/>
  <c r="N165" i="8"/>
  <c r="M165" i="8"/>
  <c r="L165" i="8"/>
  <c r="K165" i="8"/>
  <c r="J165" i="8"/>
  <c r="N164" i="8"/>
  <c r="M164" i="8"/>
  <c r="L164" i="8"/>
  <c r="K164" i="8"/>
  <c r="J164" i="8"/>
  <c r="N163" i="8"/>
  <c r="M163" i="8"/>
  <c r="L163" i="8"/>
  <c r="K163" i="8"/>
  <c r="J163" i="8"/>
  <c r="N162" i="8"/>
  <c r="M162" i="8"/>
  <c r="L162" i="8"/>
  <c r="K162" i="8"/>
  <c r="J162" i="8"/>
  <c r="N161" i="8"/>
  <c r="M161" i="8"/>
  <c r="L161" i="8"/>
  <c r="K161" i="8"/>
  <c r="J161" i="8"/>
  <c r="N160" i="8"/>
  <c r="M160" i="8"/>
  <c r="L160" i="8"/>
  <c r="K160" i="8"/>
  <c r="J160" i="8"/>
  <c r="N159" i="8"/>
  <c r="M159" i="8"/>
  <c r="L159" i="8"/>
  <c r="K159" i="8"/>
  <c r="J159" i="8"/>
  <c r="N158" i="8"/>
  <c r="M158" i="8"/>
  <c r="L158" i="8"/>
  <c r="K158" i="8"/>
  <c r="J158" i="8"/>
  <c r="G165" i="8"/>
  <c r="F165" i="8"/>
  <c r="E165" i="8"/>
  <c r="D165" i="8"/>
  <c r="C165" i="8"/>
  <c r="G164" i="8"/>
  <c r="F164" i="8"/>
  <c r="E164" i="8"/>
  <c r="D164" i="8"/>
  <c r="C164" i="8"/>
  <c r="G163" i="8"/>
  <c r="F163" i="8"/>
  <c r="E163" i="8"/>
  <c r="D163" i="8"/>
  <c r="C163" i="8"/>
  <c r="G162" i="8"/>
  <c r="F162" i="8"/>
  <c r="E162" i="8"/>
  <c r="D162" i="8"/>
  <c r="C162" i="8"/>
  <c r="G161" i="8"/>
  <c r="F161" i="8"/>
  <c r="E161" i="8"/>
  <c r="D161" i="8"/>
  <c r="C161" i="8"/>
  <c r="G160" i="8"/>
  <c r="F160" i="8"/>
  <c r="E160" i="8"/>
  <c r="D160" i="8"/>
  <c r="C160" i="8"/>
  <c r="G159" i="8"/>
  <c r="F159" i="8"/>
  <c r="E159" i="8"/>
  <c r="D159" i="8"/>
  <c r="C159" i="8"/>
  <c r="G158" i="8"/>
  <c r="F158" i="8"/>
  <c r="E158" i="8"/>
  <c r="D158" i="8"/>
  <c r="C158" i="8"/>
  <c r="G236" i="17" l="1"/>
  <c r="F236" i="17"/>
  <c r="E236" i="17"/>
  <c r="D236" i="17"/>
  <c r="C236" i="17"/>
  <c r="G157" i="17"/>
  <c r="F157" i="17"/>
  <c r="E157" i="17"/>
  <c r="D157" i="17"/>
  <c r="C157" i="17"/>
  <c r="E156" i="10"/>
  <c r="G235" i="10"/>
  <c r="F235" i="10"/>
  <c r="D235" i="10"/>
  <c r="C235" i="10"/>
  <c r="G156" i="10"/>
  <c r="F156" i="10"/>
  <c r="D156" i="10"/>
  <c r="C156" i="10"/>
  <c r="G236" i="19"/>
  <c r="F236" i="19"/>
  <c r="E236" i="19"/>
  <c r="D236" i="19"/>
  <c r="C236" i="19"/>
  <c r="N236" i="19"/>
  <c r="M236" i="19"/>
  <c r="L236" i="19"/>
  <c r="K236" i="19"/>
  <c r="J236" i="19"/>
  <c r="N157" i="19"/>
  <c r="M157" i="19"/>
  <c r="L157" i="19"/>
  <c r="K157" i="19"/>
  <c r="J157" i="19"/>
  <c r="G157" i="19"/>
  <c r="F157" i="19"/>
  <c r="E157" i="19"/>
  <c r="D157" i="19"/>
  <c r="C157" i="19"/>
  <c r="N237" i="8"/>
  <c r="M237" i="8"/>
  <c r="L237" i="8"/>
  <c r="K237" i="8"/>
  <c r="J237" i="8"/>
  <c r="G237" i="8"/>
  <c r="F237" i="8"/>
  <c r="E237" i="8"/>
  <c r="D237" i="8"/>
  <c r="C237" i="8"/>
  <c r="N157" i="8"/>
  <c r="M157" i="8"/>
  <c r="L157" i="8"/>
  <c r="K157" i="8"/>
  <c r="J157" i="8"/>
  <c r="G157" i="8"/>
  <c r="F157" i="8"/>
  <c r="E157" i="8"/>
  <c r="D157" i="8"/>
  <c r="C157" i="8"/>
  <c r="L237" i="16"/>
  <c r="K237" i="16"/>
  <c r="J237" i="16"/>
  <c r="I237" i="16"/>
  <c r="L236" i="16"/>
  <c r="K236" i="16"/>
  <c r="J236" i="16"/>
  <c r="I236" i="16"/>
  <c r="L235" i="16"/>
  <c r="K235" i="16"/>
  <c r="J235" i="16"/>
  <c r="I235" i="16"/>
  <c r="F237" i="16"/>
  <c r="E237" i="16"/>
  <c r="D237" i="16"/>
  <c r="C237" i="16"/>
  <c r="F236" i="16"/>
  <c r="E236" i="16"/>
  <c r="D236" i="16"/>
  <c r="C236" i="16"/>
  <c r="F235" i="16"/>
  <c r="E235" i="16"/>
  <c r="D235" i="16"/>
  <c r="C235" i="16"/>
  <c r="L157" i="16"/>
  <c r="K157" i="16"/>
  <c r="J157" i="16"/>
  <c r="I157" i="16"/>
  <c r="L156" i="16"/>
  <c r="K156" i="16"/>
  <c r="J156" i="16"/>
  <c r="I156" i="16"/>
  <c r="L155" i="16"/>
  <c r="K155" i="16"/>
  <c r="J155" i="16"/>
  <c r="I155" i="16"/>
  <c r="F157" i="16"/>
  <c r="E157" i="16"/>
  <c r="D157" i="16"/>
  <c r="C157" i="16"/>
  <c r="F156" i="16"/>
  <c r="E156" i="16"/>
  <c r="D156" i="16"/>
  <c r="C156" i="16"/>
  <c r="F155" i="16"/>
  <c r="E155" i="16"/>
  <c r="D155" i="16"/>
  <c r="C155" i="16"/>
  <c r="F153" i="29"/>
  <c r="E153" i="29"/>
  <c r="D153" i="29"/>
  <c r="C153" i="29"/>
  <c r="F232" i="13"/>
  <c r="E232" i="13"/>
  <c r="D232" i="13"/>
  <c r="C232" i="13"/>
  <c r="F154" i="13"/>
  <c r="E154" i="13"/>
  <c r="D154" i="13"/>
  <c r="C154" i="13"/>
  <c r="L233" i="6"/>
  <c r="K233" i="6"/>
  <c r="J233" i="6"/>
  <c r="I233" i="6"/>
  <c r="F233" i="6"/>
  <c r="E233" i="6"/>
  <c r="D233" i="6"/>
  <c r="C233" i="6"/>
  <c r="L155" i="6"/>
  <c r="K155" i="6"/>
  <c r="J155" i="6"/>
  <c r="I155" i="6"/>
  <c r="F155" i="6"/>
  <c r="E155" i="6"/>
  <c r="D155" i="6"/>
  <c r="C155" i="6"/>
  <c r="F236" i="27"/>
  <c r="E236" i="27"/>
  <c r="D236" i="27"/>
  <c r="C236" i="27"/>
  <c r="F157" i="27"/>
  <c r="E157" i="27"/>
  <c r="D157" i="27"/>
  <c r="C157" i="27"/>
  <c r="E235" i="10" l="1"/>
  <c r="G235" i="17"/>
  <c r="F235" i="17"/>
  <c r="E235" i="17"/>
  <c r="D235" i="17"/>
  <c r="C235" i="17"/>
  <c r="G156" i="17"/>
  <c r="F156" i="17"/>
  <c r="E156" i="17"/>
  <c r="D156" i="17"/>
  <c r="C156" i="17"/>
  <c r="G234" i="10"/>
  <c r="F234" i="10"/>
  <c r="E234" i="10"/>
  <c r="D234" i="10"/>
  <c r="C234" i="10"/>
  <c r="G155" i="10"/>
  <c r="F155" i="10"/>
  <c r="E155" i="10"/>
  <c r="D155" i="10"/>
  <c r="C155" i="10"/>
  <c r="G235" i="19"/>
  <c r="F235" i="19"/>
  <c r="E235" i="19"/>
  <c r="D235" i="19"/>
  <c r="C235" i="19"/>
  <c r="N235" i="19"/>
  <c r="M235" i="19"/>
  <c r="L235" i="19"/>
  <c r="K235" i="19"/>
  <c r="J235" i="19"/>
  <c r="N156" i="19"/>
  <c r="M156" i="19"/>
  <c r="L156" i="19"/>
  <c r="K156" i="19"/>
  <c r="J156" i="19"/>
  <c r="G156" i="19"/>
  <c r="F156" i="19"/>
  <c r="E156" i="19"/>
  <c r="D156" i="19"/>
  <c r="C156" i="19"/>
  <c r="N236" i="8"/>
  <c r="M236" i="8"/>
  <c r="L236" i="8"/>
  <c r="K236" i="8"/>
  <c r="J236" i="8"/>
  <c r="G236" i="8"/>
  <c r="F236" i="8"/>
  <c r="E236" i="8"/>
  <c r="D236" i="8"/>
  <c r="C236" i="8"/>
  <c r="N156" i="8"/>
  <c r="M156" i="8"/>
  <c r="L156" i="8"/>
  <c r="K156" i="8"/>
  <c r="J156" i="8"/>
  <c r="G156" i="8"/>
  <c r="F156" i="8"/>
  <c r="E156" i="8"/>
  <c r="D156" i="8"/>
  <c r="C156" i="8"/>
  <c r="L232" i="6"/>
  <c r="K232" i="6"/>
  <c r="J232" i="6"/>
  <c r="I232" i="6"/>
  <c r="F232" i="6"/>
  <c r="E232" i="6"/>
  <c r="D232" i="6"/>
  <c r="C232" i="6"/>
  <c r="L154" i="6"/>
  <c r="K154" i="6"/>
  <c r="J154" i="6"/>
  <c r="I154" i="6"/>
  <c r="F154" i="6"/>
  <c r="E154" i="6"/>
  <c r="D154" i="6"/>
  <c r="C154" i="6"/>
  <c r="F152" i="29"/>
  <c r="E152" i="29"/>
  <c r="D152" i="29"/>
  <c r="C152" i="29"/>
  <c r="F231" i="13"/>
  <c r="E231" i="13"/>
  <c r="D231" i="13"/>
  <c r="C231" i="13"/>
  <c r="F153" i="13"/>
  <c r="E153" i="13"/>
  <c r="D153" i="13"/>
  <c r="C153" i="13"/>
  <c r="F235" i="27"/>
  <c r="E235" i="27"/>
  <c r="D235" i="27"/>
  <c r="C235" i="27"/>
  <c r="F156" i="27"/>
  <c r="E156" i="27"/>
  <c r="D156" i="27"/>
  <c r="C156" i="27"/>
  <c r="C150" i="29" l="1"/>
  <c r="F151" i="29" l="1"/>
  <c r="E151" i="29"/>
  <c r="D151" i="29"/>
  <c r="C151" i="29"/>
  <c r="F150" i="29"/>
  <c r="E150" i="29"/>
  <c r="D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 l="1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 l="1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 l="1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<sst xmlns="http://schemas.openxmlformats.org/spreadsheetml/2006/main" count="3452" uniqueCount="152">
  <si>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</si>
  <si>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</si>
  <si>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</si>
  <si>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</si>
  <si>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</si>
  <si>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</si>
  <si>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</si>
  <si>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</si>
  <si>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</si>
  <si>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</si>
  <si>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</si>
  <si>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</si>
  <si>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</si>
  <si>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</si>
  <si>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</si>
  <si>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</si>
  <si>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</si>
  <si>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</si>
  <si>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</si>
  <si>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</si>
  <si>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</si>
  <si>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</si>
  <si>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</si>
  <si>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</si>
  <si>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</si>
  <si>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</si>
  <si>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</si>
  <si>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</si>
  <si>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</si>
  <si>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</si>
  <si>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</si>
  <si>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</si>
  <si>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</si>
  <si>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</si>
  <si>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</si>
  <si>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</si>
  <si>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</si>
  <si>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</si>
  <si>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</si>
  <si>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</si>
  <si>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</si>
  <si>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</si>
  <si>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</si>
  <si>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</si>
  <si>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</si>
  <si>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</si>
  <si>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</si>
  <si>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</si>
  <si>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</si>
  <si>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</si>
  <si>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</si>
  <si>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</si>
  <si>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</si>
  <si>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</si>
  <si>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</si>
  <si>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</si>
  <si>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</si>
  <si>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</si>
  <si>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</si>
  <si>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</si>
  <si>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</si>
  <si>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</si>
  <si>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</si>
  <si>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</si>
  <si>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</si>
  <si>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</si>
  <si>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</si>
  <si>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</si>
  <si>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</si>
  <si>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</si>
  <si>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</si>
  <si>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</si>
  <si>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</si>
  <si>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</si>
  <si>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</si>
  <si>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</si>
  <si>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</si>
  <si>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</si>
  <si>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</si>
  <si>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</si>
  <si>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</si>
  <si>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</si>
  <si>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</si>
  <si>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</si>
  <si>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</si>
  <si>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</si>
  <si>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</si>
  <si>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</si>
  <si>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</si>
  <si>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</si>
  <si>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</si>
  <si>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</si>
  <si>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</si>
  <si>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</si>
  <si>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</si>
  <si>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</si>
  <si>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</si>
  <si>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</si>
  <si>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</si>
  <si>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</si>
  <si>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</si>
  <si>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</si>
  <si>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</si>
  <si>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</si>
  <si>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</si>
  <si>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</si>
  <si>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</si>
  <si>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</si>
  <si>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</si>
  <si>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</si>
  <si>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</si>
  <si>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</si>
  <si>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</si>
  <si>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</si>
  <si>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</si>
  <si>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</si>
  <si>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</si>
  <si>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</si>
  <si>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</si>
  <si>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</si>
  <si>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</si>
  <si>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</si>
  <si>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</si>
  <si>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</si>
  <si>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</si>
  <si>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</si>
  <si>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</si>
  <si>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</si>
  <si>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</si>
  <si>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</si>
  <si>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</si>
  <si>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</si>
  <si>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</si>
  <si>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</si>
  <si>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</si>
  <si>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</si>
  <si>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</si>
  <si>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</si>
  <si>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</si>
  <si>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</si>
  <si>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</si>
  <si>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</si>
  <si>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</si>
  <si>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</si>
  <si>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</si>
  <si>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Jul. </t>
    </r>
    <r>
      <rPr>
        <vertAlign val="superscript"/>
        <sz val="11"/>
        <color rgb="FF000000"/>
        <rFont val="Arial"/>
        <family val="2"/>
      </rPr>
      <t>p</t>
    </r>
  </si>
  <si>
    <r>
      <t xml:space="preserve">Ogos </t>
    </r>
    <r>
      <rPr>
        <vertAlign val="superscript"/>
        <sz val="11"/>
        <color rgb="FF000000"/>
        <rFont val="Arial"/>
        <family val="2"/>
      </rPr>
      <t>p</t>
    </r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</si>
  <si>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</si>
  <si>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</si>
  <si>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</si>
  <si>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</si>
  <si>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r>
      <t xml:space="preserve">Jun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</si>
</sst>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1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86</xdr:row>
      <xdr:rowOff>190501</xdr:rowOff>
    </xdr:from>
    <xdr:to>
      <xdr:col>5</xdr:col>
      <xdr:colOff>2193471</xdr:colOff>
      <xdr:row>86</xdr:row>
      <xdr:rowOff>190501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6670" y="5948680"/>
          <a:ext cx="10111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85</xdr:row>
      <xdr:rowOff>76050</xdr:rowOff>
    </xdr:from>
    <xdr:to>
      <xdr:col>11</xdr:col>
      <xdr:colOff>2163535</xdr:colOff>
      <xdr:row>85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372090" y="648208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113</xdr:row>
      <xdr:rowOff>27214</xdr:rowOff>
    </xdr:from>
    <xdr:to>
      <xdr:col>6</xdr:col>
      <xdr:colOff>1646464</xdr:colOff>
      <xdr:row>113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7945" y="6699885"/>
          <a:ext cx="1022858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31292</xdr:rowOff>
    </xdr:from>
    <xdr:to>
      <xdr:col>7</xdr:col>
      <xdr:colOff>0</xdr:colOff>
      <xdr:row>111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38100" y="6083300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0" y="1359535"/>
          <a:ext cx="10164445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47"/>
  <sheetViews>
    <sheetView showGridLines="0" view="pageBreakPreview" topLeftCell="A150" zoomScaleNormal="100" zoomScaleSheetLayoutView="100" workbookViewId="0">
      <selection activeCell="E249" sqref="E249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8" customWidth="1"/>
    <col min="12" max="13" width="16.85546875" style="28" customWidth="1"/>
    <col min="14" max="17" width="12.85546875" style="2" customWidth="1"/>
    <col min="18" max="16384" width="9.140625" style="2"/>
  </cols>
  <sheetData>
    <row r="1" spans="1:9" ht="15" customHeight="1">
      <c r="A1" s="86" t="s">
        <v>0</v>
      </c>
      <c r="B1" s="105">
        <v>1</v>
      </c>
      <c r="C1" s="32" t="s">
        <v>1</v>
      </c>
      <c r="D1" s="2"/>
      <c r="E1" s="2"/>
      <c r="F1" s="2"/>
    </row>
    <row r="2" spans="1:9" ht="15" customHeight="1">
      <c r="A2" s="86" t="s">
        <v>2</v>
      </c>
      <c r="B2" s="105"/>
      <c r="C2" s="106" t="s">
        <v>3</v>
      </c>
      <c r="D2" s="106"/>
      <c r="E2" s="106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07" t="s">
        <v>4</v>
      </c>
      <c r="B4" s="107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08" t="s">
        <v>9</v>
      </c>
      <c r="B5" s="108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08"/>
      <c r="B6" s="108"/>
      <c r="C6" s="64"/>
      <c r="D6" s="3"/>
      <c r="E6" s="3"/>
      <c r="F6" s="3"/>
    </row>
    <row r="7" spans="1:9" ht="15.75" customHeight="1">
      <c r="A7" s="103" t="s">
        <v>14</v>
      </c>
      <c r="B7" s="103"/>
      <c r="C7" s="103"/>
      <c r="D7" s="103"/>
      <c r="E7" s="103"/>
      <c r="F7" s="103"/>
    </row>
    <row r="8" spans="1:9" ht="9" customHeight="1">
      <c r="A8" s="25"/>
      <c r="B8" s="25"/>
    </row>
    <row r="9" spans="1:9" ht="15" hidden="1" customHeight="1">
      <c r="A9" s="3">
        <v>2018</v>
      </c>
      <c r="B9" s="7" t="s">
        <v>15</v>
      </c>
      <c r="C9" s="39">
        <v>101059.462072735</v>
      </c>
      <c r="D9" s="39">
        <v>49749.911852188001</v>
      </c>
      <c r="E9" s="39">
        <v>39654.542681090999</v>
      </c>
      <c r="F9" s="39">
        <v>11655.007539456299</v>
      </c>
    </row>
    <row r="10" spans="1:9" ht="15" hidden="1" customHeight="1">
      <c r="A10" s="7"/>
      <c r="B10" s="7" t="s">
        <v>16</v>
      </c>
      <c r="C10" s="39">
        <v>97152.225319267105</v>
      </c>
      <c r="D10" s="39">
        <v>47385.744562551998</v>
      </c>
      <c r="E10" s="39">
        <v>39222.719319993099</v>
      </c>
      <c r="F10" s="39">
        <v>10543.761436721899</v>
      </c>
    </row>
    <row r="11" spans="1:9" ht="15" hidden="1" customHeight="1">
      <c r="A11" s="7"/>
      <c r="B11" s="7" t="s">
        <v>17</v>
      </c>
      <c r="C11" s="39">
        <v>103777.24956726001</v>
      </c>
      <c r="D11" s="39">
        <v>50674.811321501802</v>
      </c>
      <c r="E11" s="39">
        <v>40824.936294660198</v>
      </c>
      <c r="F11" s="39">
        <v>12277.5019510981</v>
      </c>
    </row>
    <row r="12" spans="1:9" ht="15" hidden="1" customHeight="1">
      <c r="A12" s="7"/>
      <c r="B12" s="7" t="s">
        <v>18</v>
      </c>
      <c r="C12" s="39">
        <v>99769.544812783701</v>
      </c>
      <c r="D12" s="39">
        <v>48575.187872941402</v>
      </c>
      <c r="E12" s="39">
        <v>39128.678583866102</v>
      </c>
      <c r="F12" s="39">
        <v>12065.678355976201</v>
      </c>
      <c r="G12" s="70"/>
      <c r="H12" s="70"/>
      <c r="I12" s="78"/>
    </row>
    <row r="13" spans="1:9" ht="15" hidden="1" customHeight="1">
      <c r="A13" s="7"/>
      <c r="B13" s="7" t="s">
        <v>19</v>
      </c>
      <c r="C13" s="39">
        <v>103705.122959097</v>
      </c>
      <c r="D13" s="39">
        <v>50536.851904522002</v>
      </c>
      <c r="E13" s="39">
        <v>40860.448106370299</v>
      </c>
      <c r="F13" s="39">
        <v>12307.822948204501</v>
      </c>
    </row>
    <row r="14" spans="1:9" ht="15" hidden="1" customHeight="1">
      <c r="A14" s="7"/>
      <c r="B14" s="7" t="s">
        <v>20</v>
      </c>
      <c r="C14" s="39">
        <v>106130.86504346201</v>
      </c>
      <c r="D14" s="39">
        <v>50405.847724322601</v>
      </c>
      <c r="E14" s="39">
        <v>42705.665098343103</v>
      </c>
      <c r="F14" s="39">
        <v>13019.3522207962</v>
      </c>
    </row>
    <row r="15" spans="1:9" ht="15" hidden="1" customHeight="1">
      <c r="A15" s="7"/>
      <c r="B15" s="7" t="s">
        <v>21</v>
      </c>
      <c r="C15" s="39">
        <v>106450.962147193</v>
      </c>
      <c r="D15" s="39">
        <v>49162.607651444501</v>
      </c>
      <c r="E15" s="39">
        <v>43427.141397917701</v>
      </c>
      <c r="F15" s="39">
        <v>13861.213097830499</v>
      </c>
    </row>
    <row r="16" spans="1:9" ht="15" hidden="1" customHeight="1">
      <c r="A16" s="7"/>
      <c r="B16" s="7" t="s">
        <v>22</v>
      </c>
      <c r="C16" s="39">
        <v>107865.58990321901</v>
      </c>
      <c r="D16" s="39">
        <v>50919.930400054203</v>
      </c>
      <c r="E16" s="39">
        <v>43478.163010436001</v>
      </c>
      <c r="F16" s="39">
        <v>13467.4964927284</v>
      </c>
    </row>
    <row r="17" spans="1:6" ht="15" hidden="1" customHeight="1">
      <c r="A17" s="7"/>
      <c r="B17" s="7" t="s">
        <v>23</v>
      </c>
      <c r="C17" s="39">
        <v>104716.819339931</v>
      </c>
      <c r="D17" s="39">
        <v>52381.886187693497</v>
      </c>
      <c r="E17" s="39">
        <v>41170.812496201703</v>
      </c>
      <c r="F17" s="39">
        <v>11164.1206560357</v>
      </c>
    </row>
    <row r="18" spans="1:6" ht="15" hidden="1" customHeight="1">
      <c r="A18" s="7"/>
      <c r="B18" s="7" t="s">
        <v>24</v>
      </c>
      <c r="C18" s="39">
        <v>106017.66888129</v>
      </c>
      <c r="D18" s="39">
        <v>51888.910340093702</v>
      </c>
      <c r="E18" s="39">
        <v>41996.593505972298</v>
      </c>
      <c r="F18" s="39">
        <v>12132.1650352243</v>
      </c>
    </row>
    <row r="19" spans="1:6" ht="15" hidden="1" customHeight="1">
      <c r="A19" s="7"/>
      <c r="B19" s="7" t="s">
        <v>25</v>
      </c>
      <c r="C19" s="39">
        <v>106190.454215272</v>
      </c>
      <c r="D19" s="39">
        <v>51045.434143268401</v>
      </c>
      <c r="E19" s="39">
        <v>42858.104239772802</v>
      </c>
      <c r="F19" s="39">
        <v>12286.9158322311</v>
      </c>
    </row>
    <row r="20" spans="1:6" ht="15" hidden="1" customHeight="1">
      <c r="A20" s="7"/>
      <c r="B20" s="7" t="s">
        <v>26</v>
      </c>
      <c r="C20" s="39">
        <v>109309.196036334</v>
      </c>
      <c r="D20" s="39">
        <v>52745.749546589097</v>
      </c>
      <c r="E20" s="39">
        <v>44665.884244257802</v>
      </c>
      <c r="F20" s="39">
        <v>11897.562245486901</v>
      </c>
    </row>
    <row r="21" spans="1:6" ht="10.5" hidden="1" customHeight="1">
      <c r="A21" s="7"/>
      <c r="B21" s="3"/>
      <c r="C21" s="39"/>
      <c r="D21" s="39"/>
      <c r="E21" s="39"/>
      <c r="F21" s="39"/>
    </row>
    <row r="22" spans="1:6" ht="15" hidden="1">
      <c r="A22" s="3">
        <v>2019</v>
      </c>
      <c r="B22" s="7" t="s">
        <v>15</v>
      </c>
      <c r="C22" s="39">
        <v>108943.91699611599</v>
      </c>
      <c r="D22" s="39">
        <v>52857.9336072281</v>
      </c>
      <c r="E22" s="39">
        <v>43874.963270395703</v>
      </c>
      <c r="F22" s="39">
        <v>12211.020118492101</v>
      </c>
    </row>
    <row r="23" spans="1:6" ht="15" hidden="1">
      <c r="A23" s="3"/>
      <c r="B23" s="7" t="s">
        <v>16</v>
      </c>
      <c r="C23" s="39">
        <v>103482.327135757</v>
      </c>
      <c r="D23" s="39">
        <v>50157.435983101197</v>
      </c>
      <c r="E23" s="39">
        <v>42542.892088583802</v>
      </c>
      <c r="F23" s="39">
        <v>10781.999064072101</v>
      </c>
    </row>
    <row r="24" spans="1:6" ht="15" hidden="1">
      <c r="A24" s="3"/>
      <c r="B24" s="7" t="s">
        <v>27</v>
      </c>
      <c r="C24" s="39">
        <v>109437.57075869699</v>
      </c>
      <c r="D24" s="39">
        <v>53210.237814371998</v>
      </c>
      <c r="E24" s="39">
        <v>43633.733065188797</v>
      </c>
      <c r="F24" s="39">
        <v>12593.5998791364</v>
      </c>
    </row>
    <row r="25" spans="1:6" ht="15" hidden="1">
      <c r="A25" s="3"/>
      <c r="B25" s="7" t="s">
        <v>28</v>
      </c>
      <c r="C25" s="39">
        <v>105373.259363167</v>
      </c>
      <c r="D25" s="39">
        <v>51169.357711206198</v>
      </c>
      <c r="E25" s="39">
        <v>41867.216260902896</v>
      </c>
      <c r="F25" s="39">
        <v>12336.685391057599</v>
      </c>
    </row>
    <row r="26" spans="1:6" ht="15" hidden="1">
      <c r="A26" s="3"/>
      <c r="B26" s="7" t="s">
        <v>29</v>
      </c>
      <c r="C26" s="39">
        <v>110797.421261993</v>
      </c>
      <c r="D26" s="39">
        <v>53305.917072778197</v>
      </c>
      <c r="E26" s="39">
        <v>44066.097530057203</v>
      </c>
      <c r="F26" s="39">
        <v>13425.406659157799</v>
      </c>
    </row>
    <row r="27" spans="1:6" ht="15" hidden="1">
      <c r="A27" s="3"/>
      <c r="B27" s="7" t="s">
        <v>20</v>
      </c>
      <c r="C27" s="39">
        <v>112340.66423181799</v>
      </c>
      <c r="D27" s="39">
        <v>53640.290244093303</v>
      </c>
      <c r="E27" s="39">
        <v>46000.434393682997</v>
      </c>
      <c r="F27" s="39">
        <v>12699.9395940415</v>
      </c>
    </row>
    <row r="28" spans="1:6" ht="15" hidden="1">
      <c r="A28" s="3"/>
      <c r="B28" s="7" t="s">
        <v>21</v>
      </c>
      <c r="C28" s="39">
        <v>112540.231829572</v>
      </c>
      <c r="D28" s="39">
        <v>52399.872189576403</v>
      </c>
      <c r="E28" s="39">
        <v>46512.073703725502</v>
      </c>
      <c r="F28" s="39">
        <v>13628.2859362699</v>
      </c>
    </row>
    <row r="29" spans="1:6" hidden="1">
      <c r="A29" s="7"/>
      <c r="B29" s="7" t="s">
        <v>30</v>
      </c>
      <c r="C29" s="39">
        <v>114068.759560561</v>
      </c>
      <c r="D29" s="39">
        <v>53983.8741240487</v>
      </c>
      <c r="E29" s="39">
        <v>46466.308633599299</v>
      </c>
      <c r="F29" s="39">
        <v>13618.5768029132</v>
      </c>
    </row>
    <row r="30" spans="1:6" hidden="1">
      <c r="A30" s="7"/>
      <c r="B30" s="7" t="s">
        <v>31</v>
      </c>
      <c r="C30" s="39">
        <v>110621.306553562</v>
      </c>
      <c r="D30" s="39">
        <v>54838.834674568498</v>
      </c>
      <c r="E30" s="39">
        <v>44126.110699675803</v>
      </c>
      <c r="F30" s="39">
        <v>11656.3611793174</v>
      </c>
    </row>
    <row r="31" spans="1:6" ht="15" hidden="1">
      <c r="A31" s="3"/>
      <c r="B31" s="7" t="s">
        <v>32</v>
      </c>
      <c r="C31" s="39">
        <v>111317.64427625301</v>
      </c>
      <c r="D31" s="39">
        <v>53889.592753471101</v>
      </c>
      <c r="E31" s="39">
        <v>44843.565760138503</v>
      </c>
      <c r="F31" s="39">
        <v>12584.4857626432</v>
      </c>
    </row>
    <row r="32" spans="1:6" ht="15" hidden="1">
      <c r="A32" s="3"/>
      <c r="B32" s="2" t="s">
        <v>25</v>
      </c>
      <c r="C32" s="39">
        <v>111697.846132053</v>
      </c>
      <c r="D32" s="39">
        <v>53166.855426587499</v>
      </c>
      <c r="E32" s="39">
        <v>45879.306350478299</v>
      </c>
      <c r="F32" s="39">
        <v>12651.684354986999</v>
      </c>
    </row>
    <row r="33" spans="1:16" ht="15" hidden="1">
      <c r="A33" s="3"/>
      <c r="B33" s="2" t="s">
        <v>26</v>
      </c>
      <c r="C33" s="39">
        <v>115825.006061486</v>
      </c>
      <c r="D33" s="39">
        <v>55602.0265719116</v>
      </c>
      <c r="E33" s="39">
        <v>47787.498578794897</v>
      </c>
      <c r="F33" s="39">
        <v>12435.480910779101</v>
      </c>
    </row>
    <row r="34" spans="1:16" ht="15" hidden="1" customHeight="1">
      <c r="A34" s="3"/>
      <c r="B34" s="2"/>
      <c r="C34" s="39"/>
      <c r="D34" s="39"/>
      <c r="E34" s="39"/>
      <c r="F34" s="39"/>
    </row>
    <row r="35" spans="1:16" ht="13.5" hidden="1" customHeight="1">
      <c r="A35" s="3">
        <v>2020</v>
      </c>
      <c r="B35" s="12" t="s">
        <v>15</v>
      </c>
      <c r="C35" s="39">
        <v>114776.27756785401</v>
      </c>
      <c r="D35" s="39">
        <v>55631.202350098298</v>
      </c>
      <c r="E35" s="39">
        <v>46815.9918676382</v>
      </c>
      <c r="F35" s="39">
        <v>12329.0833501177</v>
      </c>
    </row>
    <row r="36" spans="1:16" ht="13.5" hidden="1" customHeight="1">
      <c r="A36" s="3"/>
      <c r="B36" s="11" t="s">
        <v>16</v>
      </c>
      <c r="C36" s="39">
        <v>108972.504710875</v>
      </c>
      <c r="D36" s="39">
        <v>52605.968492763001</v>
      </c>
      <c r="E36" s="39">
        <v>45202.247329707199</v>
      </c>
      <c r="F36" s="39">
        <v>11164.288888404701</v>
      </c>
    </row>
    <row r="37" spans="1:16" ht="13.5" hidden="1" customHeight="1">
      <c r="A37" s="3"/>
      <c r="B37" s="11" t="s">
        <v>17</v>
      </c>
      <c r="C37" s="39">
        <v>103182.07391107301</v>
      </c>
      <c r="D37" s="39">
        <v>51777.388668527099</v>
      </c>
      <c r="E37" s="39">
        <v>40732.216579512598</v>
      </c>
      <c r="F37" s="39">
        <v>10672.4686630329</v>
      </c>
    </row>
    <row r="38" spans="1:16" ht="13.5" hidden="1" customHeight="1">
      <c r="A38" s="3"/>
      <c r="B38" s="11" t="s">
        <v>18</v>
      </c>
      <c r="C38" s="39">
        <v>66851.887335147796</v>
      </c>
      <c r="D38" s="39">
        <v>37694.1288330471</v>
      </c>
      <c r="E38" s="39">
        <v>28319.978254516602</v>
      </c>
      <c r="F38" s="39">
        <v>837.78024758412698</v>
      </c>
    </row>
    <row r="39" spans="1:16" ht="13.5" hidden="1" customHeight="1">
      <c r="A39" s="3"/>
      <c r="B39" s="11" t="s">
        <v>19</v>
      </c>
      <c r="C39" s="39">
        <v>84440.371435961395</v>
      </c>
      <c r="D39" s="39">
        <v>40710.222476660398</v>
      </c>
      <c r="E39" s="39">
        <v>36952.8318040538</v>
      </c>
      <c r="F39" s="39">
        <v>6777.3171552471504</v>
      </c>
    </row>
    <row r="40" spans="1:16" ht="13.5" hidden="1" customHeight="1">
      <c r="A40" s="3"/>
      <c r="B40" s="11" t="s">
        <v>33</v>
      </c>
      <c r="C40" s="39">
        <v>102869.37768493099</v>
      </c>
      <c r="D40" s="39">
        <v>48971.634037629701</v>
      </c>
      <c r="E40" s="39">
        <v>41773.662990122597</v>
      </c>
      <c r="F40" s="39">
        <v>12124.0806571782</v>
      </c>
    </row>
    <row r="41" spans="1:16" ht="13.5" hidden="1" customHeight="1">
      <c r="A41" s="3"/>
      <c r="B41" s="11" t="s">
        <v>34</v>
      </c>
      <c r="C41" s="39">
        <v>108652.893490813</v>
      </c>
      <c r="D41" s="39">
        <v>50046.587818093503</v>
      </c>
      <c r="E41" s="39">
        <v>44745.887660960398</v>
      </c>
      <c r="F41" s="39">
        <v>13860.4180117591</v>
      </c>
    </row>
    <row r="42" spans="1:16" ht="13.5" hidden="1" customHeight="1">
      <c r="A42" s="7"/>
      <c r="B42" s="11" t="s">
        <v>30</v>
      </c>
      <c r="C42" s="39">
        <v>111420.748400475</v>
      </c>
      <c r="D42" s="39">
        <v>51888.617077761199</v>
      </c>
      <c r="E42" s="39">
        <v>45775.002872574201</v>
      </c>
      <c r="F42" s="39">
        <v>13757.1284501398</v>
      </c>
    </row>
    <row r="43" spans="1:16" ht="13.5" hidden="1" customHeight="1">
      <c r="A43" s="7"/>
      <c r="B43" s="11" t="s">
        <v>23</v>
      </c>
      <c r="C43" s="39">
        <v>110992.08110596699</v>
      </c>
      <c r="D43" s="39">
        <v>52518.844702008297</v>
      </c>
      <c r="E43" s="39">
        <v>44825.586798536497</v>
      </c>
      <c r="F43" s="39">
        <v>13647.649605422501</v>
      </c>
    </row>
    <row r="44" spans="1:16" ht="13.5" hidden="1" customHeight="1">
      <c r="A44" s="3"/>
      <c r="B44" s="11" t="s">
        <v>24</v>
      </c>
      <c r="C44" s="39">
        <v>110452.81081146401</v>
      </c>
      <c r="D44" s="39">
        <v>53405.4590837223</v>
      </c>
      <c r="E44" s="39">
        <v>44188.2842716081</v>
      </c>
      <c r="F44" s="39">
        <v>12859.0674561332</v>
      </c>
    </row>
    <row r="45" spans="1:16" ht="13.5" hidden="1" customHeight="1">
      <c r="A45" s="3"/>
      <c r="B45" s="11" t="s">
        <v>25</v>
      </c>
      <c r="C45" s="39">
        <v>110395.2350376</v>
      </c>
      <c r="D45" s="39">
        <v>52770.753723296701</v>
      </c>
      <c r="E45" s="39">
        <v>44827.022246647597</v>
      </c>
      <c r="F45" s="39">
        <v>12797.4590676561</v>
      </c>
    </row>
    <row r="46" spans="1:16" ht="13.5" hidden="1" customHeight="1">
      <c r="A46" s="3"/>
      <c r="B46" s="11" t="s">
        <v>26</v>
      </c>
      <c r="C46" s="39">
        <v>116408.80116726201</v>
      </c>
      <c r="D46" s="39">
        <v>55290.462697946299</v>
      </c>
      <c r="E46" s="39">
        <v>46849.460845615002</v>
      </c>
      <c r="F46" s="39">
        <v>14268.8776237006</v>
      </c>
    </row>
    <row r="47" spans="1:16" ht="15" hidden="1" customHeight="1">
      <c r="A47" s="3"/>
      <c r="B47" s="11"/>
      <c r="C47" s="39"/>
      <c r="D47" s="39"/>
      <c r="E47" s="39"/>
      <c r="F47" s="39"/>
    </row>
    <row r="48" spans="1:16" ht="13.5" hidden="1" customHeight="1">
      <c r="A48" s="3">
        <v>2021</v>
      </c>
      <c r="B48" s="12" t="s">
        <v>15</v>
      </c>
      <c r="C48" s="39">
        <v>111845.70949941</v>
      </c>
      <c r="D48" s="39">
        <v>55414.80716181</v>
      </c>
      <c r="E48" s="39">
        <v>45629.000321247702</v>
      </c>
      <c r="F48" s="39">
        <v>10801.9020163522</v>
      </c>
      <c r="N48" s="79"/>
      <c r="O48" s="79"/>
      <c r="P48" s="79"/>
    </row>
    <row r="49" spans="1:16" ht="13.5" hidden="1" customHeight="1">
      <c r="A49" s="3"/>
      <c r="B49" s="11" t="s">
        <v>16</v>
      </c>
      <c r="C49" s="39">
        <v>108009.128975988</v>
      </c>
      <c r="D49" s="39">
        <v>52576.486411427701</v>
      </c>
      <c r="E49" s="39">
        <v>44273.936101406201</v>
      </c>
      <c r="F49" s="39">
        <v>11158.7064631545</v>
      </c>
      <c r="N49" s="79"/>
      <c r="O49" s="79"/>
      <c r="P49" s="79"/>
    </row>
    <row r="50" spans="1:16" ht="13.5" hidden="1" customHeight="1">
      <c r="A50" s="3"/>
      <c r="B50" s="11" t="s">
        <v>27</v>
      </c>
      <c r="C50" s="39">
        <v>112734.45998237601</v>
      </c>
      <c r="D50" s="39">
        <v>52728.677754214601</v>
      </c>
      <c r="E50" s="39">
        <v>44989.7365382977</v>
      </c>
      <c r="F50" s="39">
        <v>15016.0456898641</v>
      </c>
      <c r="N50" s="79"/>
      <c r="O50" s="79"/>
      <c r="P50" s="79"/>
    </row>
    <row r="51" spans="1:16" ht="13.5" hidden="1" customHeight="1">
      <c r="A51" s="3"/>
      <c r="B51" s="11" t="s">
        <v>18</v>
      </c>
      <c r="C51" s="39">
        <v>111094.83059095099</v>
      </c>
      <c r="D51" s="39">
        <v>52954.623446507801</v>
      </c>
      <c r="E51" s="39">
        <v>44306.328138107601</v>
      </c>
      <c r="F51" s="39">
        <v>13833.879006336099</v>
      </c>
      <c r="N51" s="79"/>
      <c r="O51" s="79"/>
      <c r="P51" s="79"/>
    </row>
    <row r="52" spans="1:16" ht="13.5" hidden="1" customHeight="1">
      <c r="A52" s="3"/>
      <c r="B52" s="11" t="s">
        <v>35</v>
      </c>
      <c r="C52" s="39">
        <v>108241.362334751</v>
      </c>
      <c r="D52" s="39">
        <v>53296.5295461403</v>
      </c>
      <c r="E52" s="39">
        <v>43349.959814633003</v>
      </c>
      <c r="F52" s="39">
        <v>11594.872973978099</v>
      </c>
      <c r="N52" s="79"/>
      <c r="O52" s="79"/>
      <c r="P52" s="79"/>
    </row>
    <row r="53" spans="1:16" ht="13.5" hidden="1" customHeight="1">
      <c r="A53" s="3"/>
      <c r="B53" s="11" t="s">
        <v>36</v>
      </c>
      <c r="C53" s="39">
        <v>92226.658332719293</v>
      </c>
      <c r="D53" s="39">
        <v>50722.6617458693</v>
      </c>
      <c r="E53" s="39">
        <v>40578.697301393702</v>
      </c>
      <c r="F53" s="39">
        <v>925.29928545629502</v>
      </c>
      <c r="N53" s="79"/>
      <c r="O53" s="79"/>
    </row>
    <row r="54" spans="1:16" ht="13.5" hidden="1" customHeight="1">
      <c r="A54" s="3"/>
      <c r="B54" s="11" t="s">
        <v>34</v>
      </c>
      <c r="C54" s="39">
        <v>92678.685681730596</v>
      </c>
      <c r="D54" s="39">
        <v>49518.929273262802</v>
      </c>
      <c r="E54" s="39">
        <v>41136.792899391497</v>
      </c>
      <c r="F54" s="39">
        <v>2022.9635090762999</v>
      </c>
      <c r="N54" s="79"/>
      <c r="O54" s="79"/>
    </row>
    <row r="55" spans="1:16" ht="13.5" hidden="1" customHeight="1">
      <c r="A55" s="7"/>
      <c r="B55" s="11" t="s">
        <v>30</v>
      </c>
      <c r="C55" s="39">
        <v>100050.609929646</v>
      </c>
      <c r="D55" s="39">
        <v>51855.251316661903</v>
      </c>
      <c r="E55" s="39">
        <v>42366.956418466201</v>
      </c>
      <c r="F55" s="39">
        <v>5828.4021945176301</v>
      </c>
      <c r="N55" s="79"/>
      <c r="O55" s="79"/>
    </row>
    <row r="56" spans="1:16" ht="13.5" hidden="1" customHeight="1">
      <c r="A56" s="7"/>
      <c r="B56" s="11" t="s">
        <v>23</v>
      </c>
      <c r="C56" s="39">
        <v>108113.688718797</v>
      </c>
      <c r="D56" s="39">
        <v>52983.625888752598</v>
      </c>
      <c r="E56" s="39">
        <v>44334.356860614702</v>
      </c>
      <c r="F56" s="39">
        <v>10795.707017660299</v>
      </c>
      <c r="N56" s="79"/>
      <c r="O56" s="79"/>
    </row>
    <row r="57" spans="1:16" ht="15" hidden="1" customHeight="1">
      <c r="A57" s="3"/>
      <c r="B57" s="11" t="s">
        <v>24</v>
      </c>
      <c r="C57" s="39">
        <v>116233.53245440101</v>
      </c>
      <c r="D57" s="39">
        <v>55781.240658098199</v>
      </c>
      <c r="E57" s="39">
        <v>46285.280981438897</v>
      </c>
      <c r="F57" s="39">
        <v>14167.010814864199</v>
      </c>
      <c r="N57" s="79"/>
      <c r="O57" s="79"/>
    </row>
    <row r="58" spans="1:16" ht="15" hidden="1" customHeight="1">
      <c r="A58" s="3"/>
      <c r="B58" s="7" t="s">
        <v>25</v>
      </c>
      <c r="C58" s="39">
        <v>117559.83399043301</v>
      </c>
      <c r="D58" s="39">
        <v>56338.470517995498</v>
      </c>
      <c r="E58" s="39">
        <v>47838.374683569498</v>
      </c>
      <c r="F58" s="39">
        <v>13382.988788868</v>
      </c>
      <c r="N58" s="79"/>
      <c r="O58" s="79"/>
    </row>
    <row r="59" spans="1:16" ht="15" hidden="1" customHeight="1">
      <c r="A59" s="3"/>
      <c r="B59" s="7" t="s">
        <v>26</v>
      </c>
      <c r="C59" s="39">
        <v>120635.34330571799</v>
      </c>
      <c r="D59" s="39">
        <v>57584.104333807001</v>
      </c>
      <c r="E59" s="39">
        <v>48474.223386226397</v>
      </c>
      <c r="F59" s="39">
        <v>14577.015585684399</v>
      </c>
      <c r="N59" s="79"/>
      <c r="O59" s="79"/>
    </row>
    <row r="60" spans="1:16" ht="9.75" hidden="1" customHeight="1">
      <c r="A60" s="3"/>
      <c r="B60" s="7"/>
      <c r="C60" s="39"/>
      <c r="D60" s="39"/>
      <c r="E60" s="39"/>
      <c r="F60" s="39"/>
      <c r="N60" s="80"/>
      <c r="O60" s="80"/>
    </row>
    <row r="61" spans="1:16" ht="13.5" customHeight="1">
      <c r="A61" s="3">
        <v>2022</v>
      </c>
      <c r="B61" s="12" t="s">
        <v>15</v>
      </c>
      <c r="C61" s="39">
        <v>120184.63474186099</v>
      </c>
      <c r="D61" s="39">
        <v>58580.565336078798</v>
      </c>
      <c r="E61" s="39">
        <v>48969.696503168801</v>
      </c>
      <c r="F61" s="39">
        <v>12634.372902613699</v>
      </c>
      <c r="N61" s="79"/>
      <c r="O61" s="79"/>
    </row>
    <row r="62" spans="1:16" ht="13.5" customHeight="1">
      <c r="A62" s="3"/>
      <c r="B62" s="13" t="s">
        <v>16</v>
      </c>
      <c r="C62" s="39">
        <v>117089.91111613301</v>
      </c>
      <c r="D62" s="39">
        <v>55850.439623999999</v>
      </c>
      <c r="E62" s="39">
        <v>48783.165529623599</v>
      </c>
      <c r="F62" s="39">
        <v>12456.305962509601</v>
      </c>
    </row>
    <row r="63" spans="1:16" ht="13.5" customHeight="1">
      <c r="A63" s="3"/>
      <c r="B63" s="13" t="s">
        <v>17</v>
      </c>
      <c r="C63" s="39">
        <v>123773.352955275</v>
      </c>
      <c r="D63" s="39">
        <v>57240.525634007099</v>
      </c>
      <c r="E63" s="39">
        <v>49851.164010386303</v>
      </c>
      <c r="F63" s="39">
        <v>16681.663310881198</v>
      </c>
    </row>
    <row r="64" spans="1:16" ht="13.5" customHeight="1">
      <c r="A64" s="3"/>
      <c r="B64" s="13" t="s">
        <v>28</v>
      </c>
      <c r="C64" s="39">
        <v>127983.598965321</v>
      </c>
      <c r="D64" s="39">
        <v>59022.649361416399</v>
      </c>
      <c r="E64" s="39">
        <v>53558.873782536095</v>
      </c>
      <c r="F64" s="39">
        <v>15402.0758213682</v>
      </c>
    </row>
    <row r="65" spans="1:15" ht="13.5" customHeight="1">
      <c r="A65" s="3"/>
      <c r="B65" s="11" t="s">
        <v>29</v>
      </c>
      <c r="C65" s="39">
        <v>129503.813302472</v>
      </c>
      <c r="D65" s="39">
        <v>59555.433571430498</v>
      </c>
      <c r="E65" s="39">
        <v>56018.586752624302</v>
      </c>
      <c r="F65" s="39">
        <v>13929.792978417299</v>
      </c>
    </row>
    <row r="66" spans="1:15" ht="13.5" customHeight="1">
      <c r="A66" s="3"/>
      <c r="B66" s="11" t="s">
        <v>36</v>
      </c>
      <c r="C66" s="39">
        <v>132794.97634691099</v>
      </c>
      <c r="D66" s="39">
        <v>60514.574814509695</v>
      </c>
      <c r="E66" s="39">
        <v>56153.8648748942</v>
      </c>
      <c r="F66" s="39">
        <v>16126.5366575066</v>
      </c>
    </row>
    <row r="67" spans="1:15" ht="13.5" customHeight="1">
      <c r="A67" s="3"/>
      <c r="B67" s="11" t="s">
        <v>37</v>
      </c>
      <c r="C67" s="39">
        <v>130393.180569611</v>
      </c>
      <c r="D67" s="39">
        <v>59695.882563941705</v>
      </c>
      <c r="E67" s="39">
        <v>56582.222523985802</v>
      </c>
      <c r="F67" s="39">
        <v>14115.0754816832</v>
      </c>
    </row>
    <row r="68" spans="1:15" ht="13.5" customHeight="1">
      <c r="A68" s="7"/>
      <c r="B68" s="11" t="s">
        <v>38</v>
      </c>
      <c r="C68" s="39">
        <v>133625.72741226401</v>
      </c>
      <c r="D68" s="39">
        <v>60131.275348152201</v>
      </c>
      <c r="E68" s="39">
        <v>56980.360962979103</v>
      </c>
      <c r="F68" s="39">
        <v>16514.091101132301</v>
      </c>
    </row>
    <row r="69" spans="1:15" ht="13.5" customHeight="1">
      <c r="A69" s="7"/>
      <c r="B69" s="15" t="s">
        <v>23</v>
      </c>
      <c r="C69" s="39">
        <v>134015.120251777</v>
      </c>
      <c r="D69" s="39">
        <v>60038.221349113999</v>
      </c>
      <c r="E69" s="39">
        <v>57653.484777839498</v>
      </c>
      <c r="F69" s="39">
        <v>16323.414124823899</v>
      </c>
    </row>
    <row r="70" spans="1:15" ht="15" customHeight="1">
      <c r="A70" s="3"/>
      <c r="B70" s="15" t="s">
        <v>24</v>
      </c>
      <c r="C70" s="39">
        <v>133596.16262923699</v>
      </c>
      <c r="D70" s="39">
        <v>59867.783080847701</v>
      </c>
      <c r="E70" s="39">
        <v>58306.678936533805</v>
      </c>
      <c r="F70" s="39">
        <v>15421.7006118557</v>
      </c>
    </row>
    <row r="71" spans="1:15" ht="15" customHeight="1">
      <c r="A71" s="3"/>
      <c r="B71" s="7" t="s">
        <v>25</v>
      </c>
      <c r="C71" s="39">
        <v>134263.83344242899</v>
      </c>
      <c r="D71" s="39">
        <v>59487.0388972726</v>
      </c>
      <c r="E71" s="39">
        <v>58740.490939134099</v>
      </c>
      <c r="F71" s="39">
        <v>16036.3036060225</v>
      </c>
    </row>
    <row r="72" spans="1:15" ht="15" customHeight="1">
      <c r="A72" s="3"/>
      <c r="B72" s="85" t="s">
        <v>26</v>
      </c>
      <c r="C72" s="39">
        <v>137293.66380259901</v>
      </c>
      <c r="D72" s="39">
        <v>60308.0999636017</v>
      </c>
      <c r="E72" s="39">
        <v>59453.889181684899</v>
      </c>
      <c r="F72" s="39">
        <v>17531.6746573126</v>
      </c>
    </row>
    <row r="73" spans="1:15" ht="9.75" customHeight="1">
      <c r="A73" s="3"/>
      <c r="B73" s="7"/>
      <c r="C73" s="39"/>
      <c r="D73" s="39"/>
      <c r="E73" s="39"/>
      <c r="F73" s="39"/>
      <c r="N73" s="80"/>
      <c r="O73" s="80"/>
    </row>
    <row r="74" spans="1:15" ht="13.5" customHeight="1">
      <c r="A74" s="3">
        <v>2023</v>
      </c>
      <c r="B74" s="7" t="s">
        <v>15</v>
      </c>
      <c r="C74" s="39">
        <v>135130.13338787213</v>
      </c>
      <c r="D74" s="39">
        <v>60373.542427755972</v>
      </c>
      <c r="E74" s="39">
        <v>59577.110286241354</v>
      </c>
      <c r="F74" s="39">
        <v>15179.480673874805</v>
      </c>
      <c r="N74" s="79"/>
      <c r="O74" s="79"/>
    </row>
    <row r="75" spans="1:15" ht="13.5" customHeight="1">
      <c r="A75" s="3"/>
      <c r="B75" s="7" t="s">
        <v>16</v>
      </c>
      <c r="C75" s="39">
        <v>133792.01785200785</v>
      </c>
      <c r="D75" s="39">
        <v>59148.376608887775</v>
      </c>
      <c r="E75" s="39">
        <v>58158.189109160252</v>
      </c>
      <c r="F75" s="39">
        <v>16485.452133959818</v>
      </c>
    </row>
    <row r="76" spans="1:15" ht="13.5" customHeight="1">
      <c r="A76" s="3"/>
      <c r="B76" s="11" t="s">
        <v>17</v>
      </c>
      <c r="C76" s="39">
        <v>138497.30606657927</v>
      </c>
      <c r="D76" s="39">
        <v>61597.179979141678</v>
      </c>
      <c r="E76" s="39">
        <v>58671.135714441974</v>
      </c>
      <c r="F76" s="39">
        <v>18228.990372995631</v>
      </c>
    </row>
    <row r="77" spans="1:15" ht="13.5" customHeight="1">
      <c r="A77" s="3"/>
      <c r="B77" s="11" t="s">
        <v>18</v>
      </c>
      <c r="C77" s="39">
        <v>135987.5405766817</v>
      </c>
      <c r="D77" s="39">
        <v>60902.016471705225</v>
      </c>
      <c r="E77" s="39">
        <v>60462.438251427229</v>
      </c>
      <c r="F77" s="39">
        <v>14623.085853549252</v>
      </c>
    </row>
    <row r="78" spans="1:15" ht="13.5" customHeight="1">
      <c r="A78" s="3"/>
      <c r="B78" s="11" t="s">
        <v>19</v>
      </c>
      <c r="C78" s="39">
        <v>137996.06651293099</v>
      </c>
      <c r="D78" s="39">
        <v>62169.814171601087</v>
      </c>
      <c r="E78" s="39">
        <v>58829.665402905906</v>
      </c>
      <c r="F78" s="39">
        <v>16996.586938424007</v>
      </c>
    </row>
    <row r="79" spans="1:15" ht="13.5" customHeight="1">
      <c r="A79" s="3"/>
      <c r="B79" s="11" t="s">
        <v>151</v>
      </c>
      <c r="C79" s="39">
        <v>138464.93861238818</v>
      </c>
      <c r="D79" s="39">
        <v>62384.148014497303</v>
      </c>
      <c r="E79" s="39">
        <v>59403.645835658826</v>
      </c>
      <c r="F79" s="39">
        <v>16677.144762232059</v>
      </c>
    </row>
    <row r="80" spans="1:15" ht="13.5" customHeight="1">
      <c r="A80" s="3"/>
      <c r="B80" s="11" t="s">
        <v>145</v>
      </c>
      <c r="C80" s="39">
        <v>139778.61308396648</v>
      </c>
      <c r="D80" s="39">
        <v>63093.340298011623</v>
      </c>
      <c r="E80" s="39">
        <v>59679.976495709547</v>
      </c>
      <c r="F80" s="39">
        <v>17005.29629024534</v>
      </c>
    </row>
    <row r="81" spans="1:6" ht="13.5" hidden="1" customHeight="1">
      <c r="A81" s="7"/>
      <c r="B81" s="11" t="s">
        <v>146</v>
      </c>
      <c r="C81" s="39"/>
      <c r="D81" s="39"/>
      <c r="E81" s="39"/>
      <c r="F81" s="39"/>
    </row>
    <row r="82" spans="1:6" ht="13.5" hidden="1" customHeight="1">
      <c r="A82" s="7"/>
      <c r="B82" s="11" t="s">
        <v>147</v>
      </c>
      <c r="C82" s="39"/>
      <c r="D82" s="39"/>
      <c r="E82" s="39"/>
      <c r="F82" s="39"/>
    </row>
    <row r="83" spans="1:6" ht="15" hidden="1" customHeight="1">
      <c r="A83" s="3"/>
      <c r="B83" s="11" t="s">
        <v>148</v>
      </c>
      <c r="C83" s="39"/>
      <c r="D83" s="39"/>
      <c r="E83" s="39"/>
      <c r="F83" s="39"/>
    </row>
    <row r="84" spans="1:6" ht="15" hidden="1" customHeight="1">
      <c r="A84" s="3"/>
      <c r="B84" s="11" t="s">
        <v>149</v>
      </c>
      <c r="C84" s="39"/>
      <c r="D84" s="39"/>
      <c r="E84" s="39"/>
      <c r="F84" s="39"/>
    </row>
    <row r="85" spans="1:6" ht="15" hidden="1" customHeight="1">
      <c r="A85" s="3"/>
      <c r="B85" s="11" t="s">
        <v>150</v>
      </c>
      <c r="C85" s="39"/>
      <c r="D85" s="39"/>
      <c r="E85" s="39"/>
      <c r="F85" s="39"/>
    </row>
    <row r="86" spans="1:6" ht="6" customHeight="1">
      <c r="A86" s="3"/>
      <c r="B86" s="2"/>
      <c r="C86" s="81"/>
      <c r="D86" s="81"/>
      <c r="E86" s="81"/>
      <c r="F86" s="81"/>
    </row>
    <row r="87" spans="1:6" ht="15.75" customHeight="1">
      <c r="A87" s="104" t="s">
        <v>39</v>
      </c>
      <c r="B87" s="104"/>
      <c r="C87" s="104"/>
      <c r="D87" s="104"/>
      <c r="E87" s="104"/>
      <c r="F87" s="104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7">
        <v>-2.5532872563422302</v>
      </c>
      <c r="D128" s="37">
        <v>-0.38898168500202102</v>
      </c>
      <c r="E128" s="37">
        <v>-2.5354403464236102</v>
      </c>
      <c r="F128" s="37">
        <v>-12.386819769134901</v>
      </c>
      <c r="I128" s="82"/>
      <c r="J128" s="82"/>
      <c r="K128" s="82"/>
      <c r="L128" s="82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7">
        <v>-0.88405395236442796</v>
      </c>
      <c r="D129" s="37">
        <v>-5.6043225094037898E-2</v>
      </c>
      <c r="E129" s="37">
        <v>-2.05368379481191</v>
      </c>
      <c r="F129" s="37">
        <v>-5.0002515216163203E-2</v>
      </c>
      <c r="I129" s="82"/>
      <c r="J129" s="82"/>
      <c r="K129" s="82"/>
      <c r="L129" s="82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7">
        <v>9.2577961551108903</v>
      </c>
      <c r="D130" s="37">
        <v>1.8372674060052501</v>
      </c>
      <c r="E130" s="37">
        <v>10.452463225206699</v>
      </c>
      <c r="F130" s="37">
        <v>40.698896984128901</v>
      </c>
      <c r="I130" s="82"/>
      <c r="J130" s="82"/>
      <c r="K130" s="82"/>
      <c r="L130" s="82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7">
        <v>66.180544812445703</v>
      </c>
      <c r="D131" s="37">
        <v>40.485070449702398</v>
      </c>
      <c r="E131" s="37">
        <v>56.449018921974002</v>
      </c>
      <c r="F131" s="37">
        <v>1551.2538993642199</v>
      </c>
      <c r="I131" s="82"/>
      <c r="J131" s="82"/>
      <c r="K131" s="82"/>
      <c r="L131" s="82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7">
        <v>28.1867434901562</v>
      </c>
      <c r="D132" s="37">
        <v>30.916822124211599</v>
      </c>
      <c r="E132" s="37">
        <v>17.3116042756903</v>
      </c>
      <c r="F132" s="37">
        <v>71.083523293595505</v>
      </c>
      <c r="I132" s="82"/>
      <c r="J132" s="82"/>
      <c r="K132" s="82"/>
      <c r="L132" s="82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7">
        <v>-10.3458576222832</v>
      </c>
      <c r="D133" s="37">
        <v>3.5755958375701899</v>
      </c>
      <c r="E133" s="37">
        <v>-2.8605719565733199</v>
      </c>
      <c r="F133" s="37">
        <v>-92.368087019377697</v>
      </c>
      <c r="I133" s="82"/>
      <c r="J133" s="82"/>
      <c r="K133" s="82"/>
      <c r="L133" s="82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7">
        <v>-14.702054676926799</v>
      </c>
      <c r="D134" s="37">
        <v>-1.054334706591</v>
      </c>
      <c r="E134" s="37">
        <v>-8.0657574365604496</v>
      </c>
      <c r="F134" s="37">
        <v>-85.404743873092201</v>
      </c>
      <c r="I134" s="82"/>
      <c r="J134" s="82"/>
      <c r="K134" s="82"/>
      <c r="L134" s="82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7">
        <v>-10.2046868595441</v>
      </c>
      <c r="D135" s="37">
        <v>-6.4302660156256894E-2</v>
      </c>
      <c r="E135" s="37">
        <v>-7.4452129770370998</v>
      </c>
      <c r="F135" s="37">
        <v>-57.633584540250503</v>
      </c>
      <c r="I135" s="82"/>
      <c r="J135" s="82"/>
      <c r="K135" s="82"/>
      <c r="L135" s="82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7">
        <v>-2.5933313066018902</v>
      </c>
      <c r="D136" s="37">
        <v>0.88497983796380597</v>
      </c>
      <c r="E136" s="37">
        <v>-1.09586950892483</v>
      </c>
      <c r="F136" s="37">
        <v>-20.896950538860999</v>
      </c>
      <c r="I136" s="82"/>
      <c r="J136" s="82"/>
      <c r="K136" s="82"/>
      <c r="L136" s="82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7">
        <v>5.2336573424141699</v>
      </c>
      <c r="D137" s="37">
        <v>4.4485743875948103</v>
      </c>
      <c r="E137" s="37">
        <v>4.7455943230141804</v>
      </c>
      <c r="F137" s="37">
        <v>10.171370227217899</v>
      </c>
      <c r="I137" s="82"/>
      <c r="J137" s="82"/>
      <c r="K137" s="82"/>
      <c r="L137" s="82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7">
        <v>6.4899530766819602</v>
      </c>
      <c r="D138" s="37">
        <v>6.7607842279572301</v>
      </c>
      <c r="E138" s="37">
        <v>6.7177168725435701</v>
      </c>
      <c r="F138" s="37">
        <v>4.5753592030760997</v>
      </c>
      <c r="I138" s="82"/>
      <c r="J138" s="82"/>
      <c r="K138" s="82"/>
      <c r="L138" s="82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7">
        <v>3.63077541910519</v>
      </c>
      <c r="D139" s="37">
        <v>4.1483495053947097</v>
      </c>
      <c r="E139" s="37">
        <v>3.4680496024608298</v>
      </c>
      <c r="F139" s="37">
        <v>2.1595108606999398</v>
      </c>
      <c r="I139" s="82"/>
      <c r="J139" s="82"/>
      <c r="K139" s="82"/>
      <c r="L139" s="82"/>
      <c r="N139" s="14"/>
      <c r="O139" s="14"/>
      <c r="P139" s="14"/>
      <c r="Q139" s="14"/>
    </row>
    <row r="140" spans="1:17" ht="15" hidden="1" customHeight="1">
      <c r="A140" s="3"/>
      <c r="B140" s="7"/>
      <c r="C140" s="37"/>
      <c r="D140" s="37"/>
      <c r="E140" s="37"/>
      <c r="F140" s="37"/>
      <c r="I140" s="82"/>
      <c r="J140" s="82"/>
      <c r="K140" s="82"/>
      <c r="L140" s="82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7">
        <f t="shared" ref="C141:C148" si="0">(C61/C48-1)*100</f>
        <v>7.4557399472663599</v>
      </c>
      <c r="D141" s="37">
        <f t="shared" ref="D141:F141" si="1">(D61/D48-1)*100</f>
        <v>5.7128380236438625</v>
      </c>
      <c r="E141" s="37">
        <f t="shared" si="1"/>
        <v>7.3214318928777056</v>
      </c>
      <c r="F141" s="37">
        <f t="shared" si="1"/>
        <v>16.964335387299911</v>
      </c>
      <c r="I141" s="82"/>
      <c r="J141" s="82"/>
      <c r="K141" s="82"/>
      <c r="L141" s="82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7">
        <f t="shared" si="0"/>
        <v>8.4074209525046619</v>
      </c>
      <c r="D142" s="37">
        <f t="shared" ref="D142:F142" si="2">(D62/D49-1)*100</f>
        <v>6.2270292977598007</v>
      </c>
      <c r="E142" s="37">
        <f t="shared" si="2"/>
        <v>10.184839716733872</v>
      </c>
      <c r="F142" s="37">
        <f t="shared" si="2"/>
        <v>11.628583506876101</v>
      </c>
    </row>
    <row r="143" spans="1:17" ht="13.5" customHeight="1">
      <c r="A143" s="3"/>
      <c r="B143" s="13" t="s">
        <v>17</v>
      </c>
      <c r="C143" s="37">
        <f t="shared" si="0"/>
        <v>9.7919420331855189</v>
      </c>
      <c r="D143" s="37">
        <f t="shared" ref="D143:F143" si="3">(D63/D50-1)*100</f>
        <v>8.5567248638846571</v>
      </c>
      <c r="E143" s="37">
        <f t="shared" si="3"/>
        <v>10.805636676601328</v>
      </c>
      <c r="F143" s="37">
        <f t="shared" si="3"/>
        <v>11.092251951133836</v>
      </c>
    </row>
    <row r="144" spans="1:17" ht="13.5" customHeight="1">
      <c r="A144" s="3"/>
      <c r="B144" s="13" t="s">
        <v>28</v>
      </c>
      <c r="C144" s="37">
        <f t="shared" si="0"/>
        <v>15.202119022580018</v>
      </c>
      <c r="D144" s="37">
        <f t="shared" ref="D144:F144" si="4">(D64/D51-1)*100</f>
        <v>11.458916181394851</v>
      </c>
      <c r="E144" s="37">
        <f t="shared" si="4"/>
        <v>20.883124450275623</v>
      </c>
      <c r="F144" s="37">
        <f t="shared" si="4"/>
        <v>11.335915359053272</v>
      </c>
    </row>
    <row r="145" spans="1:17" ht="13.5" customHeight="1">
      <c r="A145" s="3"/>
      <c r="B145" s="11" t="s">
        <v>29</v>
      </c>
      <c r="C145" s="37">
        <f t="shared" si="0"/>
        <v>19.64355446854411</v>
      </c>
      <c r="D145" s="37">
        <f t="shared" ref="D145:F145" si="5">(D65/D52-1)*100</f>
        <v>11.743548930088753</v>
      </c>
      <c r="E145" s="37">
        <f t="shared" si="5"/>
        <v>29.224080004140941</v>
      </c>
      <c r="F145" s="37">
        <f t="shared" si="5"/>
        <v>20.137521210274279</v>
      </c>
    </row>
    <row r="146" spans="1:17" ht="13.5" customHeight="1">
      <c r="A146" s="3"/>
      <c r="B146" s="11" t="s">
        <v>36</v>
      </c>
      <c r="C146" s="37">
        <f t="shared" si="0"/>
        <v>43.987626514490394</v>
      </c>
      <c r="D146" s="37">
        <f t="shared" ref="D146:F146" si="6">(D66/D53-1)*100</f>
        <v>19.304809194950856</v>
      </c>
      <c r="E146" s="37">
        <f t="shared" si="6"/>
        <v>38.382620954580425</v>
      </c>
      <c r="F146" s="37">
        <f t="shared" si="6"/>
        <v>1642.8454675131497</v>
      </c>
    </row>
    <row r="147" spans="1:17" ht="13.5" customHeight="1">
      <c r="A147" s="3"/>
      <c r="B147" s="11" t="s">
        <v>37</v>
      </c>
      <c r="C147" s="37">
        <f t="shared" si="0"/>
        <v>40.693817149496894</v>
      </c>
      <c r="D147" s="37">
        <f t="shared" ref="D147:F147" si="7">(D67/D54-1)*100</f>
        <v>20.551642452765705</v>
      </c>
      <c r="E147" s="37">
        <f t="shared" si="7"/>
        <v>37.546508942418733</v>
      </c>
      <c r="F147" s="37">
        <f t="shared" si="7"/>
        <v>597.74246635463271</v>
      </c>
    </row>
    <row r="148" spans="1:17" ht="13.5" customHeight="1">
      <c r="A148" s="7"/>
      <c r="B148" s="11" t="s">
        <v>38</v>
      </c>
      <c r="C148" s="37">
        <f t="shared" si="0"/>
        <v>33.558133734744345</v>
      </c>
      <c r="D148" s="37">
        <f>(D68/D55-1)*100</f>
        <v>15.959857143400026</v>
      </c>
      <c r="E148" s="37">
        <f t="shared" ref="E148:F148" si="8">(E68/E55-1)*100</f>
        <v>34.49245775451422</v>
      </c>
      <c r="F148" s="37">
        <f t="shared" si="8"/>
        <v>183.33822117948469</v>
      </c>
    </row>
    <row r="149" spans="1:17" ht="13.5" customHeight="1">
      <c r="A149" s="7"/>
      <c r="B149" s="15" t="s">
        <v>23</v>
      </c>
      <c r="C149" s="37">
        <f t="shared" ref="C149:F149" si="9">(C69/C56-1)*100</f>
        <v>23.957587461796304</v>
      </c>
      <c r="D149" s="37">
        <f t="shared" si="9"/>
        <v>13.314670979999788</v>
      </c>
      <c r="E149" s="37">
        <f t="shared" si="9"/>
        <v>30.042452085409877</v>
      </c>
      <c r="F149" s="37">
        <f t="shared" si="9"/>
        <v>51.202826254186306</v>
      </c>
    </row>
    <row r="150" spans="1:17" ht="15" customHeight="1">
      <c r="A150" s="3"/>
      <c r="B150" s="15" t="s">
        <v>24</v>
      </c>
      <c r="C150" s="37">
        <f t="shared" ref="C150:F150" si="10">(C70/C57-1)*100</f>
        <v>14.937711870408332</v>
      </c>
      <c r="D150" s="37">
        <f t="shared" si="10"/>
        <v>7.3260156542542365</v>
      </c>
      <c r="E150" s="37">
        <f t="shared" si="10"/>
        <v>25.97239921675245</v>
      </c>
      <c r="F150" s="37">
        <f t="shared" si="10"/>
        <v>8.8564187137844641</v>
      </c>
    </row>
    <row r="151" spans="1:17" ht="15" customHeight="1">
      <c r="A151" s="3"/>
      <c r="B151" s="7" t="s">
        <v>25</v>
      </c>
      <c r="C151" s="37">
        <f t="shared" ref="C151:F151" si="11">(C71/C58-1)*100</f>
        <v>14.208934195462852</v>
      </c>
      <c r="D151" s="37">
        <f t="shared" si="11"/>
        <v>5.5886649927271215</v>
      </c>
      <c r="E151" s="37">
        <f t="shared" si="11"/>
        <v>22.789478797466401</v>
      </c>
      <c r="F151" s="37">
        <f t="shared" si="11"/>
        <v>19.826025852771643</v>
      </c>
    </row>
    <row r="152" spans="1:17" ht="15" customHeight="1">
      <c r="A152" s="3"/>
      <c r="B152" s="85" t="s">
        <v>26</v>
      </c>
      <c r="C152" s="37">
        <f t="shared" ref="C152:F152" si="12">(C72/C59-1)*100</f>
        <v>13.808822555977617</v>
      </c>
      <c r="D152" s="37">
        <f t="shared" si="12"/>
        <v>4.7304645288986036</v>
      </c>
      <c r="E152" s="37">
        <f t="shared" si="12"/>
        <v>22.650524399279593</v>
      </c>
      <c r="F152" s="37">
        <f t="shared" si="12"/>
        <v>20.269300353426758</v>
      </c>
    </row>
    <row r="153" spans="1:17" ht="15" customHeight="1">
      <c r="A153" s="3"/>
      <c r="B153" s="7"/>
      <c r="C153" s="37"/>
      <c r="D153" s="37"/>
      <c r="E153" s="37"/>
      <c r="F153" s="37"/>
    </row>
    <row r="154" spans="1:17" ht="13.5" customHeight="1">
      <c r="A154" s="3">
        <v>2023</v>
      </c>
      <c r="B154" s="7" t="s">
        <v>15</v>
      </c>
      <c r="C154" s="37">
        <f t="shared" ref="C154:F158" si="13">(C74/C61-1)*100</f>
        <v>12.435448739443178</v>
      </c>
      <c r="D154" s="37">
        <f t="shared" si="13"/>
        <v>3.0607029505277161</v>
      </c>
      <c r="E154" s="37">
        <f t="shared" si="13"/>
        <v>21.66117934258822</v>
      </c>
      <c r="F154" s="37">
        <f t="shared" si="13"/>
        <v>20.144314172764322</v>
      </c>
      <c r="I154" s="82"/>
      <c r="J154" s="82"/>
      <c r="K154" s="82"/>
      <c r="L154" s="82"/>
      <c r="N154" s="14"/>
      <c r="O154" s="14"/>
      <c r="P154" s="14"/>
      <c r="Q154" s="14"/>
    </row>
    <row r="155" spans="1:17" ht="13.5" customHeight="1">
      <c r="A155" s="3"/>
      <c r="B155" s="7" t="s">
        <v>16</v>
      </c>
      <c r="C155" s="37">
        <f t="shared" si="13"/>
        <v>14.264343167285553</v>
      </c>
      <c r="D155" s="37">
        <f t="shared" si="13"/>
        <v>5.904943644294236</v>
      </c>
      <c r="E155" s="37">
        <f t="shared" si="13"/>
        <v>19.217743411594856</v>
      </c>
      <c r="F155" s="37">
        <f t="shared" si="13"/>
        <v>32.346236384823477</v>
      </c>
      <c r="I155" s="82"/>
      <c r="J155" s="82"/>
      <c r="K155" s="82"/>
      <c r="L155" s="82"/>
      <c r="N155" s="14"/>
      <c r="O155" s="14"/>
      <c r="P155" s="14"/>
      <c r="Q155" s="14"/>
    </row>
    <row r="156" spans="1:17" ht="13.5" customHeight="1">
      <c r="A156" s="3"/>
      <c r="B156" s="11" t="s">
        <v>17</v>
      </c>
      <c r="C156" s="37">
        <f t="shared" si="13"/>
        <v>11.895899044299728</v>
      </c>
      <c r="D156" s="37">
        <f t="shared" si="13"/>
        <v>7.6111361607522632</v>
      </c>
      <c r="E156" s="37">
        <f t="shared" si="13"/>
        <v>17.692609348536092</v>
      </c>
      <c r="F156" s="37">
        <f t="shared" si="13"/>
        <v>9.2756161857381123</v>
      </c>
      <c r="I156" s="82"/>
      <c r="J156" s="82"/>
      <c r="K156" s="82"/>
      <c r="L156" s="82"/>
      <c r="N156" s="14"/>
      <c r="O156" s="14"/>
      <c r="P156" s="14"/>
      <c r="Q156" s="14"/>
    </row>
    <row r="157" spans="1:17" ht="13.5" customHeight="1">
      <c r="A157" s="3"/>
      <c r="B157" s="11" t="s">
        <v>18</v>
      </c>
      <c r="C157" s="37">
        <f t="shared" si="13"/>
        <v>6.2538807128946994</v>
      </c>
      <c r="D157" s="37">
        <f t="shared" si="13"/>
        <v>3.1841456298933757</v>
      </c>
      <c r="E157" s="37">
        <f t="shared" si="13"/>
        <v>12.889674448573206</v>
      </c>
      <c r="F157" s="37">
        <f t="shared" si="13"/>
        <v>-5.0576946695601315</v>
      </c>
      <c r="I157" s="82"/>
      <c r="J157" s="82"/>
      <c r="K157" s="82"/>
      <c r="L157" s="82"/>
      <c r="N157" s="14"/>
      <c r="O157" s="14"/>
      <c r="P157" s="14"/>
      <c r="Q157" s="14"/>
    </row>
    <row r="158" spans="1:17" ht="13.5" customHeight="1">
      <c r="A158" s="3"/>
      <c r="B158" s="11" t="s">
        <v>19</v>
      </c>
      <c r="C158" s="37">
        <f t="shared" si="13"/>
        <v>6.5575313914689959</v>
      </c>
      <c r="D158" s="37">
        <f t="shared" si="13"/>
        <v>4.3898271633517894</v>
      </c>
      <c r="E158" s="37">
        <f t="shared" si="13"/>
        <v>5.0181177591916093</v>
      </c>
      <c r="F158" s="37">
        <f t="shared" si="13"/>
        <v>22.016077085699482</v>
      </c>
      <c r="I158" s="82"/>
      <c r="J158" s="82"/>
      <c r="K158" s="82"/>
      <c r="L158" s="82"/>
      <c r="N158" s="14"/>
      <c r="O158" s="14"/>
      <c r="P158" s="14"/>
      <c r="Q158" s="14"/>
    </row>
    <row r="159" spans="1:17" ht="13.5" customHeight="1">
      <c r="A159" s="3"/>
      <c r="B159" s="11" t="s">
        <v>151</v>
      </c>
      <c r="C159" s="37">
        <f t="shared" ref="C159:F159" si="14">(C79/C66-1)*100</f>
        <v>4.2697114163905647</v>
      </c>
      <c r="D159" s="37">
        <f t="shared" si="14"/>
        <v>3.0894593669678061</v>
      </c>
      <c r="E159" s="37">
        <f t="shared" si="14"/>
        <v>5.7872792335930123</v>
      </c>
      <c r="F159" s="37">
        <f t="shared" si="14"/>
        <v>3.414298534268112</v>
      </c>
      <c r="I159" s="82"/>
      <c r="J159" s="82"/>
      <c r="K159" s="82"/>
      <c r="L159" s="82"/>
      <c r="N159" s="14"/>
      <c r="O159" s="14"/>
      <c r="P159" s="14"/>
      <c r="Q159" s="14"/>
    </row>
    <row r="160" spans="1:17" ht="13.5" customHeight="1">
      <c r="A160" s="3"/>
      <c r="B160" s="11" t="s">
        <v>145</v>
      </c>
      <c r="C160" s="37">
        <f t="shared" ref="C160:F160" si="15">(C80/C67-1)*100</f>
        <v>7.1977939899587229</v>
      </c>
      <c r="D160" s="37">
        <f t="shared" si="15"/>
        <v>5.6912764970528995</v>
      </c>
      <c r="E160" s="37">
        <f t="shared" si="15"/>
        <v>5.4747831271749314</v>
      </c>
      <c r="F160" s="37">
        <f t="shared" si="15"/>
        <v>20.476127189774584</v>
      </c>
      <c r="I160" s="82"/>
      <c r="J160" s="82"/>
      <c r="K160" s="82"/>
      <c r="L160" s="82"/>
      <c r="N160" s="14"/>
      <c r="O160" s="14"/>
      <c r="P160" s="14"/>
      <c r="Q160" s="14"/>
    </row>
    <row r="161" spans="1:17" ht="13.5" hidden="1" customHeight="1">
      <c r="A161" s="7"/>
      <c r="B161" s="11" t="s">
        <v>146</v>
      </c>
      <c r="C161" s="37">
        <f t="shared" ref="C161:F161" si="16">(C81/C68-1)*100</f>
        <v>-100</v>
      </c>
      <c r="D161" s="37">
        <f t="shared" si="16"/>
        <v>-100</v>
      </c>
      <c r="E161" s="37">
        <f t="shared" si="16"/>
        <v>-100</v>
      </c>
      <c r="F161" s="37">
        <f t="shared" si="16"/>
        <v>-100</v>
      </c>
      <c r="I161" s="82"/>
      <c r="J161" s="82"/>
      <c r="K161" s="82"/>
      <c r="L161" s="82"/>
      <c r="N161" s="14"/>
      <c r="O161" s="14"/>
      <c r="P161" s="14"/>
      <c r="Q161" s="14"/>
    </row>
    <row r="162" spans="1:17" ht="13.5" hidden="1" customHeight="1">
      <c r="A162" s="7"/>
      <c r="B162" s="11" t="s">
        <v>147</v>
      </c>
      <c r="C162" s="37">
        <f t="shared" ref="C162:F162" si="17">(C82/C69-1)*100</f>
        <v>-100</v>
      </c>
      <c r="D162" s="37">
        <f t="shared" si="17"/>
        <v>-100</v>
      </c>
      <c r="E162" s="37">
        <f t="shared" si="17"/>
        <v>-100</v>
      </c>
      <c r="F162" s="37">
        <f t="shared" si="17"/>
        <v>-100</v>
      </c>
      <c r="I162" s="82"/>
      <c r="J162" s="82"/>
      <c r="K162" s="82"/>
      <c r="L162" s="82"/>
      <c r="N162" s="14"/>
      <c r="O162" s="14"/>
      <c r="P162" s="14"/>
      <c r="Q162" s="14"/>
    </row>
    <row r="163" spans="1:17" ht="15" hidden="1" customHeight="1">
      <c r="A163" s="3"/>
      <c r="B163" s="11" t="s">
        <v>148</v>
      </c>
      <c r="C163" s="37">
        <f t="shared" ref="C163:F163" si="18">(C83/C70-1)*100</f>
        <v>-100</v>
      </c>
      <c r="D163" s="37">
        <f t="shared" si="18"/>
        <v>-100</v>
      </c>
      <c r="E163" s="37">
        <f t="shared" si="18"/>
        <v>-100</v>
      </c>
      <c r="F163" s="37">
        <f t="shared" si="18"/>
        <v>-100</v>
      </c>
      <c r="I163" s="82"/>
      <c r="J163" s="82"/>
      <c r="K163" s="82"/>
      <c r="L163" s="82"/>
      <c r="N163" s="14"/>
      <c r="O163" s="14"/>
      <c r="P163" s="14"/>
      <c r="Q163" s="14"/>
    </row>
    <row r="164" spans="1:17" ht="15" hidden="1" customHeight="1">
      <c r="A164" s="3"/>
      <c r="B164" s="11" t="s">
        <v>149</v>
      </c>
      <c r="C164" s="37">
        <f t="shared" ref="C164:F164" si="19">(C84/C71-1)*100</f>
        <v>-100</v>
      </c>
      <c r="D164" s="37">
        <f t="shared" si="19"/>
        <v>-100</v>
      </c>
      <c r="E164" s="37">
        <f t="shared" si="19"/>
        <v>-100</v>
      </c>
      <c r="F164" s="37">
        <f t="shared" si="19"/>
        <v>-100</v>
      </c>
      <c r="I164" s="82"/>
      <c r="J164" s="82"/>
      <c r="K164" s="82"/>
      <c r="L164" s="82"/>
      <c r="N164" s="14"/>
      <c r="O164" s="14"/>
      <c r="P164" s="14"/>
      <c r="Q164" s="14"/>
    </row>
    <row r="165" spans="1:17" ht="15" hidden="1" customHeight="1">
      <c r="A165" s="3"/>
      <c r="B165" s="11" t="s">
        <v>150</v>
      </c>
      <c r="C165" s="37">
        <f t="shared" ref="C165:F165" si="20">(C85/C72-1)*100</f>
        <v>-100</v>
      </c>
      <c r="D165" s="37">
        <f t="shared" si="20"/>
        <v>-100</v>
      </c>
      <c r="E165" s="37">
        <f t="shared" si="20"/>
        <v>-100</v>
      </c>
      <c r="F165" s="37">
        <f t="shared" si="20"/>
        <v>-100</v>
      </c>
      <c r="I165" s="82"/>
      <c r="J165" s="82"/>
      <c r="K165" s="82"/>
      <c r="L165" s="82"/>
      <c r="N165" s="14"/>
      <c r="O165" s="14"/>
      <c r="P165" s="14"/>
      <c r="Q165" s="14"/>
    </row>
    <row r="166" spans="1:17" ht="15" customHeight="1">
      <c r="A166" s="3"/>
      <c r="B166" s="2"/>
      <c r="C166" s="8"/>
      <c r="D166" s="8"/>
      <c r="E166" s="8"/>
    </row>
    <row r="167" spans="1:17" ht="16.5" customHeight="1">
      <c r="A167" s="103" t="s">
        <v>40</v>
      </c>
      <c r="B167" s="103"/>
      <c r="C167" s="103"/>
      <c r="D167" s="103"/>
      <c r="E167" s="103"/>
      <c r="F167" s="103"/>
    </row>
    <row r="168" spans="1:17" ht="10.5" hidden="1" customHeight="1">
      <c r="A168" s="7"/>
      <c r="B168" s="3"/>
    </row>
    <row r="169" spans="1:17" ht="15" hidden="1" customHeight="1">
      <c r="A169" s="3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3"/>
      <c r="J190" s="83"/>
      <c r="K190" s="83"/>
      <c r="L190" s="83"/>
      <c r="M190" s="83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3"/>
      <c r="J191" s="83"/>
      <c r="K191" s="83"/>
      <c r="L191" s="83"/>
      <c r="M191" s="83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3"/>
      <c r="J192" s="83"/>
      <c r="K192" s="83"/>
      <c r="L192" s="83"/>
      <c r="M192" s="83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3"/>
      <c r="J193" s="83"/>
      <c r="K193" s="83"/>
      <c r="L193" s="83"/>
      <c r="M193" s="83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3"/>
      <c r="J194" s="83"/>
      <c r="K194" s="83"/>
      <c r="L194" s="83"/>
      <c r="M194" s="83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7">
        <v>-3.91988545719625</v>
      </c>
      <c r="D207" s="37">
        <v>0.224893151180527</v>
      </c>
      <c r="E207" s="37">
        <v>-2.6050684518849301</v>
      </c>
      <c r="F207" s="37">
        <v>-24.297465426360901</v>
      </c>
    </row>
    <row r="208" spans="1:13" ht="13.5" hidden="1" customHeight="1">
      <c r="A208" s="3"/>
      <c r="B208" s="11" t="s">
        <v>16</v>
      </c>
      <c r="C208" s="37">
        <v>-3.4302438069314101</v>
      </c>
      <c r="D208" s="37">
        <v>-5.1219536722278303</v>
      </c>
      <c r="E208" s="37">
        <v>-2.9697433875414001</v>
      </c>
      <c r="F208" s="37">
        <v>3.3031631490654201</v>
      </c>
    </row>
    <row r="209" spans="1:13" ht="13.5" hidden="1" customHeight="1">
      <c r="A209" s="3"/>
      <c r="B209" s="11" t="s">
        <v>27</v>
      </c>
      <c r="C209" s="37">
        <v>4.3749366846931101</v>
      </c>
      <c r="D209" s="37">
        <v>0.28946655277790601</v>
      </c>
      <c r="E209" s="37">
        <v>1.61675355733453</v>
      </c>
      <c r="F209" s="37">
        <v>34.567978281769001</v>
      </c>
    </row>
    <row r="210" spans="1:13" ht="13.5" hidden="1" customHeight="1">
      <c r="A210" s="3"/>
      <c r="B210" s="11" t="s">
        <v>18</v>
      </c>
      <c r="C210" s="37">
        <v>-1.45441721340692</v>
      </c>
      <c r="D210" s="37">
        <v>0.428506273846674</v>
      </c>
      <c r="E210" s="37">
        <v>-1.5190317898579899</v>
      </c>
      <c r="F210" s="37">
        <v>-7.87268970769028</v>
      </c>
    </row>
    <row r="211" spans="1:13" ht="13.5" hidden="1" customHeight="1">
      <c r="A211" s="3"/>
      <c r="B211" s="11" t="s">
        <v>35</v>
      </c>
      <c r="C211" s="37">
        <v>-2.5684977788988301</v>
      </c>
      <c r="D211" s="37">
        <v>0.64565863635661602</v>
      </c>
      <c r="E211" s="37">
        <v>-2.1585366327209399</v>
      </c>
      <c r="F211" s="37">
        <v>-16.1849473407459</v>
      </c>
    </row>
    <row r="212" spans="1:13" ht="13.5" hidden="1" customHeight="1">
      <c r="A212" s="3"/>
      <c r="B212" s="11" t="s">
        <v>36</v>
      </c>
      <c r="C212" s="37">
        <v>-14.795364412085</v>
      </c>
      <c r="D212" s="37">
        <v>-4.8293347093880303</v>
      </c>
      <c r="E212" s="37">
        <v>-6.3927683557017803</v>
      </c>
      <c r="F212" s="37">
        <v>-92.019754873271097</v>
      </c>
    </row>
    <row r="213" spans="1:13" ht="13.5" hidden="1" customHeight="1">
      <c r="A213" s="3"/>
      <c r="B213" s="11" t="s">
        <v>34</v>
      </c>
      <c r="C213" s="37">
        <v>0.49012656121678599</v>
      </c>
      <c r="D213" s="37">
        <v>-2.3731650334862899</v>
      </c>
      <c r="E213" s="37">
        <v>1.37534133698922</v>
      </c>
      <c r="F213" s="37">
        <v>118.628020238739</v>
      </c>
    </row>
    <row r="214" spans="1:13" ht="13.5" hidden="1" customHeight="1">
      <c r="A214" s="7"/>
      <c r="B214" s="11" t="s">
        <v>30</v>
      </c>
      <c r="C214" s="37">
        <v>7.9542822534530302</v>
      </c>
      <c r="D214" s="37">
        <v>4.7180382889671497</v>
      </c>
      <c r="E214" s="37">
        <v>2.9904215481341101</v>
      </c>
      <c r="F214" s="37">
        <v>188.11207757172701</v>
      </c>
    </row>
    <row r="215" spans="1:13" ht="13.5" hidden="1" customHeight="1">
      <c r="A215" s="7"/>
      <c r="B215" s="11" t="s">
        <v>23</v>
      </c>
      <c r="C215" s="37">
        <v>8.0590001348525693</v>
      </c>
      <c r="D215" s="37">
        <v>2.1760082989476</v>
      </c>
      <c r="E215" s="37">
        <v>4.6437143671972203</v>
      </c>
      <c r="F215" s="37">
        <v>85.225841617708994</v>
      </c>
    </row>
    <row r="216" spans="1:13" ht="13.5" hidden="1" customHeight="1">
      <c r="A216" s="3"/>
      <c r="B216" s="11" t="s">
        <v>24</v>
      </c>
      <c r="C216" s="37">
        <v>7.5104677602145999</v>
      </c>
      <c r="D216" s="37">
        <v>5.2801497111949898</v>
      </c>
      <c r="E216" s="37">
        <v>4.4004791294431502</v>
      </c>
      <c r="F216" s="37">
        <v>31.228189054120399</v>
      </c>
    </row>
    <row r="217" spans="1:13" ht="15" hidden="1" customHeight="1">
      <c r="A217" s="3"/>
      <c r="B217" s="7" t="s">
        <v>25</v>
      </c>
      <c r="C217" s="37">
        <v>1.1410661863454199</v>
      </c>
      <c r="D217" s="37">
        <v>0.99895565843137701</v>
      </c>
      <c r="E217" s="37">
        <v>3.3554807688289001</v>
      </c>
      <c r="F217" s="37">
        <v>-5.5341386848776404</v>
      </c>
    </row>
    <row r="218" spans="1:13" ht="15" hidden="1" customHeight="1">
      <c r="A218" s="3"/>
      <c r="B218" s="7" t="s">
        <v>26</v>
      </c>
      <c r="C218" s="37">
        <v>2.6161225402336701</v>
      </c>
      <c r="D218" s="37">
        <v>2.2109826631051801</v>
      </c>
      <c r="E218" s="37">
        <v>1.32916033803985</v>
      </c>
      <c r="F218" s="37">
        <v>8.9219741244167494</v>
      </c>
    </row>
    <row r="219" spans="1:13" s="1" customFormat="1" ht="9.75" hidden="1" customHeight="1">
      <c r="A219" s="2"/>
      <c r="B219" s="7"/>
      <c r="C219" s="84"/>
      <c r="D219" s="84"/>
      <c r="E219" s="84"/>
      <c r="F219" s="84"/>
      <c r="I219" s="83"/>
      <c r="J219" s="83"/>
      <c r="K219" s="83"/>
      <c r="L219" s="83"/>
      <c r="M219" s="83"/>
    </row>
    <row r="220" spans="1:13" ht="13.5" customHeight="1">
      <c r="A220" s="3">
        <v>2022</v>
      </c>
      <c r="B220" s="12" t="s">
        <v>15</v>
      </c>
      <c r="C220" s="37">
        <f>(C61/C59-1)*100</f>
        <v>-0.37361236890154359</v>
      </c>
      <c r="D220" s="37">
        <f t="shared" ref="D220:F220" si="21">(D61/D59-1)*100</f>
        <v>1.7304445624359399</v>
      </c>
      <c r="E220" s="37">
        <f t="shared" si="21"/>
        <v>1.022137297579051</v>
      </c>
      <c r="F220" s="37">
        <f t="shared" si="21"/>
        <v>-13.326751773377431</v>
      </c>
    </row>
    <row r="221" spans="1:13" ht="12.75" customHeight="1">
      <c r="A221" s="3"/>
      <c r="B221" s="13" t="s">
        <v>16</v>
      </c>
      <c r="C221" s="37">
        <f t="shared" ref="C221" si="22">(C62/C61-1)*100</f>
        <v>-2.5749744402643437</v>
      </c>
      <c r="D221" s="37">
        <f t="shared" ref="D221:F221" si="23">(D62/D61-1)*100</f>
        <v>-4.6604632379629196</v>
      </c>
      <c r="E221" s="37">
        <f t="shared" si="23"/>
        <v>-0.3809110263387705</v>
      </c>
      <c r="F221" s="37">
        <f t="shared" si="23"/>
        <v>-1.4093848699626488</v>
      </c>
    </row>
    <row r="222" spans="1:13" ht="13.5" customHeight="1">
      <c r="A222" s="3"/>
      <c r="B222" s="13" t="s">
        <v>17</v>
      </c>
      <c r="C222" s="37">
        <f t="shared" ref="C222" si="24">(C63/C62-1)*100</f>
        <v>5.7079570523485668</v>
      </c>
      <c r="D222" s="37">
        <f t="shared" ref="D222:F222" si="25">(D63/D62-1)*100</f>
        <v>2.4889437207039622</v>
      </c>
      <c r="E222" s="37">
        <f t="shared" si="25"/>
        <v>2.1892767088149689</v>
      </c>
      <c r="F222" s="37">
        <f t="shared" si="25"/>
        <v>33.921431932459576</v>
      </c>
    </row>
    <row r="223" spans="1:13" ht="13.5" customHeight="1">
      <c r="A223" s="3"/>
      <c r="B223" s="13" t="s">
        <v>28</v>
      </c>
      <c r="C223" s="37">
        <f t="shared" ref="C223" si="26">(C64/C63-1)*100</f>
        <v>3.4015770838553339</v>
      </c>
      <c r="D223" s="37">
        <f t="shared" ref="D223:F223" si="27">(D64/D63-1)*100</f>
        <v>3.1133951124140635</v>
      </c>
      <c r="E223" s="37">
        <f t="shared" si="27"/>
        <v>7.4375590736001751</v>
      </c>
      <c r="F223" s="37">
        <f t="shared" si="27"/>
        <v>-7.670622920907066</v>
      </c>
    </row>
    <row r="224" spans="1:13" ht="13.5" customHeight="1">
      <c r="A224" s="3"/>
      <c r="B224" s="11" t="s">
        <v>29</v>
      </c>
      <c r="C224" s="37">
        <f t="shared" ref="C224" si="28">(C65/C64-1)*100</f>
        <v>1.1878196498935178</v>
      </c>
      <c r="D224" s="37">
        <f t="shared" ref="D224:F224" si="29">(D65/D64-1)*100</f>
        <v>0.9026775581551405</v>
      </c>
      <c r="E224" s="37">
        <f t="shared" si="29"/>
        <v>4.5925405005253106</v>
      </c>
      <c r="F224" s="37">
        <f t="shared" si="29"/>
        <v>-9.5589897103890209</v>
      </c>
    </row>
    <row r="225" spans="1:13" ht="13.5" customHeight="1">
      <c r="A225" s="3"/>
      <c r="B225" s="11" t="s">
        <v>36</v>
      </c>
      <c r="C225" s="37">
        <f t="shared" ref="C225" si="30">(C66/C65-1)*100</f>
        <v>2.5413638104633041</v>
      </c>
      <c r="D225" s="37">
        <f t="shared" ref="D225:F225" si="31">(D66/D65-1)*100</f>
        <v>1.6105016546119399</v>
      </c>
      <c r="E225" s="37">
        <f t="shared" si="31"/>
        <v>0.2414879241193324</v>
      </c>
      <c r="F225" s="37">
        <f t="shared" si="31"/>
        <v>15.77011002599189</v>
      </c>
    </row>
    <row r="226" spans="1:13" ht="13.5" customHeight="1">
      <c r="A226" s="3"/>
      <c r="B226" s="11" t="s">
        <v>37</v>
      </c>
      <c r="C226" s="37">
        <f t="shared" ref="C226:C229" si="32">(C67/C66-1)*100</f>
        <v>-1.8086495764911947</v>
      </c>
      <c r="D226" s="37">
        <f t="shared" ref="D226:F226" si="33">(D67/D66-1)*100</f>
        <v>-1.3528844135110574</v>
      </c>
      <c r="E226" s="37">
        <f t="shared" si="33"/>
        <v>0.76282843584487559</v>
      </c>
      <c r="F226" s="37">
        <f t="shared" si="33"/>
        <v>-12.472989201231266</v>
      </c>
    </row>
    <row r="227" spans="1:13" ht="13.5" customHeight="1">
      <c r="A227" s="7"/>
      <c r="B227" s="11" t="s">
        <v>38</v>
      </c>
      <c r="C227" s="37">
        <f t="shared" si="32"/>
        <v>2.4790766116233431</v>
      </c>
      <c r="D227" s="37">
        <f t="shared" ref="D227:F227" si="34">(D68/D67-1)*100</f>
        <v>0.72935144855952316</v>
      </c>
      <c r="E227" s="37">
        <f t="shared" si="34"/>
        <v>0.70364581176451946</v>
      </c>
      <c r="F227" s="37">
        <f t="shared" si="34"/>
        <v>16.996123205733092</v>
      </c>
    </row>
    <row r="228" spans="1:13" ht="13.5" customHeight="1">
      <c r="A228" s="7"/>
      <c r="B228" s="15" t="s">
        <v>23</v>
      </c>
      <c r="C228" s="37">
        <f t="shared" si="32"/>
        <v>0.29140559011635592</v>
      </c>
      <c r="D228" s="37">
        <f t="shared" ref="D228:F228" si="35">(D69/D68-1)*100</f>
        <v>-0.15475141430051353</v>
      </c>
      <c r="E228" s="37">
        <f t="shared" si="35"/>
        <v>1.1813259928236119</v>
      </c>
      <c r="F228" s="37">
        <f t="shared" si="35"/>
        <v>-1.1546319754486944</v>
      </c>
    </row>
    <row r="229" spans="1:13" ht="15" customHeight="1">
      <c r="A229" s="3"/>
      <c r="B229" s="15" t="s">
        <v>24</v>
      </c>
      <c r="C229" s="37">
        <f t="shared" si="32"/>
        <v>-0.31261966690989684</v>
      </c>
      <c r="D229" s="37">
        <f t="shared" ref="D229:F229" si="36">(D70/D69-1)*100</f>
        <v>-0.28388294062747788</v>
      </c>
      <c r="E229" s="37">
        <f t="shared" si="36"/>
        <v>1.1329656155413925</v>
      </c>
      <c r="F229" s="37">
        <f t="shared" si="36"/>
        <v>-5.5240497243583047</v>
      </c>
    </row>
    <row r="230" spans="1:13" ht="15" customHeight="1">
      <c r="A230" s="3"/>
      <c r="B230" s="89" t="s">
        <v>25</v>
      </c>
      <c r="C230" s="37">
        <f t="shared" ref="C230:F230" si="37">(C71/C70-1)*100</f>
        <v>0.49976795744122171</v>
      </c>
      <c r="D230" s="37">
        <f t="shared" si="37"/>
        <v>-0.63597508372897904</v>
      </c>
      <c r="E230" s="37">
        <f t="shared" si="37"/>
        <v>0.74401768461636042</v>
      </c>
      <c r="F230" s="37">
        <f t="shared" si="37"/>
        <v>3.9853127073048888</v>
      </c>
    </row>
    <row r="231" spans="1:13" ht="15" customHeight="1">
      <c r="A231" s="3"/>
      <c r="B231" s="85" t="s">
        <v>26</v>
      </c>
      <c r="C231" s="37">
        <f t="shared" ref="C231:F231" si="38">(C72/C71-1)*100</f>
        <v>2.2566243510909301</v>
      </c>
      <c r="D231" s="37">
        <f t="shared" si="38"/>
        <v>1.3802352269491447</v>
      </c>
      <c r="E231" s="37">
        <f t="shared" si="38"/>
        <v>1.2144914540976659</v>
      </c>
      <c r="F231" s="37">
        <f t="shared" si="38"/>
        <v>9.3249110769423549</v>
      </c>
    </row>
    <row r="232" spans="1:13" s="1" customFormat="1">
      <c r="A232" s="2"/>
      <c r="B232" s="2"/>
      <c r="I232" s="83"/>
      <c r="J232" s="83"/>
      <c r="K232" s="83"/>
      <c r="L232" s="83"/>
      <c r="M232" s="83"/>
    </row>
    <row r="233" spans="1:13" ht="13.5" customHeight="1">
      <c r="A233" s="3">
        <v>2023</v>
      </c>
      <c r="B233" s="7" t="s">
        <v>15</v>
      </c>
      <c r="C233" s="37">
        <f>(C74/C72-1)*100</f>
        <v>-1.5758414152583167</v>
      </c>
      <c r="D233" s="37">
        <f t="shared" ref="D233:F233" si="39">(D74/D72-1)*100</f>
        <v>0.10851355654342143</v>
      </c>
      <c r="E233" s="37">
        <f t="shared" si="39"/>
        <v>0.20725491006972074</v>
      </c>
      <c r="F233" s="37">
        <f t="shared" si="39"/>
        <v>-13.416824287557017</v>
      </c>
    </row>
    <row r="234" spans="1:13" ht="13.5" customHeight="1">
      <c r="A234" s="3"/>
      <c r="B234" s="7" t="s">
        <v>16</v>
      </c>
      <c r="C234" s="37">
        <f t="shared" ref="C234:F237" si="40">(C75/C74-1)*100</f>
        <v>-0.99024214830263357</v>
      </c>
      <c r="D234" s="37">
        <f t="shared" si="40"/>
        <v>-2.0293091470228952</v>
      </c>
      <c r="E234" s="37">
        <f t="shared" si="40"/>
        <v>-2.3816549179102808</v>
      </c>
      <c r="F234" s="37">
        <f t="shared" si="40"/>
        <v>8.6035318871791269</v>
      </c>
    </row>
    <row r="235" spans="1:13" ht="13.5" customHeight="1">
      <c r="A235" s="3"/>
      <c r="B235" s="11" t="s">
        <v>17</v>
      </c>
      <c r="C235" s="37">
        <f t="shared" si="40"/>
        <v>3.5168676652863606</v>
      </c>
      <c r="D235" s="37">
        <f t="shared" si="40"/>
        <v>4.1401024181041413</v>
      </c>
      <c r="E235" s="37">
        <f t="shared" si="40"/>
        <v>0.88198517377999774</v>
      </c>
      <c r="F235" s="37">
        <f t="shared" si="40"/>
        <v>10.576223356617231</v>
      </c>
    </row>
    <row r="236" spans="1:13" ht="13.5" customHeight="1">
      <c r="A236" s="3"/>
      <c r="B236" s="11" t="s">
        <v>18</v>
      </c>
      <c r="C236" s="37">
        <f t="shared" si="40"/>
        <v>-1.8121402944047627</v>
      </c>
      <c r="D236" s="37">
        <f t="shared" si="40"/>
        <v>-1.1285638525527553</v>
      </c>
      <c r="E236" s="37">
        <f t="shared" si="40"/>
        <v>3.0531240194559883</v>
      </c>
      <c r="F236" s="37">
        <f t="shared" si="40"/>
        <v>-19.781153238130813</v>
      </c>
    </row>
    <row r="237" spans="1:13" ht="13.5" customHeight="1">
      <c r="A237" s="3"/>
      <c r="B237" s="11" t="s">
        <v>19</v>
      </c>
      <c r="C237" s="37">
        <f t="shared" si="40"/>
        <v>1.4769926183911819</v>
      </c>
      <c r="D237" s="37">
        <f t="shared" si="40"/>
        <v>2.0817006945654581</v>
      </c>
      <c r="E237" s="37">
        <f t="shared" si="40"/>
        <v>-2.7004747008904872</v>
      </c>
      <c r="F237" s="37">
        <f t="shared" si="40"/>
        <v>16.231191614721109</v>
      </c>
    </row>
    <row r="238" spans="1:13" ht="13.5" customHeight="1">
      <c r="A238" s="3"/>
      <c r="B238" s="11" t="s">
        <v>151</v>
      </c>
      <c r="C238" s="37">
        <f t="shared" ref="C238:F238" si="41">(C79/C78-1)*100</f>
        <v>0.33977207561437517</v>
      </c>
      <c r="D238" s="37">
        <f t="shared" si="41"/>
        <v>0.34475548262797862</v>
      </c>
      <c r="E238" s="37">
        <f t="shared" si="41"/>
        <v>0.97566496226335619</v>
      </c>
      <c r="F238" s="37">
        <f t="shared" si="41"/>
        <v>-1.879448958483465</v>
      </c>
    </row>
    <row r="239" spans="1:13" ht="13.5" customHeight="1">
      <c r="A239" s="3"/>
      <c r="B239" s="11" t="s">
        <v>145</v>
      </c>
      <c r="C239" s="37">
        <f t="shared" ref="C239:F239" si="42">(C80/C79-1)*100</f>
        <v>0.94874159822924131</v>
      </c>
      <c r="D239" s="37">
        <f t="shared" si="42"/>
        <v>1.1368148898170505</v>
      </c>
      <c r="E239" s="37">
        <f t="shared" si="42"/>
        <v>0.46517458005050916</v>
      </c>
      <c r="F239" s="37">
        <f t="shared" si="42"/>
        <v>1.9676721206883796</v>
      </c>
    </row>
    <row r="240" spans="1:13" ht="13.5" hidden="1" customHeight="1">
      <c r="A240" s="7"/>
      <c r="B240" s="11" t="s">
        <v>146</v>
      </c>
      <c r="C240" s="37">
        <f t="shared" ref="C240:F240" si="43">(C81/C80-1)*100</f>
        <v>-100</v>
      </c>
      <c r="D240" s="37">
        <f t="shared" si="43"/>
        <v>-100</v>
      </c>
      <c r="E240" s="37">
        <f t="shared" si="43"/>
        <v>-100</v>
      </c>
      <c r="F240" s="37">
        <f t="shared" si="43"/>
        <v>-100</v>
      </c>
    </row>
    <row r="241" spans="1:9" ht="13.5" hidden="1" customHeight="1">
      <c r="A241" s="7"/>
      <c r="B241" s="11" t="s">
        <v>147</v>
      </c>
      <c r="C241" s="37" t="e">
        <f t="shared" ref="C241:F241" si="44">(C82/C81-1)*100</f>
        <v>#DIV/0!</v>
      </c>
      <c r="D241" s="37" t="e">
        <f t="shared" si="44"/>
        <v>#DIV/0!</v>
      </c>
      <c r="E241" s="37" t="e">
        <f t="shared" si="44"/>
        <v>#DIV/0!</v>
      </c>
      <c r="F241" s="37" t="e">
        <f t="shared" si="44"/>
        <v>#DIV/0!</v>
      </c>
    </row>
    <row r="242" spans="1:9" ht="15" hidden="1" customHeight="1">
      <c r="A242" s="3"/>
      <c r="B242" s="11" t="s">
        <v>148</v>
      </c>
      <c r="C242" s="37" t="e">
        <f t="shared" ref="C242:F242" si="45">(C83/C82-1)*100</f>
        <v>#DIV/0!</v>
      </c>
      <c r="D242" s="37" t="e">
        <f t="shared" si="45"/>
        <v>#DIV/0!</v>
      </c>
      <c r="E242" s="37" t="e">
        <f t="shared" si="45"/>
        <v>#DIV/0!</v>
      </c>
      <c r="F242" s="37" t="e">
        <f t="shared" si="45"/>
        <v>#DIV/0!</v>
      </c>
    </row>
    <row r="243" spans="1:9" ht="15" hidden="1" customHeight="1">
      <c r="A243" s="3"/>
      <c r="B243" s="11" t="s">
        <v>149</v>
      </c>
      <c r="C243" s="37" t="e">
        <f t="shared" ref="C243:F243" si="46">(C84/C83-1)*100</f>
        <v>#DIV/0!</v>
      </c>
      <c r="D243" s="37" t="e">
        <f t="shared" si="46"/>
        <v>#DIV/0!</v>
      </c>
      <c r="E243" s="37" t="e">
        <f t="shared" si="46"/>
        <v>#DIV/0!</v>
      </c>
      <c r="F243" s="37" t="e">
        <f t="shared" si="46"/>
        <v>#DIV/0!</v>
      </c>
    </row>
    <row r="244" spans="1:9" ht="15" hidden="1" customHeight="1">
      <c r="A244" s="3"/>
      <c r="B244" s="11" t="s">
        <v>150</v>
      </c>
      <c r="C244" s="37" t="e">
        <f t="shared" ref="C244:F244" si="47">(C85/C84-1)*100</f>
        <v>#DIV/0!</v>
      </c>
      <c r="D244" s="37" t="e">
        <f t="shared" si="47"/>
        <v>#DIV/0!</v>
      </c>
      <c r="E244" s="37" t="e">
        <f t="shared" si="47"/>
        <v>#DIV/0!</v>
      </c>
      <c r="F244" s="37" t="e">
        <f t="shared" si="47"/>
        <v>#DIV/0!</v>
      </c>
    </row>
    <row r="247" spans="1:9">
      <c r="I247" s="88"/>
    </row>
  </sheetData>
  <sheetProtection algorithmName="SHA-512" hashValue="gezwwMzE+oHZA6lxrYPRSycdLrUKlIHmfFp5wJrMe/NP11qs8XtUHggZy+cl38BJuASAlg2H0WSOs6u04CMiVQ==" saltValue="IcJehKSTwuZLTMaFeBgWJ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3"/>
  <sheetViews>
    <sheetView showGridLines="0" view="pageBreakPreview" topLeftCell="B70" zoomScaleNormal="80" zoomScaleSheetLayoutView="100" workbookViewId="0">
      <selection activeCell="I149" sqref="I149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6" t="s">
        <v>0</v>
      </c>
      <c r="B1" s="105">
        <v>2</v>
      </c>
      <c r="C1" s="32" t="s">
        <v>41</v>
      </c>
    </row>
    <row r="2" spans="1:6" ht="15" customHeight="1">
      <c r="A2" s="86" t="s">
        <v>2</v>
      </c>
      <c r="B2" s="105"/>
      <c r="C2" s="33" t="s">
        <v>42</v>
      </c>
    </row>
    <row r="3" spans="1:6" ht="9" customHeight="1"/>
    <row r="4" spans="1:6" ht="15.95" customHeight="1">
      <c r="A4" s="107" t="s">
        <v>4</v>
      </c>
      <c r="B4" s="107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8" t="s">
        <v>9</v>
      </c>
      <c r="B5" s="108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8"/>
      <c r="B6" s="108"/>
      <c r="C6" s="64"/>
      <c r="D6" s="3"/>
      <c r="E6" s="3"/>
      <c r="F6" s="3"/>
    </row>
    <row r="7" spans="1:6" s="92" customFormat="1" ht="15.75" customHeight="1">
      <c r="A7" s="110" t="s">
        <v>43</v>
      </c>
      <c r="B7" s="110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6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6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6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6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6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6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6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6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6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6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6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6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6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6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6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6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6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6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6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6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6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5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3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3"/>
      <c r="B73" s="7" t="s">
        <v>16</v>
      </c>
      <c r="C73" s="9">
        <v>145.44042316393958</v>
      </c>
      <c r="D73" s="9">
        <v>130.8942509057083</v>
      </c>
      <c r="E73" s="9">
        <v>166.82057840404431</v>
      </c>
      <c r="F73" s="9">
        <v>126.86880492927594</v>
      </c>
    </row>
    <row r="74" spans="1:6" ht="13.5" customHeight="1">
      <c r="A74" s="10"/>
      <c r="B74" s="11" t="s">
        <v>17</v>
      </c>
      <c r="C74" s="9">
        <v>149.76088346606403</v>
      </c>
      <c r="D74" s="9">
        <v>136.45974701309353</v>
      </c>
      <c r="E74" s="9">
        <v>168.5753910241975</v>
      </c>
      <c r="F74" s="9">
        <v>139.80441249149825</v>
      </c>
    </row>
    <row r="75" spans="1:6" ht="13.5" customHeight="1">
      <c r="A75" s="10"/>
      <c r="B75" s="11" t="s">
        <v>18</v>
      </c>
      <c r="C75" s="9">
        <v>147.31472579002084</v>
      </c>
      <c r="D75" s="9">
        <v>135.02742402765028</v>
      </c>
      <c r="E75" s="9">
        <v>173.06123407652854</v>
      </c>
      <c r="F75" s="9">
        <v>110.23379820220019</v>
      </c>
    </row>
    <row r="76" spans="1:6" ht="13.5" customHeight="1">
      <c r="A76" s="10"/>
      <c r="B76" s="11" t="s">
        <v>19</v>
      </c>
      <c r="C76" s="9">
        <v>148.31468191126419</v>
      </c>
      <c r="D76" s="9">
        <v>137.312142349243</v>
      </c>
      <c r="E76" s="9">
        <v>167.92038233182925</v>
      </c>
      <c r="F76" s="9">
        <v>127.85908019674999</v>
      </c>
    </row>
    <row r="77" spans="1:6" ht="13.5" customHeight="1">
      <c r="A77" s="10"/>
      <c r="B77" s="11" t="s">
        <v>151</v>
      </c>
      <c r="C77" s="9">
        <v>148.79580850414496</v>
      </c>
      <c r="D77" s="9">
        <v>137.89630081478629</v>
      </c>
      <c r="E77" s="9">
        <v>169.13876926942592</v>
      </c>
      <c r="F77" s="9">
        <v>125.34664927088386</v>
      </c>
    </row>
    <row r="78" spans="1:6" ht="13.5" customHeight="1">
      <c r="A78" s="10"/>
      <c r="B78" s="11" t="s">
        <v>145</v>
      </c>
      <c r="C78" s="9">
        <v>149.866449564889</v>
      </c>
      <c r="D78" s="9">
        <v>138.71933757540364</v>
      </c>
      <c r="E78" s="9">
        <v>170.22498317474992</v>
      </c>
      <c r="F78" s="9">
        <v>127.43367098124408</v>
      </c>
    </row>
    <row r="79" spans="1:6" ht="13.5" hidden="1" customHeight="1">
      <c r="A79" s="66"/>
      <c r="B79" s="11" t="s">
        <v>146</v>
      </c>
      <c r="C79" s="9"/>
      <c r="D79" s="9"/>
      <c r="E79" s="9"/>
      <c r="F79" s="9"/>
    </row>
    <row r="80" spans="1:6" ht="13.5" hidden="1" customHeight="1">
      <c r="A80" s="66"/>
      <c r="B80" s="11" t="s">
        <v>147</v>
      </c>
      <c r="C80" s="9"/>
      <c r="D80" s="9"/>
      <c r="E80" s="9"/>
      <c r="F80" s="9"/>
    </row>
    <row r="81" spans="1:6" ht="13.5" hidden="1" customHeight="1">
      <c r="A81" s="66"/>
      <c r="B81" s="11" t="s">
        <v>148</v>
      </c>
      <c r="C81" s="9"/>
      <c r="D81" s="9"/>
      <c r="E81" s="9"/>
      <c r="F81" s="9"/>
    </row>
    <row r="82" spans="1:6" ht="16.5" hidden="1">
      <c r="A82" s="3"/>
      <c r="B82" s="11" t="s">
        <v>149</v>
      </c>
      <c r="C82" s="9"/>
      <c r="D82" s="9"/>
      <c r="E82" s="9"/>
      <c r="F82" s="9"/>
    </row>
    <row r="83" spans="1:6" ht="16.5" hidden="1">
      <c r="A83" s="3"/>
      <c r="B83" s="11" t="s">
        <v>150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2" customFormat="1" ht="16.5" customHeight="1">
      <c r="A85" s="109" t="s">
        <v>44</v>
      </c>
      <c r="B85" s="109"/>
      <c r="C85" s="109"/>
      <c r="D85" s="109"/>
      <c r="E85" s="109"/>
      <c r="F85" s="109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6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7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0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2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6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6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6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2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6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6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6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5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3"/>
      <c r="B150" s="7"/>
      <c r="C150" s="8"/>
      <c r="D150" s="8"/>
      <c r="E150" s="8"/>
      <c r="F150" s="8"/>
    </row>
    <row r="151" spans="1:6" ht="13.5" customHeight="1">
      <c r="A151" s="3">
        <v>2023</v>
      </c>
      <c r="B151" s="7" t="s">
        <v>15</v>
      </c>
      <c r="C151" s="102">
        <f>(C72/C59-1)*100</f>
        <v>8.4812059173896337</v>
      </c>
      <c r="D151" s="102">
        <f t="shared" ref="D151:F151" si="0">(D72/D59-1)*100</f>
        <v>0.26789843461931806</v>
      </c>
      <c r="E151" s="102">
        <f t="shared" si="0"/>
        <v>16.193870753856011</v>
      </c>
      <c r="F151" s="102">
        <f t="shared" si="0"/>
        <v>9.2327630142286843</v>
      </c>
    </row>
    <row r="152" spans="1:6" ht="13.5" customHeight="1">
      <c r="A152" s="3"/>
      <c r="B152" s="7" t="s">
        <v>16</v>
      </c>
      <c r="C152" s="102">
        <f>(C73/C60-1)*100</f>
        <v>10.598744909219437</v>
      </c>
      <c r="D152" s="102">
        <f t="shared" ref="D152:F154" si="1">(D73/D60-1)*100</f>
        <v>3.7783665472416184</v>
      </c>
      <c r="E152" s="102">
        <f t="shared" si="1"/>
        <v>14.076618985052992</v>
      </c>
      <c r="F152" s="102">
        <f t="shared" si="1"/>
        <v>20.917905472158573</v>
      </c>
    </row>
    <row r="153" spans="1:6" ht="13.5" customHeight="1">
      <c r="A153" s="10"/>
      <c r="B153" s="11" t="s">
        <v>17</v>
      </c>
      <c r="C153" s="102">
        <f>(C74/C61-1)*100</f>
        <v>9.4151203145042004</v>
      </c>
      <c r="D153" s="102">
        <f t="shared" si="1"/>
        <v>6.7413823436865083</v>
      </c>
      <c r="E153" s="102">
        <f t="shared" si="1"/>
        <v>13.797236853486616</v>
      </c>
      <c r="F153" s="102">
        <f t="shared" si="1"/>
        <v>5.6150667426037471</v>
      </c>
    </row>
    <row r="154" spans="1:6" ht="13.5" customHeight="1">
      <c r="A154" s="10"/>
      <c r="B154" s="11" t="s">
        <v>18</v>
      </c>
      <c r="C154" s="102">
        <f>(C75/C62-1)*100</f>
        <v>4.7476597431406198</v>
      </c>
      <c r="D154" s="102">
        <f t="shared" si="1"/>
        <v>3.3800435235140203</v>
      </c>
      <c r="E154" s="102">
        <f t="shared" si="1"/>
        <v>10.036007533961966</v>
      </c>
      <c r="F154" s="102">
        <f t="shared" si="1"/>
        <v>-8.9879961236839723</v>
      </c>
    </row>
    <row r="155" spans="1:6" ht="13.5" customHeight="1">
      <c r="A155" s="10"/>
      <c r="B155" s="11" t="s">
        <v>19</v>
      </c>
      <c r="C155" s="102">
        <f t="shared" ref="C155:F155" si="2">(C76/C63-1)*100</f>
        <v>4.5879322419352997</v>
      </c>
      <c r="D155" s="102">
        <f t="shared" si="2"/>
        <v>5.2957786480881008</v>
      </c>
      <c r="E155" s="102">
        <f t="shared" si="2"/>
        <v>2.3611668748188652</v>
      </c>
      <c r="F155" s="102">
        <f t="shared" si="2"/>
        <v>17.969428471738635</v>
      </c>
    </row>
    <row r="156" spans="1:6" ht="13.5" customHeight="1">
      <c r="A156" s="10"/>
      <c r="B156" s="11" t="s">
        <v>151</v>
      </c>
      <c r="C156" s="102">
        <f t="shared" ref="C156:F156" si="3">(C77/C64-1)*100</f>
        <v>3.1269100795509486</v>
      </c>
      <c r="D156" s="102">
        <f t="shared" si="3"/>
        <v>4.4850133812775583</v>
      </c>
      <c r="E156" s="102">
        <f t="shared" si="3"/>
        <v>2.5978675555468067</v>
      </c>
      <c r="F156" s="102">
        <f t="shared" si="3"/>
        <v>3.0988219077010992</v>
      </c>
    </row>
    <row r="157" spans="1:6" ht="13.5" customHeight="1">
      <c r="A157" s="10"/>
      <c r="B157" s="11" t="s">
        <v>145</v>
      </c>
      <c r="C157" s="102">
        <f t="shared" ref="C157:F157" si="4">(C78/C65-1)*100</f>
        <v>5.3995482623381053</v>
      </c>
      <c r="D157" s="102">
        <f t="shared" si="4"/>
        <v>6.6189891138277446</v>
      </c>
      <c r="E157" s="102">
        <f t="shared" si="4"/>
        <v>2.6888759006447494</v>
      </c>
      <c r="F157" s="102">
        <f t="shared" si="4"/>
        <v>20.401401873500546</v>
      </c>
    </row>
    <row r="158" spans="1:6" ht="13.5" hidden="1" customHeight="1">
      <c r="A158" s="66"/>
      <c r="B158" s="11" t="s">
        <v>146</v>
      </c>
      <c r="C158" s="102">
        <f t="shared" ref="C158:F158" si="5">(C79/C66-1)*100</f>
        <v>-100</v>
      </c>
      <c r="D158" s="102">
        <f t="shared" si="5"/>
        <v>-100</v>
      </c>
      <c r="E158" s="102">
        <f t="shared" si="5"/>
        <v>-100</v>
      </c>
      <c r="F158" s="102">
        <f t="shared" si="5"/>
        <v>-100</v>
      </c>
    </row>
    <row r="159" spans="1:6" ht="13.5" hidden="1" customHeight="1">
      <c r="A159" s="66"/>
      <c r="B159" s="11" t="s">
        <v>147</v>
      </c>
      <c r="C159" s="102">
        <f t="shared" ref="C159:F159" si="6">(C80/C67-1)*100</f>
        <v>-100</v>
      </c>
      <c r="D159" s="102">
        <f t="shared" si="6"/>
        <v>-100</v>
      </c>
      <c r="E159" s="102">
        <f t="shared" si="6"/>
        <v>-100</v>
      </c>
      <c r="F159" s="102">
        <f t="shared" si="6"/>
        <v>-100</v>
      </c>
    </row>
    <row r="160" spans="1:6" ht="13.5" hidden="1" customHeight="1">
      <c r="A160" s="66"/>
      <c r="B160" s="11" t="s">
        <v>148</v>
      </c>
      <c r="C160" s="102">
        <f t="shared" ref="C160:F160" si="7">(C81/C68-1)*100</f>
        <v>-100</v>
      </c>
      <c r="D160" s="102">
        <f t="shared" si="7"/>
        <v>-100</v>
      </c>
      <c r="E160" s="102">
        <f t="shared" si="7"/>
        <v>-100</v>
      </c>
      <c r="F160" s="102">
        <f t="shared" si="7"/>
        <v>-100</v>
      </c>
    </row>
    <row r="161" spans="1:6" ht="16.5" hidden="1">
      <c r="A161" s="3"/>
      <c r="B161" s="11" t="s">
        <v>149</v>
      </c>
      <c r="C161" s="102">
        <f t="shared" ref="C161:F161" si="8">(C82/C69-1)*100</f>
        <v>-100</v>
      </c>
      <c r="D161" s="102">
        <f t="shared" si="8"/>
        <v>-100</v>
      </c>
      <c r="E161" s="102">
        <f t="shared" si="8"/>
        <v>-100</v>
      </c>
      <c r="F161" s="102">
        <f t="shared" si="8"/>
        <v>-100</v>
      </c>
    </row>
    <row r="162" spans="1:6" ht="16.5" hidden="1">
      <c r="A162" s="3"/>
      <c r="B162" s="11" t="s">
        <v>150</v>
      </c>
      <c r="C162" s="102">
        <f t="shared" ref="C162:F162" si="9">(C83/C70-1)*100</f>
        <v>-100</v>
      </c>
      <c r="D162" s="102">
        <f t="shared" si="9"/>
        <v>-100</v>
      </c>
      <c r="E162" s="102">
        <f t="shared" si="9"/>
        <v>-100</v>
      </c>
      <c r="F162" s="102">
        <f t="shared" si="9"/>
        <v>-100</v>
      </c>
    </row>
    <row r="163" spans="1:6" ht="6" customHeight="1">
      <c r="A163" s="3"/>
      <c r="B163" s="7"/>
      <c r="C163" s="8"/>
      <c r="D163" s="8"/>
      <c r="E163" s="8"/>
      <c r="F163" s="8"/>
    </row>
    <row r="164" spans="1:6" s="92" customFormat="1" ht="15.75" customHeight="1">
      <c r="A164" s="109" t="s">
        <v>45</v>
      </c>
      <c r="B164" s="109"/>
      <c r="C164" s="109"/>
      <c r="D164" s="109"/>
      <c r="E164" s="109"/>
      <c r="F164" s="109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6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6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0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6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6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6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6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6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6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5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3">
        <v>2023</v>
      </c>
      <c r="B229" s="7" t="s">
        <v>15</v>
      </c>
      <c r="C229" s="102">
        <f>(C72/C70-1)*100</f>
        <v>-1.3867605360561752</v>
      </c>
      <c r="D229" s="102">
        <f t="shared" ref="D229:F229" si="10">(D72/D70-1)*100</f>
        <v>0.48903254796275331</v>
      </c>
      <c r="E229" s="102">
        <f t="shared" si="10"/>
        <v>-0.20505055001559525</v>
      </c>
      <c r="F229" s="102">
        <f t="shared" si="10"/>
        <v>-11.57726978838307</v>
      </c>
    </row>
    <row r="230" spans="1:6" ht="13.5" customHeight="1">
      <c r="A230" s="3"/>
      <c r="B230" s="7" t="s">
        <v>16</v>
      </c>
      <c r="C230" s="102">
        <f>(C73/C72-1)*100</f>
        <v>-1.1486787939254395</v>
      </c>
      <c r="D230" s="102">
        <f t="shared" ref="D230:F232" si="11">(D73/D72-1)*100</f>
        <v>-2.649471801055725</v>
      </c>
      <c r="E230" s="102">
        <f t="shared" si="11"/>
        <v>-2.4644537505205011</v>
      </c>
      <c r="F230" s="102">
        <f t="shared" si="11"/>
        <v>7.8851513131712014</v>
      </c>
    </row>
    <row r="231" spans="1:6" ht="13.5" customHeight="1">
      <c r="A231" s="10"/>
      <c r="B231" s="11" t="s">
        <v>17</v>
      </c>
      <c r="C231" s="102">
        <f>(C74/C73-1)*100</f>
        <v>2.9706048759597259</v>
      </c>
      <c r="D231" s="102">
        <f t="shared" si="11"/>
        <v>4.2519026381031999</v>
      </c>
      <c r="E231" s="102">
        <f t="shared" si="11"/>
        <v>1.0519161586306058</v>
      </c>
      <c r="F231" s="102">
        <f t="shared" si="11"/>
        <v>10.196050612625672</v>
      </c>
    </row>
    <row r="232" spans="1:6" ht="13.5" customHeight="1">
      <c r="A232" s="10"/>
      <c r="B232" s="11" t="s">
        <v>18</v>
      </c>
      <c r="C232" s="102">
        <f>(C75/C74-1)*100</f>
        <v>-1.6333755647197967</v>
      </c>
      <c r="D232" s="102">
        <f t="shared" si="11"/>
        <v>-1.049630397824064</v>
      </c>
      <c r="E232" s="102">
        <f t="shared" si="11"/>
        <v>2.6610307857373616</v>
      </c>
      <c r="F232" s="102">
        <f t="shared" si="11"/>
        <v>-21.151417013462503</v>
      </c>
    </row>
    <row r="233" spans="1:6" ht="13.5" customHeight="1">
      <c r="A233" s="10"/>
      <c r="B233" s="11" t="s">
        <v>19</v>
      </c>
      <c r="C233" s="102">
        <f t="shared" ref="C233:F233" si="12">(C76/C75-1)*100</f>
        <v>0.67878897773510083</v>
      </c>
      <c r="D233" s="102">
        <f t="shared" si="12"/>
        <v>1.6920402192704742</v>
      </c>
      <c r="E233" s="102">
        <f t="shared" si="12"/>
        <v>-2.9705391690584948</v>
      </c>
      <c r="F233" s="102">
        <f t="shared" si="12"/>
        <v>15.989000000000008</v>
      </c>
    </row>
    <row r="234" spans="1:6" ht="13.5" customHeight="1">
      <c r="A234" s="10"/>
      <c r="B234" s="11" t="s">
        <v>151</v>
      </c>
      <c r="C234" s="102">
        <f t="shared" ref="C234:F234" si="13">(C77/C76-1)*100</f>
        <v>0.32439579593921408</v>
      </c>
      <c r="D234" s="102">
        <f t="shared" si="13"/>
        <v>0.42542375025911294</v>
      </c>
      <c r="E234" s="102">
        <f t="shared" si="13"/>
        <v>0.72557418026182319</v>
      </c>
      <c r="F234" s="102">
        <f t="shared" si="13"/>
        <v>-1.9649999999999945</v>
      </c>
    </row>
    <row r="235" spans="1:6" ht="13.5" customHeight="1">
      <c r="A235" s="10"/>
      <c r="B235" s="11" t="s">
        <v>145</v>
      </c>
      <c r="C235" s="102">
        <f t="shared" ref="C235:F235" si="14">(C78/C77-1)*100</f>
        <v>0.71953711029044687</v>
      </c>
      <c r="D235" s="102">
        <f t="shared" si="14"/>
        <v>0.59685195016421222</v>
      </c>
      <c r="E235" s="102">
        <f t="shared" si="14"/>
        <v>0.64220279597384522</v>
      </c>
      <c r="F235" s="102">
        <f t="shared" si="14"/>
        <v>1.6650000000000054</v>
      </c>
    </row>
    <row r="236" spans="1:6" ht="13.5" hidden="1" customHeight="1">
      <c r="A236" s="66"/>
      <c r="B236" s="11" t="s">
        <v>146</v>
      </c>
      <c r="C236" s="102">
        <f t="shared" ref="C236:F236" si="15">(C79/C78-1)*100</f>
        <v>-100</v>
      </c>
      <c r="D236" s="102">
        <f t="shared" si="15"/>
        <v>-100</v>
      </c>
      <c r="E236" s="102">
        <f t="shared" si="15"/>
        <v>-100</v>
      </c>
      <c r="F236" s="102">
        <f t="shared" si="15"/>
        <v>-100</v>
      </c>
    </row>
    <row r="237" spans="1:6" ht="13.5" hidden="1" customHeight="1">
      <c r="A237" s="66"/>
      <c r="B237" s="11" t="s">
        <v>147</v>
      </c>
      <c r="C237" s="102" t="e">
        <f t="shared" ref="C237:F237" si="16">(C80/C79-1)*100</f>
        <v>#DIV/0!</v>
      </c>
      <c r="D237" s="102" t="e">
        <f t="shared" si="16"/>
        <v>#DIV/0!</v>
      </c>
      <c r="E237" s="102" t="e">
        <f t="shared" si="16"/>
        <v>#DIV/0!</v>
      </c>
      <c r="F237" s="102" t="e">
        <f t="shared" si="16"/>
        <v>#DIV/0!</v>
      </c>
    </row>
    <row r="238" spans="1:6" ht="13.5" hidden="1" customHeight="1">
      <c r="A238" s="66"/>
      <c r="B238" s="11" t="s">
        <v>148</v>
      </c>
      <c r="C238" s="102" t="e">
        <f t="shared" ref="C238:F238" si="17">(C81/C80-1)*100</f>
        <v>#DIV/0!</v>
      </c>
      <c r="D238" s="102" t="e">
        <f t="shared" si="17"/>
        <v>#DIV/0!</v>
      </c>
      <c r="E238" s="102" t="e">
        <f t="shared" si="17"/>
        <v>#DIV/0!</v>
      </c>
      <c r="F238" s="102" t="e">
        <f t="shared" si="17"/>
        <v>#DIV/0!</v>
      </c>
    </row>
    <row r="239" spans="1:6" ht="15" hidden="1" customHeight="1">
      <c r="A239" s="3"/>
      <c r="B239" s="11" t="s">
        <v>149</v>
      </c>
      <c r="C239" s="102" t="e">
        <f t="shared" ref="C239:F239" si="18">(C82/C81-1)*100</f>
        <v>#DIV/0!</v>
      </c>
      <c r="D239" s="102" t="e">
        <f t="shared" si="18"/>
        <v>#DIV/0!</v>
      </c>
      <c r="E239" s="102" t="e">
        <f t="shared" si="18"/>
        <v>#DIV/0!</v>
      </c>
      <c r="F239" s="102" t="e">
        <f t="shared" si="18"/>
        <v>#DIV/0!</v>
      </c>
    </row>
    <row r="240" spans="1:6" ht="15" hidden="1" customHeight="1">
      <c r="A240" s="3"/>
      <c r="B240" s="11" t="s">
        <v>150</v>
      </c>
      <c r="C240" s="102" t="e">
        <f t="shared" ref="C240:F240" si="19">(C83/C82-1)*100</f>
        <v>#DIV/0!</v>
      </c>
      <c r="D240" s="102" t="e">
        <f t="shared" si="19"/>
        <v>#DIV/0!</v>
      </c>
      <c r="E240" s="102" t="e">
        <f t="shared" si="19"/>
        <v>#DIV/0!</v>
      </c>
      <c r="F240" s="102" t="e">
        <f t="shared" si="19"/>
        <v>#DIV/0!</v>
      </c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bcRoHm29R5TMR1SIhcmETvhXfl+ZWuH8uW4mflc1R7GSzbht2L1fW+4t+c3Iopbesd2un/HwPgySwxkdKvltBA==" saltValue="eMsHgf+RoVX5aNaBEFtimQ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0"/>
  <sheetViews>
    <sheetView showGridLines="0" view="pageBreakPreview" zoomScaleNormal="80" zoomScaleSheetLayoutView="100" workbookViewId="0">
      <selection activeCell="I85" sqref="I85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6" t="s">
        <v>0</v>
      </c>
      <c r="B1" s="105">
        <v>3</v>
      </c>
      <c r="C1" s="32" t="s">
        <v>46</v>
      </c>
      <c r="D1" s="32"/>
      <c r="E1" s="32"/>
      <c r="F1" s="32"/>
    </row>
    <row r="2" spans="1:6" ht="15" customHeight="1">
      <c r="A2" s="86" t="s">
        <v>2</v>
      </c>
      <c r="B2" s="105"/>
      <c r="C2" s="75" t="s">
        <v>47</v>
      </c>
    </row>
    <row r="3" spans="1:6" ht="9" customHeight="1"/>
    <row r="4" spans="1:6" ht="15.95" customHeight="1">
      <c r="A4" s="107" t="s">
        <v>4</v>
      </c>
      <c r="B4" s="107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8" t="s">
        <v>9</v>
      </c>
      <c r="B5" s="108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8"/>
      <c r="B6" s="108"/>
      <c r="C6" s="64"/>
      <c r="D6" s="3"/>
      <c r="E6" s="3"/>
      <c r="F6" s="3"/>
    </row>
    <row r="7" spans="1:6" s="92" customFormat="1" ht="16.5" customHeight="1">
      <c r="A7" s="110" t="s">
        <v>43</v>
      </c>
      <c r="B7" s="110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6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6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6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6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6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6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6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6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6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6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6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6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6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6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6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6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6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6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6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6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6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6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131.34899999999999</v>
      </c>
      <c r="D59" s="9">
        <v>129.18199999999999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135.97999999999999</v>
      </c>
      <c r="D60" s="9">
        <v>131.07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136.15799999999999</v>
      </c>
      <c r="D61" s="9">
        <v>130.49600000000001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151.506</v>
      </c>
      <c r="D62" s="76">
        <v>138.572</v>
      </c>
      <c r="E62" s="76">
        <v>176.09259022889566</v>
      </c>
      <c r="F62" s="76">
        <v>133.59175652058013</v>
      </c>
    </row>
    <row r="63" spans="1:6" ht="13.5" customHeight="1">
      <c r="A63" s="10"/>
      <c r="B63" s="11" t="s">
        <v>29</v>
      </c>
      <c r="C63" s="9">
        <v>145.6</v>
      </c>
      <c r="D63" s="76">
        <v>132.62200000000001</v>
      </c>
      <c r="E63" s="76">
        <v>172.10415916140948</v>
      </c>
      <c r="F63" s="76">
        <v>134.03757323267482</v>
      </c>
    </row>
    <row r="64" spans="1:6" ht="13.5" customHeight="1">
      <c r="A64" s="10"/>
      <c r="B64" s="11" t="s">
        <v>36</v>
      </c>
      <c r="C64" s="9">
        <v>144.43600000000001</v>
      </c>
      <c r="D64" s="9">
        <v>135.25899999999999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144.511</v>
      </c>
      <c r="D65" s="9">
        <v>135.06</v>
      </c>
      <c r="E65" s="9">
        <v>176.49990543318827</v>
      </c>
      <c r="F65" s="9">
        <v>115.46738642986732</v>
      </c>
    </row>
    <row r="66" spans="1:6" ht="13.5" customHeight="1">
      <c r="A66" s="66"/>
      <c r="B66" s="11" t="s">
        <v>38</v>
      </c>
      <c r="C66" s="9">
        <v>145.006</v>
      </c>
      <c r="D66" s="9">
        <v>130.34700000000001</v>
      </c>
      <c r="E66" s="9">
        <v>168.53213906913726</v>
      </c>
      <c r="F66" s="9">
        <v>131.33776977916244</v>
      </c>
    </row>
    <row r="67" spans="1:6" ht="13.5" customHeight="1">
      <c r="A67" s="66"/>
      <c r="B67" s="15" t="s">
        <v>23</v>
      </c>
      <c r="C67" s="9">
        <v>144.95599999999999</v>
      </c>
      <c r="D67" s="9">
        <v>127.557</v>
      </c>
      <c r="E67" s="9">
        <v>175.39499684923101</v>
      </c>
      <c r="F67" s="9">
        <v>119.00957427822483</v>
      </c>
    </row>
    <row r="68" spans="1:6" ht="13.5" customHeight="1">
      <c r="A68" s="66"/>
      <c r="B68" s="15" t="s">
        <v>24</v>
      </c>
      <c r="C68" s="9">
        <v>141.839</v>
      </c>
      <c r="D68" s="9">
        <v>126.57899999999999</v>
      </c>
      <c r="E68" s="9">
        <v>167.4345350864057</v>
      </c>
      <c r="F68" s="9">
        <v>110.02491302575739</v>
      </c>
    </row>
    <row r="69" spans="1:6" ht="13.5" customHeight="1">
      <c r="A69" s="66"/>
      <c r="B69" s="7" t="s">
        <v>25</v>
      </c>
      <c r="C69" s="9">
        <v>142.57400000000001</v>
      </c>
      <c r="D69" s="9">
        <v>128.566</v>
      </c>
      <c r="E69" s="9">
        <v>168.15065683987493</v>
      </c>
      <c r="F69" s="9">
        <v>113.94400823371625</v>
      </c>
    </row>
    <row r="70" spans="1:6" ht="13.5" customHeight="1">
      <c r="A70" s="66"/>
      <c r="B70" s="85" t="s">
        <v>26</v>
      </c>
      <c r="C70" s="9">
        <v>142.19800000000001</v>
      </c>
      <c r="D70" s="9">
        <v>129.029</v>
      </c>
      <c r="E70" s="9">
        <v>165.82073321992118</v>
      </c>
      <c r="F70" s="9">
        <v>116.13835175728697</v>
      </c>
    </row>
    <row r="71" spans="1:6" ht="13.5" customHeight="1">
      <c r="A71" s="66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3"/>
      <c r="B73" s="7" t="s">
        <v>16</v>
      </c>
      <c r="C73" s="9">
        <v>150.39286004522899</v>
      </c>
      <c r="D73" s="9">
        <v>135.92341734756835</v>
      </c>
      <c r="E73" s="9">
        <v>168.36617993585548</v>
      </c>
      <c r="F73" s="9">
        <v>130.26480848651951</v>
      </c>
    </row>
    <row r="74" spans="1:6" ht="13.5" customHeight="1">
      <c r="A74" s="10"/>
      <c r="B74" s="11" t="s">
        <v>17</v>
      </c>
      <c r="C74" s="9">
        <v>148.97726306235603</v>
      </c>
      <c r="D74" s="9">
        <v>139.48518057987093</v>
      </c>
      <c r="E74" s="9">
        <v>170.33322995735742</v>
      </c>
      <c r="F74" s="9">
        <v>120.44628548788532</v>
      </c>
    </row>
    <row r="75" spans="1:6" ht="13.5" customHeight="1">
      <c r="A75" s="10"/>
      <c r="B75" s="11" t="s">
        <v>18</v>
      </c>
      <c r="C75" s="9">
        <v>158.69985326311686</v>
      </c>
      <c r="D75" s="9">
        <v>143.30166199101129</v>
      </c>
      <c r="E75" s="9">
        <v>190.40315327699747</v>
      </c>
      <c r="F75" s="9">
        <v>121.60240725662177</v>
      </c>
    </row>
    <row r="76" spans="1:6" ht="13.5" customHeight="1">
      <c r="A76" s="10"/>
      <c r="B76" s="11" t="s">
        <v>19</v>
      </c>
      <c r="C76" s="9">
        <v>152.28005453125814</v>
      </c>
      <c r="D76" s="9">
        <v>139.72093120318593</v>
      </c>
      <c r="E76" s="9">
        <v>173.6778014498932</v>
      </c>
      <c r="F76" s="9">
        <v>159.65621122415212</v>
      </c>
    </row>
    <row r="77" spans="1:6" ht="13.5" customHeight="1">
      <c r="A77" s="10"/>
      <c r="B77" s="11" t="s">
        <v>151</v>
      </c>
      <c r="C77" s="9">
        <v>148.93031283654818</v>
      </c>
      <c r="D77" s="9">
        <v>141.39149866170359</v>
      </c>
      <c r="E77" s="9">
        <v>168.69510115339247</v>
      </c>
      <c r="F77" s="9">
        <v>134.07636114503723</v>
      </c>
    </row>
    <row r="78" spans="1:6" ht="13.5" customHeight="1">
      <c r="A78" s="10"/>
      <c r="B78" s="11" t="s">
        <v>145</v>
      </c>
      <c r="C78" s="9">
        <v>152.31413775867085</v>
      </c>
      <c r="D78" s="9">
        <v>143.93705584996488</v>
      </c>
      <c r="E78" s="9">
        <v>171.21115945320037</v>
      </c>
      <c r="F78" s="9">
        <v>138.80453879971688</v>
      </c>
    </row>
    <row r="79" spans="1:6" ht="13.5" hidden="1" customHeight="1">
      <c r="A79" s="66"/>
      <c r="B79" s="11" t="s">
        <v>146</v>
      </c>
      <c r="C79" s="9"/>
      <c r="D79" s="9"/>
      <c r="E79" s="9"/>
      <c r="F79" s="9"/>
    </row>
    <row r="80" spans="1:6" ht="13.5" hidden="1" customHeight="1">
      <c r="A80" s="66"/>
      <c r="B80" s="11" t="s">
        <v>147</v>
      </c>
      <c r="C80" s="9"/>
      <c r="D80" s="9"/>
      <c r="E80" s="9"/>
      <c r="F80" s="9"/>
    </row>
    <row r="81" spans="1:6" ht="13.5" hidden="1" customHeight="1">
      <c r="A81" s="66"/>
      <c r="B81" s="11" t="s">
        <v>148</v>
      </c>
      <c r="C81" s="9"/>
      <c r="D81" s="9"/>
      <c r="E81" s="9"/>
      <c r="F81" s="9"/>
    </row>
    <row r="82" spans="1:6" ht="13.5" hidden="1" customHeight="1">
      <c r="A82" s="66"/>
      <c r="B82" s="11" t="s">
        <v>149</v>
      </c>
      <c r="C82" s="9"/>
      <c r="D82" s="9"/>
      <c r="E82" s="9"/>
      <c r="F82" s="9"/>
    </row>
    <row r="83" spans="1:6" ht="13.5" hidden="1" customHeight="1">
      <c r="A83" s="66"/>
      <c r="B83" s="11" t="s">
        <v>150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2" customFormat="1" ht="15.75" customHeight="1">
      <c r="A85" s="109" t="s">
        <v>45</v>
      </c>
      <c r="B85" s="109"/>
      <c r="C85" s="109"/>
      <c r="D85" s="109"/>
      <c r="E85" s="109"/>
      <c r="F85" s="109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6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6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6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6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6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6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6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7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5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6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6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6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1.1489561594677014</v>
      </c>
      <c r="D137" s="9">
        <v>1.1787557665045227</v>
      </c>
      <c r="E137" s="9">
        <v>1.3606917615852865</v>
      </c>
      <c r="F137" s="9">
        <v>-2.7892749493001912</v>
      </c>
    </row>
    <row r="138" spans="1:6" ht="13.5" customHeight="1">
      <c r="A138" s="3"/>
      <c r="B138" s="13" t="s">
        <v>16</v>
      </c>
      <c r="C138" s="9">
        <v>3.525721550982496</v>
      </c>
      <c r="D138" s="9">
        <v>1.4615039246953927</v>
      </c>
      <c r="E138" s="9">
        <v>5.4390952071982355</v>
      </c>
      <c r="F138" s="9">
        <v>3.2174309100431397</v>
      </c>
    </row>
    <row r="139" spans="1:6" ht="13.5" customHeight="1">
      <c r="A139" s="10"/>
      <c r="B139" s="13" t="s">
        <v>17</v>
      </c>
      <c r="C139" s="9">
        <v>0.13090160317692323</v>
      </c>
      <c r="D139" s="9">
        <v>-0.43793392843517154</v>
      </c>
      <c r="E139" s="9">
        <v>0.94246072072459697</v>
      </c>
      <c r="F139" s="9">
        <v>8.3233308368364725</v>
      </c>
    </row>
    <row r="140" spans="1:6" ht="13.5" customHeight="1">
      <c r="A140" s="10"/>
      <c r="B140" s="13" t="s">
        <v>28</v>
      </c>
      <c r="C140" s="9">
        <v>11.272198475300769</v>
      </c>
      <c r="D140" s="9">
        <v>6.1886954389406554</v>
      </c>
      <c r="E140" s="9">
        <v>15.805517763949297</v>
      </c>
      <c r="F140" s="9">
        <v>15.325475538375688</v>
      </c>
    </row>
    <row r="141" spans="1:6" ht="13.5" customHeight="1">
      <c r="A141" s="10"/>
      <c r="B141" s="11" t="s">
        <v>29</v>
      </c>
      <c r="C141" s="9">
        <v>-3.8981954510052503</v>
      </c>
      <c r="D141" s="9">
        <v>-4.2937967266114327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-0.79945054945054039</v>
      </c>
      <c r="D142" s="9">
        <v>1.9883578893395963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5.1926112603496222E-2</v>
      </c>
      <c r="D143" s="9">
        <v>-0.14712514509199082</v>
      </c>
      <c r="E143" s="9">
        <v>9.0232375517280019</v>
      </c>
      <c r="F143" s="9">
        <v>-10.578337366626512</v>
      </c>
    </row>
    <row r="144" spans="1:6" ht="13.5" customHeight="1">
      <c r="A144" s="66"/>
      <c r="B144" s="11" t="s">
        <v>38</v>
      </c>
      <c r="C144" s="9">
        <v>0.3425344783442057</v>
      </c>
      <c r="D144" s="9">
        <v>-3.4895601954686839</v>
      </c>
      <c r="E144" s="9">
        <v>-4.5143176391486017</v>
      </c>
      <c r="F144" s="9">
        <v>13.744472651534799</v>
      </c>
    </row>
    <row r="145" spans="1:6" ht="13.5" customHeight="1">
      <c r="A145" s="66"/>
      <c r="B145" s="15" t="s">
        <v>23</v>
      </c>
      <c r="C145" s="55">
        <v>-3.4481331806972548E-2</v>
      </c>
      <c r="D145" s="9">
        <v>-2.1404405164675921</v>
      </c>
      <c r="E145" s="9">
        <v>4.0721359249338063</v>
      </c>
      <c r="F145" s="9">
        <v>-9.3866338081321388</v>
      </c>
    </row>
    <row r="146" spans="1:6" ht="13.5" customHeight="1">
      <c r="A146" s="66"/>
      <c r="B146" s="15" t="s">
        <v>24</v>
      </c>
      <c r="C146" s="9">
        <v>-2.1503076795717249</v>
      </c>
      <c r="D146" s="9">
        <v>-0.76671605635128515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0.51819316267037152</v>
      </c>
      <c r="D147" s="9">
        <v>1.5697706570600332</v>
      </c>
      <c r="E147" s="9">
        <v>0.42770253645680878</v>
      </c>
      <c r="F147" s="9">
        <v>3.562007094739883</v>
      </c>
    </row>
    <row r="148" spans="1:6" ht="15">
      <c r="A148" s="3"/>
      <c r="B148" s="85" t="s">
        <v>26</v>
      </c>
      <c r="C148" s="9">
        <v>-0.26372269838820728</v>
      </c>
      <c r="D148" s="9">
        <v>0.36012631644446458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3">
        <v>2023</v>
      </c>
      <c r="B150" s="7" t="s">
        <v>15</v>
      </c>
      <c r="C150" s="102">
        <f>(C72/C70-1)*100</f>
        <v>0.20409132314394007</v>
      </c>
      <c r="D150" s="102">
        <f t="shared" ref="D150:F150" si="0">(D72/D70-1)*100</f>
        <v>0.24003053383141459</v>
      </c>
      <c r="E150" s="102">
        <f t="shared" si="0"/>
        <v>-1.8835419323959823</v>
      </c>
      <c r="F150" s="102">
        <f t="shared" si="0"/>
        <v>-1.9775388265689808</v>
      </c>
    </row>
    <row r="151" spans="1:6" ht="13.5" customHeight="1">
      <c r="A151" s="3"/>
      <c r="B151" s="7" t="s">
        <v>16</v>
      </c>
      <c r="C151" s="102">
        <f>(C73/C72-1)*100</f>
        <v>5.5475790283727955</v>
      </c>
      <c r="D151" s="102">
        <f t="shared" ref="D151:F153" si="1">(D73/D72-1)*100</f>
        <v>5.0910577360088194</v>
      </c>
      <c r="E151" s="102">
        <f t="shared" si="1"/>
        <v>3.4842282097306665</v>
      </c>
      <c r="F151" s="102">
        <f t="shared" si="1"/>
        <v>14.426297170720282</v>
      </c>
    </row>
    <row r="152" spans="1:6" ht="13.5" customHeight="1">
      <c r="A152" s="10"/>
      <c r="B152" s="11" t="s">
        <v>17</v>
      </c>
      <c r="C152" s="102">
        <f>(C74/C73-1)*100</f>
        <v>-0.94126608300901804</v>
      </c>
      <c r="D152" s="102">
        <f t="shared" si="1"/>
        <v>2.6204191314546099</v>
      </c>
      <c r="E152" s="102">
        <f t="shared" si="1"/>
        <v>1.168316595560559</v>
      </c>
      <c r="F152" s="102">
        <f t="shared" si="1"/>
        <v>-7.5373564915272357</v>
      </c>
    </row>
    <row r="153" spans="1:6" ht="13.5" customHeight="1">
      <c r="A153" s="10"/>
      <c r="B153" s="11" t="s">
        <v>18</v>
      </c>
      <c r="C153" s="102">
        <f>(C75/C74-1)*100</f>
        <v>6.5262242042205765</v>
      </c>
      <c r="D153" s="102">
        <f t="shared" si="1"/>
        <v>2.7361196331211701</v>
      </c>
      <c r="E153" s="102">
        <f t="shared" si="1"/>
        <v>11.782740998139074</v>
      </c>
      <c r="F153" s="102">
        <f t="shared" si="1"/>
        <v>0.9598650253541674</v>
      </c>
    </row>
    <row r="154" spans="1:6" ht="13.5" customHeight="1">
      <c r="A154" s="10"/>
      <c r="B154" s="11" t="s">
        <v>19</v>
      </c>
      <c r="C154" s="102">
        <f t="shared" ref="C154:F154" si="2">(C76/C75-1)*100</f>
        <v>-4.0452455373194312</v>
      </c>
      <c r="D154" s="102">
        <f t="shared" si="2"/>
        <v>-2.4987363985003674</v>
      </c>
      <c r="E154" s="102">
        <f t="shared" si="2"/>
        <v>-8.7841779609460158</v>
      </c>
      <c r="F154" s="102">
        <f t="shared" si="2"/>
        <v>31.293627178962069</v>
      </c>
    </row>
    <row r="155" spans="1:6" ht="13.5" customHeight="1">
      <c r="A155" s="10"/>
      <c r="B155" s="11" t="s">
        <v>151</v>
      </c>
      <c r="C155" s="102">
        <f t="shared" ref="C155:F155" si="3">(C77/C76-1)*100</f>
        <v>-2.1997245174497637</v>
      </c>
      <c r="D155" s="102">
        <f t="shared" si="3"/>
        <v>1.1956458092082789</v>
      </c>
      <c r="E155" s="102">
        <f t="shared" si="3"/>
        <v>-2.8689333092106528</v>
      </c>
      <c r="F155" s="102">
        <f t="shared" si="3"/>
        <v>-16.021832087197417</v>
      </c>
    </row>
    <row r="156" spans="1:6" ht="13.5" customHeight="1">
      <c r="A156" s="10"/>
      <c r="B156" s="11" t="s">
        <v>145</v>
      </c>
      <c r="C156" s="102">
        <f t="shared" ref="C156:F156" si="4">(C78/C77-1)*100</f>
        <v>2.2720860902484263</v>
      </c>
      <c r="D156" s="102">
        <f t="shared" si="4"/>
        <v>1.8003608507975777</v>
      </c>
      <c r="E156" s="102">
        <f t="shared" si="4"/>
        <v>1.4914827298512234</v>
      </c>
      <c r="F156" s="102">
        <f t="shared" si="4"/>
        <v>3.5264811890031389</v>
      </c>
    </row>
    <row r="157" spans="1:6" ht="13.5" hidden="1" customHeight="1">
      <c r="A157" s="66"/>
      <c r="B157" s="11" t="s">
        <v>146</v>
      </c>
      <c r="C157" s="102">
        <f t="shared" ref="C157:F157" si="5">(C79/C78-1)*100</f>
        <v>-100</v>
      </c>
      <c r="D157" s="102">
        <f t="shared" si="5"/>
        <v>-100</v>
      </c>
      <c r="E157" s="102">
        <f t="shared" si="5"/>
        <v>-100</v>
      </c>
      <c r="F157" s="102">
        <f t="shared" si="5"/>
        <v>-100</v>
      </c>
    </row>
    <row r="158" spans="1:6" ht="13.5" hidden="1" customHeight="1">
      <c r="A158" s="66"/>
      <c r="B158" s="11" t="s">
        <v>147</v>
      </c>
      <c r="C158" s="102" t="e">
        <f t="shared" ref="C158:F158" si="6">(C80/C79-1)*100</f>
        <v>#DIV/0!</v>
      </c>
      <c r="D158" s="102" t="e">
        <f t="shared" si="6"/>
        <v>#DIV/0!</v>
      </c>
      <c r="E158" s="102" t="e">
        <f t="shared" si="6"/>
        <v>#DIV/0!</v>
      </c>
      <c r="F158" s="102" t="e">
        <f t="shared" si="6"/>
        <v>#DIV/0!</v>
      </c>
    </row>
    <row r="159" spans="1:6" ht="13.5" hidden="1" customHeight="1">
      <c r="A159" s="66"/>
      <c r="B159" s="11" t="s">
        <v>148</v>
      </c>
      <c r="C159" s="102" t="e">
        <f t="shared" ref="C159:F159" si="7">(C81/C80-1)*100</f>
        <v>#DIV/0!</v>
      </c>
      <c r="D159" s="102" t="e">
        <f t="shared" si="7"/>
        <v>#DIV/0!</v>
      </c>
      <c r="E159" s="102" t="e">
        <f t="shared" si="7"/>
        <v>#DIV/0!</v>
      </c>
      <c r="F159" s="102" t="e">
        <f t="shared" si="7"/>
        <v>#DIV/0!</v>
      </c>
    </row>
    <row r="160" spans="1:6" ht="16.5" hidden="1">
      <c r="A160" s="3"/>
      <c r="B160" s="11" t="s">
        <v>149</v>
      </c>
      <c r="C160" s="102" t="e">
        <f t="shared" ref="C160:F160" si="8">(C82/C81-1)*100</f>
        <v>#DIV/0!</v>
      </c>
      <c r="D160" s="102" t="e">
        <f t="shared" si="8"/>
        <v>#DIV/0!</v>
      </c>
      <c r="E160" s="102" t="e">
        <f t="shared" si="8"/>
        <v>#DIV/0!</v>
      </c>
      <c r="F160" s="102" t="e">
        <f t="shared" si="8"/>
        <v>#DIV/0!</v>
      </c>
    </row>
    <row r="161" spans="1:6" ht="16.5" hidden="1">
      <c r="A161" s="3"/>
      <c r="B161" s="11" t="s">
        <v>150</v>
      </c>
      <c r="C161" s="102" t="e">
        <f t="shared" ref="C161:F161" si="9">(C83/C82-1)*100</f>
        <v>#DIV/0!</v>
      </c>
      <c r="D161" s="102" t="e">
        <f t="shared" si="9"/>
        <v>#DIV/0!</v>
      </c>
      <c r="E161" s="102" t="e">
        <f t="shared" si="9"/>
        <v>#DIV/0!</v>
      </c>
      <c r="F161" s="102" t="e">
        <f t="shared" si="9"/>
        <v>#DIV/0!</v>
      </c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mQP3qk3SSk4CKPe+kINKhDHyCNSv+di99/jb9NE0J6zasoMAc5ezZ+/K6/GxPKGOSLxkjiW6VH2fJ5Euhkh4Uw==" saltValue="ytgTOzOo1ZLYJhvZuMu8Bw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1"/>
  <sheetViews>
    <sheetView showGridLines="0" view="pageBreakPreview" zoomScale="85" zoomScaleNormal="100" zoomScaleSheetLayoutView="85" workbookViewId="0">
      <selection activeCell="M70" sqref="M70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6" t="s">
        <v>0</v>
      </c>
      <c r="B1" s="105">
        <v>4</v>
      </c>
      <c r="C1" s="32" t="s">
        <v>48</v>
      </c>
      <c r="D1" s="2"/>
      <c r="E1" s="2"/>
      <c r="F1" s="2"/>
      <c r="G1" s="86" t="s">
        <v>0</v>
      </c>
      <c r="H1" s="105">
        <v>4</v>
      </c>
      <c r="I1" s="32" t="s">
        <v>49</v>
      </c>
      <c r="J1" s="2"/>
      <c r="K1" s="2"/>
    </row>
    <row r="2" spans="1:14" ht="15" customHeight="1">
      <c r="A2" s="86" t="s">
        <v>2</v>
      </c>
      <c r="B2" s="105"/>
      <c r="C2" s="33" t="s">
        <v>50</v>
      </c>
      <c r="D2" s="2"/>
      <c r="E2" s="2"/>
      <c r="F2" s="2"/>
      <c r="G2" s="86" t="s">
        <v>51</v>
      </c>
      <c r="H2" s="105"/>
      <c r="I2" s="33" t="s">
        <v>52</v>
      </c>
      <c r="J2" s="2"/>
      <c r="K2" s="2"/>
    </row>
    <row r="3" spans="1:14" ht="9" customHeight="1"/>
    <row r="4" spans="1:14" s="18" customFormat="1" ht="46.5" customHeight="1">
      <c r="A4" s="111" t="s">
        <v>4</v>
      </c>
      <c r="B4" s="111"/>
      <c r="C4" s="68" t="s">
        <v>53</v>
      </c>
      <c r="D4" s="20" t="s">
        <v>54</v>
      </c>
      <c r="E4" s="50" t="s">
        <v>55</v>
      </c>
      <c r="F4" s="49" t="s">
        <v>56</v>
      </c>
      <c r="G4" s="111" t="s">
        <v>4</v>
      </c>
      <c r="H4" s="111"/>
      <c r="I4" s="49" t="s">
        <v>57</v>
      </c>
      <c r="J4" s="49" t="s">
        <v>58</v>
      </c>
      <c r="K4" s="50" t="s">
        <v>59</v>
      </c>
      <c r="L4" s="49" t="s">
        <v>60</v>
      </c>
      <c r="M4" s="2"/>
    </row>
    <row r="5" spans="1:14" s="18" customFormat="1" ht="35.1" customHeight="1">
      <c r="A5" s="112" t="s">
        <v>9</v>
      </c>
      <c r="B5" s="112"/>
      <c r="C5" s="23" t="s">
        <v>61</v>
      </c>
      <c r="D5" s="23" t="s">
        <v>62</v>
      </c>
      <c r="E5" s="52" t="s">
        <v>63</v>
      </c>
      <c r="F5" s="51" t="s">
        <v>64</v>
      </c>
      <c r="G5" s="112" t="s">
        <v>9</v>
      </c>
      <c r="H5" s="112"/>
      <c r="I5" s="51" t="s">
        <v>65</v>
      </c>
      <c r="J5" s="51" t="s">
        <v>66</v>
      </c>
      <c r="K5" s="52" t="s">
        <v>67</v>
      </c>
      <c r="L5" s="51" t="s">
        <v>68</v>
      </c>
      <c r="M5" s="2"/>
    </row>
    <row r="6" spans="1:14" s="1" customFormat="1" ht="12" customHeight="1">
      <c r="A6" s="113" t="s">
        <v>69</v>
      </c>
      <c r="B6" s="113"/>
      <c r="C6" s="35">
        <v>46</v>
      </c>
      <c r="D6" s="35">
        <v>461</v>
      </c>
      <c r="E6" s="35">
        <v>462</v>
      </c>
      <c r="F6" s="35">
        <v>463</v>
      </c>
      <c r="G6" s="113" t="s">
        <v>69</v>
      </c>
      <c r="H6" s="113"/>
      <c r="I6" s="35">
        <v>464</v>
      </c>
      <c r="J6" s="35">
        <v>465</v>
      </c>
      <c r="K6" s="35">
        <v>466</v>
      </c>
      <c r="L6" s="35">
        <v>469</v>
      </c>
      <c r="M6" s="2"/>
    </row>
    <row r="7" spans="1:14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  <c r="M7" s="2"/>
    </row>
    <row r="8" spans="1:14" s="92" customFormat="1" ht="16.5" customHeight="1">
      <c r="A8" s="103" t="s">
        <v>14</v>
      </c>
      <c r="B8" s="103"/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</row>
    <row r="9" spans="1:14" ht="9" customHeight="1">
      <c r="A9" s="25"/>
      <c r="B9" s="25"/>
      <c r="C9" s="57"/>
      <c r="D9" s="57"/>
      <c r="E9" s="57"/>
      <c r="F9" s="57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39">
        <v>49749.911851999997</v>
      </c>
      <c r="D10" s="39">
        <v>903.75672599999996</v>
      </c>
      <c r="E10" s="39">
        <v>4454.0814840000003</v>
      </c>
      <c r="F10" s="39">
        <v>9099.2244599999995</v>
      </c>
      <c r="G10" s="45">
        <v>2018</v>
      </c>
      <c r="H10" s="7" t="s">
        <v>15</v>
      </c>
      <c r="I10" s="39">
        <v>9672.3090059999995</v>
      </c>
      <c r="J10" s="39">
        <v>4447.6354810000003</v>
      </c>
      <c r="K10" s="39">
        <v>19809.295497999999</v>
      </c>
      <c r="L10" s="39">
        <v>1363.609197</v>
      </c>
    </row>
    <row r="11" spans="1:14" ht="15" hidden="1" customHeight="1">
      <c r="A11" s="7"/>
      <c r="B11" s="7" t="s">
        <v>16</v>
      </c>
      <c r="C11" s="39">
        <v>47385.744562</v>
      </c>
      <c r="D11" s="39">
        <v>925.68429500000002</v>
      </c>
      <c r="E11" s="39">
        <v>4152.9001939999998</v>
      </c>
      <c r="F11" s="39">
        <v>8567.8535310000007</v>
      </c>
      <c r="G11" s="8"/>
      <c r="H11" s="7" t="s">
        <v>16</v>
      </c>
      <c r="I11" s="39">
        <v>9018.7839280000007</v>
      </c>
      <c r="J11" s="39">
        <v>4167.1540059999998</v>
      </c>
      <c r="K11" s="39">
        <v>19251.424481999999</v>
      </c>
      <c r="L11" s="39">
        <v>1301.9441260000001</v>
      </c>
    </row>
    <row r="12" spans="1:14" ht="15" hidden="1" customHeight="1">
      <c r="A12" s="7"/>
      <c r="B12" s="7" t="s">
        <v>17</v>
      </c>
      <c r="C12" s="39">
        <v>50674.811321000001</v>
      </c>
      <c r="D12" s="39">
        <v>916.04092100000003</v>
      </c>
      <c r="E12" s="39">
        <v>4289.6979000000001</v>
      </c>
      <c r="F12" s="39">
        <v>8806.3645290000004</v>
      </c>
      <c r="G12" s="8"/>
      <c r="H12" s="7" t="s">
        <v>17</v>
      </c>
      <c r="I12" s="39">
        <v>9594.6790299999993</v>
      </c>
      <c r="J12" s="39">
        <v>4362.1548650000004</v>
      </c>
      <c r="K12" s="39">
        <v>21398.825011000001</v>
      </c>
      <c r="L12" s="39">
        <v>1307.0490649999999</v>
      </c>
      <c r="M12" s="70"/>
    </row>
    <row r="13" spans="1:14" ht="15" hidden="1" customHeight="1">
      <c r="A13" s="7"/>
      <c r="B13" s="7" t="s">
        <v>18</v>
      </c>
      <c r="C13" s="39">
        <v>48575.187872000002</v>
      </c>
      <c r="D13" s="39">
        <v>908.71259299999997</v>
      </c>
      <c r="E13" s="39">
        <v>4082.5143370000001</v>
      </c>
      <c r="F13" s="39">
        <v>8699.3258709999991</v>
      </c>
      <c r="G13" s="8"/>
      <c r="H13" s="7" t="s">
        <v>18</v>
      </c>
      <c r="I13" s="39">
        <v>9238.9542750000001</v>
      </c>
      <c r="J13" s="39">
        <v>4440.5580010000003</v>
      </c>
      <c r="K13" s="39">
        <v>19918.007312000002</v>
      </c>
      <c r="L13" s="39">
        <v>1287.115483</v>
      </c>
      <c r="N13" s="70"/>
    </row>
    <row r="14" spans="1:14" ht="15" hidden="1" customHeight="1">
      <c r="A14" s="7"/>
      <c r="B14" s="7" t="s">
        <v>19</v>
      </c>
      <c r="C14" s="39">
        <v>50536.851906000004</v>
      </c>
      <c r="D14" s="39">
        <v>966.24248299999999</v>
      </c>
      <c r="E14" s="39">
        <v>3998.6750459999998</v>
      </c>
      <c r="F14" s="39">
        <v>9006.6221179999993</v>
      </c>
      <c r="G14" s="8"/>
      <c r="H14" s="7" t="s">
        <v>19</v>
      </c>
      <c r="I14" s="39">
        <v>9782.0897800000002</v>
      </c>
      <c r="J14" s="39">
        <v>4513.6607130000002</v>
      </c>
      <c r="K14" s="39">
        <v>20873.031450999999</v>
      </c>
      <c r="L14" s="39">
        <v>1396.530315</v>
      </c>
    </row>
    <row r="15" spans="1:14" ht="15" hidden="1" customHeight="1">
      <c r="A15" s="7"/>
      <c r="B15" s="7" t="s">
        <v>20</v>
      </c>
      <c r="C15" s="39">
        <v>50405.847725</v>
      </c>
      <c r="D15" s="39">
        <v>985.24935800000003</v>
      </c>
      <c r="E15" s="39">
        <v>3860.6966889999999</v>
      </c>
      <c r="F15" s="39">
        <v>9476.5108880000007</v>
      </c>
      <c r="G15" s="8"/>
      <c r="H15" s="7" t="s">
        <v>20</v>
      </c>
      <c r="I15" s="39">
        <v>9858.4590339999995</v>
      </c>
      <c r="J15" s="39">
        <v>4335.0900689999999</v>
      </c>
      <c r="K15" s="39">
        <v>20534.005774000001</v>
      </c>
      <c r="L15" s="39">
        <v>1355.8359129999999</v>
      </c>
    </row>
    <row r="16" spans="1:14" ht="15" hidden="1" customHeight="1">
      <c r="A16" s="7"/>
      <c r="B16" s="7" t="s">
        <v>21</v>
      </c>
      <c r="C16" s="39">
        <v>49162.607650999998</v>
      </c>
      <c r="D16" s="39">
        <v>999.18475799999999</v>
      </c>
      <c r="E16" s="39">
        <v>3908.8887450000002</v>
      </c>
      <c r="F16" s="39">
        <v>9283.3044900000004</v>
      </c>
      <c r="G16" s="8"/>
      <c r="H16" s="7" t="s">
        <v>21</v>
      </c>
      <c r="I16" s="39">
        <v>9375.4995080000008</v>
      </c>
      <c r="J16" s="39">
        <v>4356.5878789999997</v>
      </c>
      <c r="K16" s="39">
        <v>19872.264750999999</v>
      </c>
      <c r="L16" s="39">
        <v>1366.87752</v>
      </c>
    </row>
    <row r="17" spans="1:12" ht="15" hidden="1" customHeight="1">
      <c r="A17" s="7"/>
      <c r="B17" s="7" t="s">
        <v>22</v>
      </c>
      <c r="C17" s="39">
        <v>50919.930399999997</v>
      </c>
      <c r="D17" s="39">
        <v>1020.339782</v>
      </c>
      <c r="E17" s="39">
        <v>4037.6544909999998</v>
      </c>
      <c r="F17" s="39">
        <v>9375.5467630000003</v>
      </c>
      <c r="G17" s="8"/>
      <c r="H17" s="7" t="s">
        <v>22</v>
      </c>
      <c r="I17" s="39">
        <v>9823.8279640000001</v>
      </c>
      <c r="J17" s="39">
        <v>4449.4790400000002</v>
      </c>
      <c r="K17" s="39">
        <v>20852.874285999998</v>
      </c>
      <c r="L17" s="39">
        <v>1360.2080739999999</v>
      </c>
    </row>
    <row r="18" spans="1:12" ht="15" hidden="1" customHeight="1">
      <c r="A18" s="7"/>
      <c r="B18" s="7" t="s">
        <v>23</v>
      </c>
      <c r="C18" s="39">
        <v>52381.886186999996</v>
      </c>
      <c r="D18" s="39">
        <v>953.30796399999997</v>
      </c>
      <c r="E18" s="39">
        <v>4282.2170749999996</v>
      </c>
      <c r="F18" s="39">
        <v>9392.2208497934498</v>
      </c>
      <c r="G18" s="8"/>
      <c r="H18" s="7" t="s">
        <v>23</v>
      </c>
      <c r="I18" s="39">
        <v>10166.748288999999</v>
      </c>
      <c r="J18" s="39">
        <v>4413.025576</v>
      </c>
      <c r="K18" s="39">
        <v>21724.658783999999</v>
      </c>
      <c r="L18" s="39">
        <v>1449.7076489999999</v>
      </c>
    </row>
    <row r="19" spans="1:12" ht="15" hidden="1" customHeight="1">
      <c r="A19" s="7"/>
      <c r="B19" s="7" t="s">
        <v>24</v>
      </c>
      <c r="C19" s="39">
        <v>51888.910340000002</v>
      </c>
      <c r="D19" s="39">
        <v>954.60699499999998</v>
      </c>
      <c r="E19" s="39">
        <v>4227.0277239999996</v>
      </c>
      <c r="F19" s="39">
        <v>9285.0777450000005</v>
      </c>
      <c r="G19" s="8"/>
      <c r="H19" s="7" t="s">
        <v>24</v>
      </c>
      <c r="I19" s="39">
        <v>10187.081786000001</v>
      </c>
      <c r="J19" s="39">
        <v>4446.6685809999999</v>
      </c>
      <c r="K19" s="39">
        <v>21389.705297</v>
      </c>
      <c r="L19" s="39">
        <v>1398.7422120000001</v>
      </c>
    </row>
    <row r="20" spans="1:12" ht="15" hidden="1" customHeight="1">
      <c r="A20" s="7"/>
      <c r="B20" s="7" t="s">
        <v>25</v>
      </c>
      <c r="C20" s="39">
        <v>51045.434141999998</v>
      </c>
      <c r="D20" s="39">
        <v>983.18197499999997</v>
      </c>
      <c r="E20" s="39">
        <v>4111.3508670000001</v>
      </c>
      <c r="F20" s="39">
        <v>9274.1487809999999</v>
      </c>
      <c r="G20" s="8"/>
      <c r="H20" s="7" t="s">
        <v>25</v>
      </c>
      <c r="I20" s="39">
        <v>9908.99765909284</v>
      </c>
      <c r="J20" s="39">
        <v>4315.616274</v>
      </c>
      <c r="K20" s="39">
        <v>21042.241751000001</v>
      </c>
      <c r="L20" s="39">
        <v>1409.896835</v>
      </c>
    </row>
    <row r="21" spans="1:12" ht="15" hidden="1" customHeight="1">
      <c r="A21" s="7"/>
      <c r="B21" s="7" t="s">
        <v>26</v>
      </c>
      <c r="C21" s="39">
        <v>52745.749548</v>
      </c>
      <c r="D21" s="39">
        <v>990.18878900000004</v>
      </c>
      <c r="E21" s="39">
        <v>4191.6373430000003</v>
      </c>
      <c r="F21" s="39">
        <v>9507.4460039999994</v>
      </c>
      <c r="G21" s="8"/>
      <c r="H21" s="7" t="s">
        <v>26</v>
      </c>
      <c r="I21" s="39">
        <v>10149.509042</v>
      </c>
      <c r="J21" s="39">
        <v>4515.1426410000004</v>
      </c>
      <c r="K21" s="39">
        <v>22026.916045000002</v>
      </c>
      <c r="L21" s="39">
        <v>1364.909684</v>
      </c>
    </row>
    <row r="22" spans="1:12" ht="15" hidden="1">
      <c r="A22" s="3">
        <v>2019</v>
      </c>
      <c r="B22" s="7" t="s">
        <v>15</v>
      </c>
      <c r="C22" s="69">
        <v>52857.9336072281</v>
      </c>
      <c r="D22" s="39">
        <v>951.65583240779995</v>
      </c>
      <c r="E22" s="39">
        <v>4593.0488266535804</v>
      </c>
      <c r="F22" s="39">
        <v>9667.9259888691195</v>
      </c>
      <c r="G22" s="45">
        <v>2019</v>
      </c>
      <c r="H22" s="7" t="s">
        <v>15</v>
      </c>
      <c r="I22" s="39">
        <v>10411.757030017099</v>
      </c>
      <c r="J22" s="39">
        <v>4547.7072791742103</v>
      </c>
      <c r="K22" s="39">
        <v>21246.4598862731</v>
      </c>
      <c r="L22" s="39">
        <v>1439.3787638331801</v>
      </c>
    </row>
    <row r="23" spans="1:12" ht="15" hidden="1">
      <c r="A23" s="3"/>
      <c r="B23" s="7" t="s">
        <v>16</v>
      </c>
      <c r="C23" s="69">
        <v>50157.435983101197</v>
      </c>
      <c r="D23" s="39">
        <v>966.80714718517299</v>
      </c>
      <c r="E23" s="39">
        <v>4373.0039041428799</v>
      </c>
      <c r="F23" s="39">
        <v>9090.2185005742704</v>
      </c>
      <c r="G23" s="8"/>
      <c r="H23" s="7" t="s">
        <v>16</v>
      </c>
      <c r="I23" s="39">
        <v>9557.8118527858496</v>
      </c>
      <c r="J23" s="39">
        <v>4242.1627782878704</v>
      </c>
      <c r="K23" s="39">
        <v>20578.617685857</v>
      </c>
      <c r="L23" s="39">
        <v>1348.81411426814</v>
      </c>
    </row>
    <row r="24" spans="1:12" ht="15" hidden="1">
      <c r="A24" s="3"/>
      <c r="B24" s="7" t="s">
        <v>27</v>
      </c>
      <c r="C24" s="69">
        <v>53210.237814371998</v>
      </c>
      <c r="D24" s="39">
        <v>951.23190784230803</v>
      </c>
      <c r="E24" s="39">
        <v>4409.80944128795</v>
      </c>
      <c r="F24" s="39">
        <v>9161.5779860297007</v>
      </c>
      <c r="G24" s="8"/>
      <c r="H24" s="7" t="s">
        <v>17</v>
      </c>
      <c r="I24" s="39">
        <v>10131.981055814</v>
      </c>
      <c r="J24" s="39">
        <v>4431.9493432790796</v>
      </c>
      <c r="K24" s="39">
        <v>22748.943704479199</v>
      </c>
      <c r="L24" s="39">
        <v>1374.7443756397199</v>
      </c>
    </row>
    <row r="25" spans="1:12" ht="15" hidden="1">
      <c r="A25" s="3"/>
      <c r="B25" s="7" t="s">
        <v>28</v>
      </c>
      <c r="C25" s="69">
        <v>51169.357711206198</v>
      </c>
      <c r="D25" s="39">
        <v>959.20012051266804</v>
      </c>
      <c r="E25" s="39">
        <v>4188.65970960506</v>
      </c>
      <c r="F25" s="39">
        <v>9188.2279852717402</v>
      </c>
      <c r="G25" s="8"/>
      <c r="H25" s="7" t="s">
        <v>28</v>
      </c>
      <c r="I25" s="39">
        <v>9728.6188518885701</v>
      </c>
      <c r="J25" s="39">
        <v>4533.8097189537102</v>
      </c>
      <c r="K25" s="39">
        <v>21238.5711969689</v>
      </c>
      <c r="L25" s="39">
        <v>1332.2701280055701</v>
      </c>
    </row>
    <row r="26" spans="1:12" ht="15" hidden="1">
      <c r="A26" s="3"/>
      <c r="B26" s="7" t="s">
        <v>29</v>
      </c>
      <c r="C26" s="69">
        <v>53305.917072778197</v>
      </c>
      <c r="D26" s="39">
        <v>999.90767425115303</v>
      </c>
      <c r="E26" s="39">
        <v>4222.1916846427803</v>
      </c>
      <c r="F26" s="39">
        <v>9729.5657166123801</v>
      </c>
      <c r="G26" s="8"/>
      <c r="H26" s="7" t="s">
        <v>29</v>
      </c>
      <c r="I26" s="39">
        <v>10426.735897181799</v>
      </c>
      <c r="J26" s="39">
        <v>4626.2546667788702</v>
      </c>
      <c r="K26" s="39">
        <v>21886.933179992</v>
      </c>
      <c r="L26" s="39">
        <v>1414.32825331922</v>
      </c>
    </row>
    <row r="27" spans="1:12" ht="15" hidden="1">
      <c r="A27" s="3"/>
      <c r="B27" s="7" t="s">
        <v>20</v>
      </c>
      <c r="C27" s="69">
        <v>53640.290244093303</v>
      </c>
      <c r="D27" s="39">
        <v>1009.88059234407</v>
      </c>
      <c r="E27" s="39">
        <v>4181.1345139970299</v>
      </c>
      <c r="F27" s="39">
        <v>10115.7015473091</v>
      </c>
      <c r="G27" s="8"/>
      <c r="H27" s="7" t="s">
        <v>20</v>
      </c>
      <c r="I27" s="39">
        <v>10489.4004118793</v>
      </c>
      <c r="J27" s="39">
        <v>4413.1216903002296</v>
      </c>
      <c r="K27" s="39">
        <v>22053.522200769901</v>
      </c>
      <c r="L27" s="39">
        <v>1377.5292874936699</v>
      </c>
    </row>
    <row r="28" spans="1:12" ht="15" hidden="1">
      <c r="A28" s="3"/>
      <c r="B28" s="7" t="s">
        <v>21</v>
      </c>
      <c r="C28" s="69">
        <v>52399.872189576403</v>
      </c>
      <c r="D28" s="39">
        <v>1039.152149</v>
      </c>
      <c r="E28" s="39">
        <v>4260.688733</v>
      </c>
      <c r="F28" s="39">
        <v>9951.7024127582499</v>
      </c>
      <c r="G28" s="8"/>
      <c r="H28" s="7" t="s">
        <v>21</v>
      </c>
      <c r="I28" s="39">
        <v>10000.172259000001</v>
      </c>
      <c r="J28" s="39">
        <v>4474.2157509999997</v>
      </c>
      <c r="K28" s="39">
        <v>21263.323283818201</v>
      </c>
      <c r="L28" s="39">
        <v>1410.6176009999999</v>
      </c>
    </row>
    <row r="29" spans="1:12" hidden="1">
      <c r="A29" s="7"/>
      <c r="B29" s="7" t="s">
        <v>30</v>
      </c>
      <c r="C29" s="69">
        <v>53983.8741240487</v>
      </c>
      <c r="D29" s="39">
        <v>1055.0313348618399</v>
      </c>
      <c r="E29" s="39">
        <v>4388.9304314868205</v>
      </c>
      <c r="F29" s="39">
        <v>9984.9573021580509</v>
      </c>
      <c r="G29" s="8"/>
      <c r="H29" s="7" t="s">
        <v>30</v>
      </c>
      <c r="I29" s="39">
        <v>10413.257641865899</v>
      </c>
      <c r="J29" s="39">
        <v>4554.2931041696502</v>
      </c>
      <c r="K29" s="39">
        <v>22187.458240269199</v>
      </c>
      <c r="L29" s="39">
        <v>1399.94606923727</v>
      </c>
    </row>
    <row r="30" spans="1:12" hidden="1">
      <c r="A30" s="7"/>
      <c r="B30" s="7" t="s">
        <v>31</v>
      </c>
      <c r="C30" s="69">
        <v>54838.834674568498</v>
      </c>
      <c r="D30" s="39">
        <v>999.99604836247704</v>
      </c>
      <c r="E30" s="39">
        <v>4217.9838186775196</v>
      </c>
      <c r="F30" s="39">
        <v>9932.2735486565798</v>
      </c>
      <c r="G30" s="8"/>
      <c r="H30" s="7" t="s">
        <v>31</v>
      </c>
      <c r="I30" s="39">
        <v>10807.253431297901</v>
      </c>
      <c r="J30" s="39">
        <v>4565.9571676583701</v>
      </c>
      <c r="K30" s="39">
        <v>22839.568273048899</v>
      </c>
      <c r="L30" s="39">
        <v>1475.8023868667799</v>
      </c>
    </row>
    <row r="31" spans="1:12" ht="15" hidden="1">
      <c r="A31" s="3"/>
      <c r="B31" s="7" t="s">
        <v>32</v>
      </c>
      <c r="C31" s="69">
        <v>53889.592753471101</v>
      </c>
      <c r="D31" s="39">
        <v>988.01824017082799</v>
      </c>
      <c r="E31" s="39">
        <v>4108.6709481751204</v>
      </c>
      <c r="F31" s="39">
        <v>9758.3411994436592</v>
      </c>
      <c r="G31" s="1"/>
      <c r="H31" s="7" t="s">
        <v>32</v>
      </c>
      <c r="I31" s="39">
        <v>10686.2487931612</v>
      </c>
      <c r="J31" s="39">
        <v>4570.5231248260297</v>
      </c>
      <c r="K31" s="39">
        <v>22348.275907019601</v>
      </c>
      <c r="L31" s="39">
        <v>1429.5145406746899</v>
      </c>
    </row>
    <row r="32" spans="1:12" hidden="1">
      <c r="A32" s="10"/>
      <c r="B32" s="2" t="s">
        <v>25</v>
      </c>
      <c r="C32" s="69">
        <v>53166.855426587499</v>
      </c>
      <c r="D32" s="39">
        <v>1032.0563242046101</v>
      </c>
      <c r="E32" s="39">
        <v>3983.8989905826302</v>
      </c>
      <c r="F32" s="39">
        <v>9784.1758956358699</v>
      </c>
      <c r="G32" s="10"/>
      <c r="H32" s="2" t="s">
        <v>25</v>
      </c>
      <c r="I32" s="39">
        <v>10424.2655373657</v>
      </c>
      <c r="J32" s="39">
        <v>4455.4422416308498</v>
      </c>
      <c r="K32" s="39">
        <v>22031.2271134189</v>
      </c>
      <c r="L32" s="39">
        <v>1455.78932374893</v>
      </c>
    </row>
    <row r="33" spans="1:14" hidden="1">
      <c r="A33" s="10"/>
      <c r="B33" s="2" t="s">
        <v>26</v>
      </c>
      <c r="C33" s="69">
        <v>55602.0265719116</v>
      </c>
      <c r="D33" s="39">
        <v>1034.97221478709</v>
      </c>
      <c r="E33" s="39">
        <v>4019.7802116420598</v>
      </c>
      <c r="F33" s="39">
        <v>10128.4992936133</v>
      </c>
      <c r="G33" s="10"/>
      <c r="H33" s="2" t="s">
        <v>26</v>
      </c>
      <c r="I33" s="39">
        <v>10788.928111597501</v>
      </c>
      <c r="J33" s="39">
        <v>4643.3726915192901</v>
      </c>
      <c r="K33" s="39">
        <v>23546.7732516824</v>
      </c>
      <c r="L33" s="39">
        <v>1439.7007970699201</v>
      </c>
    </row>
    <row r="34" spans="1:14" ht="15" hidden="1" customHeight="1">
      <c r="A34" s="3"/>
      <c r="B34" s="2"/>
      <c r="C34" s="39"/>
      <c r="D34" s="39"/>
      <c r="E34" s="39"/>
      <c r="F34" s="39"/>
      <c r="G34" s="3"/>
      <c r="H34" s="2"/>
      <c r="I34" s="39"/>
      <c r="J34" s="39"/>
      <c r="K34" s="39"/>
      <c r="L34" s="39"/>
    </row>
    <row r="35" spans="1:14" ht="13.5" hidden="1" customHeight="1">
      <c r="A35" s="3">
        <v>2020</v>
      </c>
      <c r="B35" s="12" t="s">
        <v>15</v>
      </c>
      <c r="C35" s="69">
        <v>55631.202350098298</v>
      </c>
      <c r="D35" s="39">
        <v>1002.09359152541</v>
      </c>
      <c r="E35" s="39">
        <v>4322.05894588102</v>
      </c>
      <c r="F35" s="39">
        <v>10226.632158389501</v>
      </c>
      <c r="G35" s="3">
        <v>2020</v>
      </c>
      <c r="H35" s="12" t="s">
        <v>15</v>
      </c>
      <c r="I35" s="39">
        <v>11098.9329939982</v>
      </c>
      <c r="J35" s="39">
        <v>4663.6003627728396</v>
      </c>
      <c r="K35" s="39">
        <v>22829.321147800401</v>
      </c>
      <c r="L35" s="39">
        <v>1488.5631497309</v>
      </c>
    </row>
    <row r="36" spans="1:14" ht="13.5" hidden="1" customHeight="1">
      <c r="A36" s="3"/>
      <c r="B36" s="11" t="s">
        <v>16</v>
      </c>
      <c r="C36" s="69">
        <v>52605.968492763001</v>
      </c>
      <c r="D36" s="39">
        <v>1014.11133797434</v>
      </c>
      <c r="E36" s="39">
        <v>4152.8487907721301</v>
      </c>
      <c r="F36" s="39">
        <v>9476.5527868486806</v>
      </c>
      <c r="G36" s="8"/>
      <c r="H36" s="11" t="s">
        <v>16</v>
      </c>
      <c r="I36" s="39">
        <v>10211.4967855307</v>
      </c>
      <c r="J36" s="39">
        <v>4335.4903594101997</v>
      </c>
      <c r="K36" s="39">
        <v>22008.831615024101</v>
      </c>
      <c r="L36" s="39">
        <v>1406.6368172028201</v>
      </c>
    </row>
    <row r="37" spans="1:14" ht="13.5" hidden="1" customHeight="1">
      <c r="A37" s="3"/>
      <c r="B37" s="11" t="s">
        <v>17</v>
      </c>
      <c r="C37" s="69">
        <v>51777.388668527099</v>
      </c>
      <c r="D37" s="39">
        <v>969.54203395959098</v>
      </c>
      <c r="E37" s="39">
        <v>4199.9196833252199</v>
      </c>
      <c r="F37" s="39">
        <v>9390.6174356804404</v>
      </c>
      <c r="G37" s="8"/>
      <c r="H37" s="11" t="s">
        <v>17</v>
      </c>
      <c r="I37" s="39">
        <v>9787.3617188605094</v>
      </c>
      <c r="J37" s="39">
        <v>4112.8489905629904</v>
      </c>
      <c r="K37" s="39">
        <v>21929.981731117899</v>
      </c>
      <c r="L37" s="39">
        <v>1387.1170750204799</v>
      </c>
    </row>
    <row r="38" spans="1:14" ht="13.5" hidden="1" customHeight="1">
      <c r="A38" s="3"/>
      <c r="B38" s="11" t="s">
        <v>18</v>
      </c>
      <c r="C38" s="69">
        <v>37694.1288330471</v>
      </c>
      <c r="D38" s="39">
        <v>694.49781292464695</v>
      </c>
      <c r="E38" s="39">
        <v>4217.5650238627304</v>
      </c>
      <c r="F38" s="39">
        <v>9133.5531630925507</v>
      </c>
      <c r="G38" s="8"/>
      <c r="H38" s="11" t="s">
        <v>18</v>
      </c>
      <c r="I38" s="39">
        <v>7255.7697586172699</v>
      </c>
      <c r="J38" s="39">
        <v>2784.04463529538</v>
      </c>
      <c r="K38" s="39">
        <v>12878.292001793299</v>
      </c>
      <c r="L38" s="39">
        <v>730.40643746126602</v>
      </c>
    </row>
    <row r="39" spans="1:14" ht="13.5" hidden="1" customHeight="1">
      <c r="A39" s="3"/>
      <c r="B39" s="11" t="s">
        <v>19</v>
      </c>
      <c r="C39" s="69">
        <v>40710.222476660398</v>
      </c>
      <c r="D39" s="39">
        <v>832.83831583779602</v>
      </c>
      <c r="E39" s="39">
        <v>4160.3221012588001</v>
      </c>
      <c r="F39" s="39">
        <v>9807.2388952631609</v>
      </c>
      <c r="G39" s="8"/>
      <c r="H39" s="11" t="s">
        <v>19</v>
      </c>
      <c r="I39" s="39">
        <v>8539.4966997919</v>
      </c>
      <c r="J39" s="39">
        <v>3404.9234347492502</v>
      </c>
      <c r="K39" s="39">
        <v>12738.1951107553</v>
      </c>
      <c r="L39" s="39">
        <v>1227.20791900424</v>
      </c>
    </row>
    <row r="40" spans="1:14" ht="13.5" hidden="1" customHeight="1">
      <c r="A40" s="3"/>
      <c r="B40" s="11" t="s">
        <v>33</v>
      </c>
      <c r="C40" s="69">
        <v>48971.634037629701</v>
      </c>
      <c r="D40" s="39">
        <v>926.06050317951201</v>
      </c>
      <c r="E40" s="39">
        <v>4457.0893919208402</v>
      </c>
      <c r="F40" s="39">
        <v>10538.893924837799</v>
      </c>
      <c r="G40" s="8"/>
      <c r="H40" s="11" t="s">
        <v>33</v>
      </c>
      <c r="I40" s="39">
        <v>10255.935536450101</v>
      </c>
      <c r="J40" s="39">
        <v>4194.5051907958496</v>
      </c>
      <c r="K40" s="39">
        <v>17267.907883202799</v>
      </c>
      <c r="L40" s="39">
        <v>1331.24160724281</v>
      </c>
    </row>
    <row r="41" spans="1:14" ht="13.5" hidden="1" customHeight="1">
      <c r="A41" s="3"/>
      <c r="B41" s="11" t="s">
        <v>34</v>
      </c>
      <c r="C41" s="39">
        <v>50046.587818093503</v>
      </c>
      <c r="D41" s="39">
        <v>946.51258996811805</v>
      </c>
      <c r="E41" s="39">
        <v>4407.1465705555702</v>
      </c>
      <c r="F41" s="39">
        <v>10313.0650222198</v>
      </c>
      <c r="G41" s="8"/>
      <c r="H41" s="11" t="s">
        <v>34</v>
      </c>
      <c r="I41" s="39">
        <v>10475.2644408629</v>
      </c>
      <c r="J41" s="39">
        <v>4423.1932554138502</v>
      </c>
      <c r="K41" s="39">
        <v>18010.034821394001</v>
      </c>
      <c r="L41" s="39">
        <v>1471.3711176792599</v>
      </c>
    </row>
    <row r="42" spans="1:14" ht="13.5" hidden="1" customHeight="1">
      <c r="A42" s="7"/>
      <c r="B42" s="11" t="s">
        <v>30</v>
      </c>
      <c r="C42" s="39">
        <v>51888.617077761199</v>
      </c>
      <c r="D42" s="39">
        <v>989.60805282525996</v>
      </c>
      <c r="E42" s="39">
        <v>4522.7835627130999</v>
      </c>
      <c r="F42" s="39">
        <v>10366.8728041876</v>
      </c>
      <c r="G42" s="8"/>
      <c r="H42" s="11" t="s">
        <v>30</v>
      </c>
      <c r="I42" s="39">
        <v>10716.6678074596</v>
      </c>
      <c r="J42" s="39">
        <v>4606.1415968481197</v>
      </c>
      <c r="K42" s="39">
        <v>19190.412503588199</v>
      </c>
      <c r="L42" s="39">
        <v>1496.1307501393101</v>
      </c>
      <c r="N42" s="71"/>
    </row>
    <row r="43" spans="1:14" ht="13.5" hidden="1" customHeight="1">
      <c r="A43" s="7"/>
      <c r="B43" s="11" t="s">
        <v>23</v>
      </c>
      <c r="C43" s="39">
        <v>52518.844702008297</v>
      </c>
      <c r="D43" s="39">
        <v>917.13504884132897</v>
      </c>
      <c r="E43" s="39">
        <v>4266.2504061376603</v>
      </c>
      <c r="F43" s="39">
        <v>10351.322499372</v>
      </c>
      <c r="G43" s="8"/>
      <c r="H43" s="11" t="s">
        <v>23</v>
      </c>
      <c r="I43" s="39">
        <v>11174.9414238797</v>
      </c>
      <c r="J43" s="39">
        <v>4652.77736591964</v>
      </c>
      <c r="K43" s="39">
        <v>19604.576203736098</v>
      </c>
      <c r="L43" s="39">
        <v>1551.8417541219201</v>
      </c>
      <c r="N43" s="71"/>
    </row>
    <row r="44" spans="1:14" ht="13.5" hidden="1" customHeight="1">
      <c r="A44" s="3"/>
      <c r="B44" s="11" t="s">
        <v>24</v>
      </c>
      <c r="C44" s="39">
        <v>53405.4590837223</v>
      </c>
      <c r="D44" s="39">
        <v>952.43349693098605</v>
      </c>
      <c r="E44" s="39">
        <v>4141.1647355650603</v>
      </c>
      <c r="F44" s="39">
        <v>10128.674171782901</v>
      </c>
      <c r="G44" s="1"/>
      <c r="H44" s="11" t="s">
        <v>24</v>
      </c>
      <c r="I44" s="39">
        <v>11022.4983867591</v>
      </c>
      <c r="J44" s="39">
        <v>4648.8986949119999</v>
      </c>
      <c r="K44" s="39">
        <v>20991.779600064699</v>
      </c>
      <c r="L44" s="39">
        <v>1520.0099977075199</v>
      </c>
      <c r="N44" s="71"/>
    </row>
    <row r="45" spans="1:14" ht="13.5" hidden="1" customHeight="1">
      <c r="A45" s="10"/>
      <c r="B45" s="11" t="s">
        <v>25</v>
      </c>
      <c r="C45" s="39">
        <v>52770.753723296701</v>
      </c>
      <c r="D45" s="39">
        <v>964.26414314614203</v>
      </c>
      <c r="E45" s="39">
        <v>4074.6096901443598</v>
      </c>
      <c r="F45" s="39">
        <v>10240.262247071299</v>
      </c>
      <c r="G45" s="10"/>
      <c r="H45" s="11" t="s">
        <v>25</v>
      </c>
      <c r="I45" s="39">
        <v>10803.393302566101</v>
      </c>
      <c r="J45" s="39">
        <v>4582.7615292734399</v>
      </c>
      <c r="K45" s="39">
        <v>20523.3429116804</v>
      </c>
      <c r="L45" s="39">
        <v>1582.1198994149399</v>
      </c>
      <c r="N45" s="71"/>
    </row>
    <row r="46" spans="1:14" ht="13.5" hidden="1" customHeight="1">
      <c r="A46" s="3"/>
      <c r="B46" s="11" t="s">
        <v>26</v>
      </c>
      <c r="C46" s="39">
        <v>55290.462697946299</v>
      </c>
      <c r="D46" s="39">
        <v>968.99566626666694</v>
      </c>
      <c r="E46" s="39">
        <v>4070.53508045422</v>
      </c>
      <c r="F46" s="39">
        <v>10645.0527575876</v>
      </c>
      <c r="G46" s="3"/>
      <c r="H46" s="11" t="s">
        <v>26</v>
      </c>
      <c r="I46" s="39">
        <v>11209.6963079498</v>
      </c>
      <c r="J46" s="39">
        <v>4794.1100978111199</v>
      </c>
      <c r="K46" s="39">
        <v>22033.352378351599</v>
      </c>
      <c r="L46" s="39">
        <v>1568.7204095252901</v>
      </c>
      <c r="N46" s="71"/>
    </row>
    <row r="47" spans="1:14" ht="15" hidden="1" customHeight="1">
      <c r="A47" s="3"/>
      <c r="B47" s="11"/>
      <c r="C47" s="39"/>
      <c r="D47" s="39"/>
      <c r="E47" s="39"/>
      <c r="F47" s="39"/>
      <c r="G47" s="3"/>
      <c r="H47" s="11"/>
      <c r="I47" s="39"/>
      <c r="J47" s="39"/>
      <c r="K47" s="39"/>
      <c r="L47" s="39"/>
      <c r="N47" s="71"/>
    </row>
    <row r="48" spans="1:14" ht="13.5" hidden="1" customHeight="1">
      <c r="A48" s="3">
        <v>2021</v>
      </c>
      <c r="B48" s="12" t="s">
        <v>15</v>
      </c>
      <c r="C48" s="39">
        <v>55414.80716181</v>
      </c>
      <c r="D48" s="39">
        <v>955.04165113333295</v>
      </c>
      <c r="E48" s="39">
        <v>4063.4657286114102</v>
      </c>
      <c r="F48" s="39">
        <v>10727.6037847671</v>
      </c>
      <c r="G48" s="3">
        <v>2021</v>
      </c>
      <c r="H48" s="12" t="s">
        <v>15</v>
      </c>
      <c r="I48" s="72">
        <v>11569.2919102996</v>
      </c>
      <c r="J48" s="72">
        <v>4788.9586149859697</v>
      </c>
      <c r="K48" s="72">
        <v>21710.684411558199</v>
      </c>
      <c r="L48" s="72">
        <v>1599.76106045442</v>
      </c>
      <c r="M48" s="28"/>
      <c r="N48" s="71"/>
    </row>
    <row r="49" spans="1:14" ht="13.5" hidden="1" customHeight="1">
      <c r="A49" s="3"/>
      <c r="B49" s="11" t="s">
        <v>16</v>
      </c>
      <c r="C49" s="39">
        <v>52576.486411427701</v>
      </c>
      <c r="D49" s="39">
        <v>962.34712319999903</v>
      </c>
      <c r="E49" s="39">
        <v>4070.3233734022201</v>
      </c>
      <c r="F49" s="39">
        <v>9989.98043804808</v>
      </c>
      <c r="G49" s="3"/>
      <c r="H49" s="11" t="s">
        <v>16</v>
      </c>
      <c r="I49" s="72">
        <v>10558.6876762387</v>
      </c>
      <c r="J49" s="72">
        <v>4445.2985741994098</v>
      </c>
      <c r="K49" s="72">
        <v>21053.533650368499</v>
      </c>
      <c r="L49" s="72">
        <v>1496.3155759707599</v>
      </c>
      <c r="M49" s="28"/>
      <c r="N49" s="71"/>
    </row>
    <row r="50" spans="1:14" ht="13.5" hidden="1" customHeight="1">
      <c r="A50" s="10"/>
      <c r="B50" s="11" t="s">
        <v>27</v>
      </c>
      <c r="C50" s="39">
        <v>52728.677754214601</v>
      </c>
      <c r="D50" s="39">
        <v>947.48847613333305</v>
      </c>
      <c r="E50" s="39">
        <v>4349.8525920490401</v>
      </c>
      <c r="F50" s="39">
        <v>9999.9704184861203</v>
      </c>
      <c r="G50" s="10"/>
      <c r="H50" s="11" t="s">
        <v>27</v>
      </c>
      <c r="I50" s="72">
        <v>10231.314486216899</v>
      </c>
      <c r="J50" s="72">
        <v>4315.8784269695898</v>
      </c>
      <c r="K50" s="72">
        <v>21389.470187740801</v>
      </c>
      <c r="L50" s="72">
        <v>1494.70316661885</v>
      </c>
      <c r="M50" s="28"/>
      <c r="N50" s="71"/>
    </row>
    <row r="51" spans="1:14" ht="13.5" hidden="1" customHeight="1">
      <c r="A51" s="10"/>
      <c r="B51" s="11" t="s">
        <v>18</v>
      </c>
      <c r="C51" s="39">
        <v>52954.623446507801</v>
      </c>
      <c r="D51" s="39">
        <v>956.67250979999903</v>
      </c>
      <c r="E51" s="39">
        <v>4499.0359220901801</v>
      </c>
      <c r="F51" s="39">
        <v>10035.105753113899</v>
      </c>
      <c r="G51" s="10"/>
      <c r="H51" s="11" t="s">
        <v>18</v>
      </c>
      <c r="I51" s="72">
        <v>9853.7749358057099</v>
      </c>
      <c r="J51" s="72">
        <v>4323.2289982701805</v>
      </c>
      <c r="K51" s="72">
        <v>21781.206319519999</v>
      </c>
      <c r="L51" s="72">
        <v>1505.5990079078099</v>
      </c>
      <c r="M51" s="28"/>
      <c r="N51" s="71"/>
    </row>
    <row r="52" spans="1:14" ht="13.5" hidden="1" customHeight="1">
      <c r="A52" s="10"/>
      <c r="B52" s="11" t="s">
        <v>35</v>
      </c>
      <c r="C52" s="39">
        <v>53296.5295461403</v>
      </c>
      <c r="D52" s="39">
        <v>922.130035999999</v>
      </c>
      <c r="E52" s="39">
        <v>4567.91979324558</v>
      </c>
      <c r="F52" s="39">
        <v>10426.4748774853</v>
      </c>
      <c r="G52" s="10"/>
      <c r="H52" s="11" t="s">
        <v>35</v>
      </c>
      <c r="I52" s="72">
        <v>9764.35559348284</v>
      </c>
      <c r="J52" s="72">
        <v>4355.2603881146197</v>
      </c>
      <c r="K52" s="72">
        <v>21715.8627005614</v>
      </c>
      <c r="L52" s="72">
        <v>1544.5261572505999</v>
      </c>
      <c r="M52" s="28"/>
      <c r="N52" s="71"/>
    </row>
    <row r="53" spans="1:14" ht="13.5" hidden="1" customHeight="1">
      <c r="A53" s="10"/>
      <c r="B53" s="11" t="s">
        <v>36</v>
      </c>
      <c r="C53" s="39">
        <v>50722.6617458693</v>
      </c>
      <c r="D53" s="39">
        <v>717.71791839999901</v>
      </c>
      <c r="E53" s="39">
        <v>4585.6235552186899</v>
      </c>
      <c r="F53" s="39">
        <v>10343.0630784655</v>
      </c>
      <c r="G53" s="10"/>
      <c r="H53" s="11" t="s">
        <v>36</v>
      </c>
      <c r="I53" s="72">
        <v>9317.4386190128207</v>
      </c>
      <c r="J53" s="72">
        <v>4045.58574758129</v>
      </c>
      <c r="K53" s="72">
        <v>20238.851482140799</v>
      </c>
      <c r="L53" s="72">
        <v>1474.38134505023</v>
      </c>
      <c r="M53" s="28"/>
      <c r="N53" s="71"/>
    </row>
    <row r="54" spans="1:14" ht="13.5" hidden="1" customHeight="1">
      <c r="A54" s="10"/>
      <c r="B54" s="11" t="s">
        <v>34</v>
      </c>
      <c r="C54" s="39">
        <v>49518.929273262802</v>
      </c>
      <c r="D54" s="39">
        <v>737.23154991207502</v>
      </c>
      <c r="E54" s="39">
        <v>4618.7630543156902</v>
      </c>
      <c r="F54" s="39">
        <v>10498.675139143699</v>
      </c>
      <c r="G54" s="10"/>
      <c r="H54" s="11" t="s">
        <v>34</v>
      </c>
      <c r="I54" s="72">
        <v>9207.7574435184906</v>
      </c>
      <c r="J54" s="72">
        <v>3962.5731216426402</v>
      </c>
      <c r="K54" s="72">
        <v>19040.009073703801</v>
      </c>
      <c r="L54" s="72">
        <v>1453.9198910263899</v>
      </c>
      <c r="N54" s="71"/>
    </row>
    <row r="55" spans="1:14" ht="13.5" hidden="1" customHeight="1">
      <c r="A55" s="66"/>
      <c r="B55" s="11" t="s">
        <v>22</v>
      </c>
      <c r="C55" s="39">
        <v>51855.251316661903</v>
      </c>
      <c r="D55" s="39">
        <v>797.73729413333297</v>
      </c>
      <c r="E55" s="39">
        <v>4697.6226039288003</v>
      </c>
      <c r="F55" s="39">
        <v>10716.577902773201</v>
      </c>
      <c r="G55" s="66"/>
      <c r="H55" s="11" t="s">
        <v>22</v>
      </c>
      <c r="I55" s="72">
        <v>9677.40730959559</v>
      </c>
      <c r="J55" s="72">
        <v>4296.1276426842096</v>
      </c>
      <c r="K55" s="72">
        <v>20169.123541271201</v>
      </c>
      <c r="L55" s="72">
        <v>1500.65502227554</v>
      </c>
      <c r="N55" s="71"/>
    </row>
    <row r="56" spans="1:14" ht="13.5" hidden="1" customHeight="1">
      <c r="A56" s="66"/>
      <c r="B56" s="11" t="s">
        <v>23</v>
      </c>
      <c r="C56" s="39">
        <v>52983.625888752598</v>
      </c>
      <c r="D56" s="39">
        <v>786.19230486666595</v>
      </c>
      <c r="E56" s="39">
        <v>4635.2564849356204</v>
      </c>
      <c r="F56" s="39">
        <v>11002.8234644156</v>
      </c>
      <c r="G56" s="66"/>
      <c r="H56" s="11" t="s">
        <v>23</v>
      </c>
      <c r="I56" s="72">
        <v>10199.9871886946</v>
      </c>
      <c r="J56" s="72">
        <v>4482.14808410761</v>
      </c>
      <c r="K56" s="72">
        <v>20323.337841926899</v>
      </c>
      <c r="L56" s="72">
        <v>1553.88051980564</v>
      </c>
      <c r="N56" s="71"/>
    </row>
    <row r="57" spans="1:14" ht="13.5" hidden="1" customHeight="1">
      <c r="A57" s="66"/>
      <c r="B57" s="11" t="s">
        <v>24</v>
      </c>
      <c r="C57" s="39">
        <v>55781.240658098199</v>
      </c>
      <c r="D57" s="39">
        <v>886.33223820000001</v>
      </c>
      <c r="E57" s="39">
        <v>4684.5424925604302</v>
      </c>
      <c r="F57" s="39">
        <v>11204.44379985</v>
      </c>
      <c r="G57" s="66"/>
      <c r="H57" s="11" t="s">
        <v>24</v>
      </c>
      <c r="I57" s="72">
        <v>10734.7249351548</v>
      </c>
      <c r="J57" s="72">
        <v>4658.9945432146196</v>
      </c>
      <c r="K57" s="72">
        <v>22054.178489080201</v>
      </c>
      <c r="L57" s="72">
        <v>1558.0241600381901</v>
      </c>
      <c r="N57" s="71"/>
    </row>
    <row r="58" spans="1:14" ht="15" hidden="1">
      <c r="A58" s="3"/>
      <c r="B58" s="7" t="s">
        <v>25</v>
      </c>
      <c r="C58" s="39">
        <v>56338.470517995498</v>
      </c>
      <c r="D58" s="39">
        <v>943.63487059999898</v>
      </c>
      <c r="E58" s="39">
        <v>4705.7904241705</v>
      </c>
      <c r="F58" s="39">
        <v>11384.660050991701</v>
      </c>
      <c r="G58" s="3"/>
      <c r="H58" s="7" t="s">
        <v>25</v>
      </c>
      <c r="I58" s="72">
        <v>10922.1539017019</v>
      </c>
      <c r="J58" s="72">
        <v>4693.8433666190103</v>
      </c>
      <c r="K58" s="72">
        <v>22077.0780929354</v>
      </c>
      <c r="L58" s="72">
        <v>1611.3098109769501</v>
      </c>
      <c r="N58" s="71"/>
    </row>
    <row r="59" spans="1:14" ht="15" hidden="1">
      <c r="A59" s="3"/>
      <c r="B59" s="7" t="s">
        <v>26</v>
      </c>
      <c r="C59" s="39">
        <v>57584.104333807001</v>
      </c>
      <c r="D59" s="39">
        <v>972.94133426666599</v>
      </c>
      <c r="E59" s="39">
        <v>4669.8695297663298</v>
      </c>
      <c r="F59" s="39">
        <v>11503.029681713</v>
      </c>
      <c r="G59" s="3"/>
      <c r="H59" s="7" t="s">
        <v>26</v>
      </c>
      <c r="I59" s="72">
        <v>11400.261145184901</v>
      </c>
      <c r="J59" s="72">
        <v>4874.0314630111097</v>
      </c>
      <c r="K59" s="72">
        <v>22549.321965589799</v>
      </c>
      <c r="L59" s="72">
        <v>1614.6492142751999</v>
      </c>
      <c r="N59" s="71"/>
    </row>
    <row r="60" spans="1:14" ht="9.75" hidden="1" customHeight="1">
      <c r="A60" s="3"/>
      <c r="B60" s="7"/>
      <c r="C60" s="39"/>
      <c r="D60" s="39"/>
      <c r="E60" s="39"/>
      <c r="F60" s="39"/>
      <c r="G60" s="3"/>
      <c r="H60" s="7"/>
      <c r="I60" s="72"/>
      <c r="J60" s="72"/>
      <c r="K60" s="72"/>
      <c r="L60" s="72"/>
      <c r="N60" s="71"/>
    </row>
    <row r="61" spans="1:14" ht="13.5" customHeight="1">
      <c r="A61" s="3">
        <v>2022</v>
      </c>
      <c r="B61" s="12" t="s">
        <v>15</v>
      </c>
      <c r="C61" s="39">
        <v>58580.565336078798</v>
      </c>
      <c r="D61" s="39">
        <v>979.87273400000004</v>
      </c>
      <c r="E61" s="39">
        <v>4683.87913827175</v>
      </c>
      <c r="F61" s="39">
        <v>11743.5433325882</v>
      </c>
      <c r="G61" s="3">
        <v>2022</v>
      </c>
      <c r="H61" s="12" t="s">
        <v>15</v>
      </c>
      <c r="I61" s="72">
        <v>11794.633056330302</v>
      </c>
      <c r="J61" s="72">
        <v>4900.81422169707</v>
      </c>
      <c r="K61" s="72">
        <v>22835.6560564588</v>
      </c>
      <c r="L61" s="72">
        <v>1642.1667967327201</v>
      </c>
      <c r="M61" s="28"/>
      <c r="N61" s="71"/>
    </row>
    <row r="62" spans="1:14" ht="13.5" customHeight="1">
      <c r="A62" s="3"/>
      <c r="B62" s="13" t="s">
        <v>16</v>
      </c>
      <c r="C62" s="39">
        <v>55850.439623999999</v>
      </c>
      <c r="D62" s="39">
        <v>999.56814099999997</v>
      </c>
      <c r="E62" s="39">
        <v>4715.6076759999996</v>
      </c>
      <c r="F62" s="39">
        <v>10909.031311000001</v>
      </c>
      <c r="G62" s="3"/>
      <c r="H62" s="13" t="s">
        <v>16</v>
      </c>
      <c r="I62" s="72">
        <v>10833.213556000001</v>
      </c>
      <c r="J62" s="72">
        <v>4538.2059170000002</v>
      </c>
      <c r="K62" s="72">
        <v>22307.622716999998</v>
      </c>
      <c r="L62" s="72">
        <v>1547.1903060000002</v>
      </c>
      <c r="M62" s="28"/>
      <c r="N62" s="71"/>
    </row>
    <row r="63" spans="1:14" ht="13.5" customHeight="1">
      <c r="A63" s="10"/>
      <c r="B63" s="13" t="s">
        <v>17</v>
      </c>
      <c r="C63" s="39">
        <v>57240.525634007099</v>
      </c>
      <c r="D63" s="39">
        <v>1019.1739904</v>
      </c>
      <c r="E63" s="39">
        <v>5140.0123672499703</v>
      </c>
      <c r="F63" s="39">
        <v>10936.3038895805</v>
      </c>
      <c r="G63" s="10"/>
      <c r="H63" s="13" t="s">
        <v>17</v>
      </c>
      <c r="I63" s="72">
        <v>11149.873645808499</v>
      </c>
      <c r="J63" s="72">
        <v>4563.4231127023395</v>
      </c>
      <c r="K63" s="72">
        <v>22851.505354320801</v>
      </c>
      <c r="L63" s="72">
        <v>1580.23327394496</v>
      </c>
      <c r="M63" s="28"/>
      <c r="N63" s="71"/>
    </row>
    <row r="64" spans="1:14" ht="13.5" customHeight="1">
      <c r="A64" s="10"/>
      <c r="B64" s="13" t="s">
        <v>28</v>
      </c>
      <c r="C64" s="39">
        <v>59022.649361416399</v>
      </c>
      <c r="D64" s="39">
        <v>1021.212338</v>
      </c>
      <c r="E64" s="39">
        <v>5167.6890482981598</v>
      </c>
      <c r="F64" s="39">
        <v>11220.6477907096</v>
      </c>
      <c r="G64" s="10"/>
      <c r="H64" s="13" t="s">
        <v>28</v>
      </c>
      <c r="I64" s="72">
        <v>12108.762779348099</v>
      </c>
      <c r="J64" s="72">
        <v>4702.3858190286601</v>
      </c>
      <c r="K64" s="72">
        <v>23201.073276483599</v>
      </c>
      <c r="L64" s="72">
        <v>1600.87830954833</v>
      </c>
      <c r="M64" s="28"/>
      <c r="N64" s="71"/>
    </row>
    <row r="65" spans="1:14" ht="13.5" customHeight="1">
      <c r="A65" s="10"/>
      <c r="B65" s="11" t="s">
        <v>29</v>
      </c>
      <c r="C65" s="39">
        <v>59555.433571430498</v>
      </c>
      <c r="D65" s="39">
        <v>1032.4456737179999</v>
      </c>
      <c r="E65" s="39">
        <v>5374.3966102300901</v>
      </c>
      <c r="F65" s="39">
        <v>11198.2064946481</v>
      </c>
      <c r="G65" s="10"/>
      <c r="H65" s="11" t="s">
        <v>29</v>
      </c>
      <c r="I65" s="72">
        <v>11927.1313371737</v>
      </c>
      <c r="J65" s="72">
        <v>4794.8653189251499</v>
      </c>
      <c r="K65" s="72">
        <v>23624.469230272502</v>
      </c>
      <c r="L65" s="72">
        <v>1603.91890646302</v>
      </c>
      <c r="M65" s="28"/>
      <c r="N65" s="71"/>
    </row>
    <row r="66" spans="1:14" ht="13.5" customHeight="1">
      <c r="A66" s="10"/>
      <c r="B66" s="11" t="s">
        <v>36</v>
      </c>
      <c r="C66" s="39">
        <v>60514.574814509695</v>
      </c>
      <c r="D66" s="39">
        <v>1029.34833686667</v>
      </c>
      <c r="E66" s="39">
        <v>5207.7903153643001</v>
      </c>
      <c r="F66" s="39">
        <v>11310.1885604864</v>
      </c>
      <c r="G66" s="10"/>
      <c r="H66" s="11" t="s">
        <v>36</v>
      </c>
      <c r="I66" s="72">
        <v>12352.1368019488</v>
      </c>
      <c r="J66" s="72">
        <v>4972.2753357253805</v>
      </c>
      <c r="K66" s="72">
        <v>24026.085206403503</v>
      </c>
      <c r="L66" s="72">
        <v>1616.75025771473</v>
      </c>
      <c r="M66" s="28"/>
      <c r="N66" s="71"/>
    </row>
    <row r="67" spans="1:14" ht="13.5" customHeight="1">
      <c r="A67" s="10"/>
      <c r="B67" s="11" t="s">
        <v>37</v>
      </c>
      <c r="C67" s="39">
        <v>59695.882563941705</v>
      </c>
      <c r="D67" s="39">
        <v>976.85157168646595</v>
      </c>
      <c r="E67" s="39">
        <v>5442.1408795022198</v>
      </c>
      <c r="F67" s="39">
        <v>11253.637617353101</v>
      </c>
      <c r="G67" s="10"/>
      <c r="H67" s="11" t="s">
        <v>37</v>
      </c>
      <c r="I67" s="72">
        <v>12426.249622742302</v>
      </c>
      <c r="J67" s="72">
        <v>4753.4952213814795</v>
      </c>
      <c r="K67" s="72">
        <v>23233.224394592198</v>
      </c>
      <c r="L67" s="72">
        <v>1610.2832566838699</v>
      </c>
      <c r="N67" s="71"/>
    </row>
    <row r="68" spans="1:14" ht="13.5" customHeight="1">
      <c r="A68" s="66"/>
      <c r="B68" s="11" t="s">
        <v>38</v>
      </c>
      <c r="C68" s="39">
        <v>60131.275348152201</v>
      </c>
      <c r="D68" s="39">
        <v>988.57379133333404</v>
      </c>
      <c r="E68" s="39">
        <v>5295.2030767106007</v>
      </c>
      <c r="F68" s="39">
        <v>11343.6667182416</v>
      </c>
      <c r="G68" s="66"/>
      <c r="H68" s="11" t="s">
        <v>38</v>
      </c>
      <c r="I68" s="72">
        <v>12376.5446245041</v>
      </c>
      <c r="J68" s="72">
        <v>4919.8675453982505</v>
      </c>
      <c r="K68" s="72">
        <v>23558.489536970399</v>
      </c>
      <c r="L68" s="72">
        <v>1648.9300549938098</v>
      </c>
      <c r="N68" s="71"/>
    </row>
    <row r="69" spans="1:14" ht="13.5" customHeight="1">
      <c r="A69" s="66"/>
      <c r="B69" s="15" t="s">
        <v>23</v>
      </c>
      <c r="C69" s="39">
        <v>60038.221349113999</v>
      </c>
      <c r="D69" s="39">
        <v>1002.78819</v>
      </c>
      <c r="E69" s="39">
        <v>5377.1989801651498</v>
      </c>
      <c r="F69" s="39">
        <v>11423.0723846213</v>
      </c>
      <c r="G69" s="66"/>
      <c r="H69" s="15" t="s">
        <v>23</v>
      </c>
      <c r="I69" s="72">
        <v>12438.427347836901</v>
      </c>
      <c r="J69" s="72">
        <v>4981.5645260105302</v>
      </c>
      <c r="K69" s="72">
        <v>23157.9952148757</v>
      </c>
      <c r="L69" s="72">
        <v>1657.1747056044101</v>
      </c>
      <c r="N69" s="71"/>
    </row>
    <row r="70" spans="1:14" ht="13.5" customHeight="1">
      <c r="A70" s="66"/>
      <c r="B70" s="15" t="s">
        <v>24</v>
      </c>
      <c r="C70" s="39">
        <v>59867.783080847701</v>
      </c>
      <c r="D70" s="39">
        <v>1044.9052939799999</v>
      </c>
      <c r="E70" s="39">
        <v>5237.3918066808501</v>
      </c>
      <c r="F70" s="39">
        <v>11617.2646151599</v>
      </c>
      <c r="G70" s="66"/>
      <c r="H70" s="15" t="s">
        <v>24</v>
      </c>
      <c r="I70" s="72">
        <v>12749.388031532801</v>
      </c>
      <c r="J70" s="72">
        <v>4827.1360257042006</v>
      </c>
      <c r="K70" s="72">
        <v>22741.1513010079</v>
      </c>
      <c r="L70" s="72">
        <v>1650.5460067819899</v>
      </c>
      <c r="N70" s="71"/>
    </row>
    <row r="71" spans="1:14" ht="15">
      <c r="A71" s="3"/>
      <c r="B71" s="7" t="s">
        <v>25</v>
      </c>
      <c r="C71" s="39">
        <v>59487.0388972726</v>
      </c>
      <c r="D71" s="39">
        <v>1082.5218841696001</v>
      </c>
      <c r="E71" s="39">
        <v>5148.3561464054201</v>
      </c>
      <c r="F71" s="39">
        <v>12070.3379352763</v>
      </c>
      <c r="G71" s="3"/>
      <c r="H71" s="7" t="s">
        <v>25</v>
      </c>
      <c r="I71" s="72">
        <v>12494.4002709693</v>
      </c>
      <c r="J71" s="72">
        <v>4875.4073859221498</v>
      </c>
      <c r="K71" s="72">
        <v>22104.399065007299</v>
      </c>
      <c r="L71" s="72">
        <v>1711.61620952262</v>
      </c>
      <c r="N71" s="71"/>
    </row>
    <row r="72" spans="1:14" ht="15">
      <c r="A72" s="3"/>
      <c r="B72" s="85" t="s">
        <v>26</v>
      </c>
      <c r="C72" s="39">
        <v>60308.0999636017</v>
      </c>
      <c r="D72" s="39">
        <v>1119.32762823137</v>
      </c>
      <c r="E72" s="39">
        <v>5519.0377889466099</v>
      </c>
      <c r="F72" s="39">
        <v>12203.111652564301</v>
      </c>
      <c r="G72" s="3"/>
      <c r="H72" s="85" t="s">
        <v>26</v>
      </c>
      <c r="I72" s="72">
        <v>12269.5010660918</v>
      </c>
      <c r="J72" s="72">
        <v>5007.04338534205</v>
      </c>
      <c r="K72" s="72">
        <v>22480.173849112398</v>
      </c>
      <c r="L72" s="72">
        <v>1709.9045933131001</v>
      </c>
      <c r="N72" s="71"/>
    </row>
    <row r="73" spans="1:14" ht="15">
      <c r="A73" s="3"/>
      <c r="B73" s="7"/>
      <c r="C73" s="39"/>
      <c r="D73" s="39"/>
      <c r="E73" s="39"/>
      <c r="F73" s="39"/>
      <c r="G73" s="3"/>
      <c r="H73" s="7"/>
      <c r="I73" s="72"/>
      <c r="J73" s="72"/>
      <c r="K73" s="72"/>
      <c r="L73" s="72"/>
      <c r="N73" s="71"/>
    </row>
    <row r="74" spans="1:14" ht="13.5" customHeight="1">
      <c r="A74" s="3">
        <v>2023</v>
      </c>
      <c r="B74" s="7" t="s">
        <v>15</v>
      </c>
      <c r="C74" s="39">
        <v>60373.542427755972</v>
      </c>
      <c r="D74" s="39">
        <v>1073.4351952519992</v>
      </c>
      <c r="E74" s="39">
        <v>5281.7191644849418</v>
      </c>
      <c r="F74" s="39">
        <v>12630.220560563414</v>
      </c>
      <c r="G74" s="3">
        <v>2023</v>
      </c>
      <c r="H74" s="7" t="s">
        <v>15</v>
      </c>
      <c r="I74" s="72">
        <v>12809.359113168581</v>
      </c>
      <c r="J74" s="72">
        <v>4706.6207820445725</v>
      </c>
      <c r="K74" s="72">
        <v>22187.931588597945</v>
      </c>
      <c r="L74" s="72">
        <v>1684.2560236445213</v>
      </c>
      <c r="M74" s="28"/>
      <c r="N74" s="71"/>
    </row>
    <row r="75" spans="1:14" ht="13.5" customHeight="1">
      <c r="A75" s="3"/>
      <c r="B75" s="7" t="s">
        <v>16</v>
      </c>
      <c r="C75" s="39">
        <v>59148.376608887775</v>
      </c>
      <c r="D75" s="39">
        <v>1089.5367227896666</v>
      </c>
      <c r="E75" s="39">
        <v>5186.6482204462691</v>
      </c>
      <c r="F75" s="39">
        <v>11986.079312202775</v>
      </c>
      <c r="G75" s="3"/>
      <c r="H75" s="7" t="s">
        <v>16</v>
      </c>
      <c r="I75" s="72">
        <v>12540.36257132957</v>
      </c>
      <c r="J75" s="72">
        <v>4626.6082285491239</v>
      </c>
      <c r="K75" s="72">
        <v>22076.99193068219</v>
      </c>
      <c r="L75" s="72">
        <v>1642.1496228881851</v>
      </c>
      <c r="M75" s="28"/>
      <c r="N75" s="71"/>
    </row>
    <row r="76" spans="1:14" ht="13.5" customHeight="1">
      <c r="A76" s="10"/>
      <c r="B76" s="11" t="s">
        <v>17</v>
      </c>
      <c r="C76" s="39">
        <v>61597.179979141678</v>
      </c>
      <c r="D76" s="39">
        <v>1075.3727459958</v>
      </c>
      <c r="E76" s="39">
        <v>5508.2204101139378</v>
      </c>
      <c r="F76" s="39">
        <v>12345.661691224888</v>
      </c>
      <c r="G76" s="10"/>
      <c r="H76" s="11" t="s">
        <v>17</v>
      </c>
      <c r="I76" s="72">
        <v>12979.275260948511</v>
      </c>
      <c r="J76" s="72">
        <v>4913.4579387191689</v>
      </c>
      <c r="K76" s="72">
        <v>23026.302583558641</v>
      </c>
      <c r="L76" s="72">
        <v>1748.8893485807291</v>
      </c>
      <c r="M76" s="28"/>
      <c r="N76" s="71"/>
    </row>
    <row r="77" spans="1:14" ht="13.5" customHeight="1">
      <c r="A77" s="10"/>
      <c r="B77" s="11" t="s">
        <v>18</v>
      </c>
      <c r="C77" s="39">
        <v>60902.016471705225</v>
      </c>
      <c r="D77" s="39">
        <v>1103.3324380000004</v>
      </c>
      <c r="E77" s="39">
        <v>5431.105323961785</v>
      </c>
      <c r="F77" s="39">
        <v>12085.168088995662</v>
      </c>
      <c r="G77" s="10"/>
      <c r="H77" s="11" t="s">
        <v>18</v>
      </c>
      <c r="I77" s="72">
        <v>12758.627581450599</v>
      </c>
      <c r="J77" s="72">
        <v>4829.9122384385973</v>
      </c>
      <c r="K77" s="72">
        <v>22957.22367794011</v>
      </c>
      <c r="L77" s="72">
        <v>1736.6471229184745</v>
      </c>
      <c r="M77" s="28"/>
      <c r="N77" s="71"/>
    </row>
    <row r="78" spans="1:14" ht="13.5" customHeight="1">
      <c r="A78" s="10"/>
      <c r="B78" s="11" t="s">
        <v>19</v>
      </c>
      <c r="C78" s="39">
        <v>62169.814171601087</v>
      </c>
      <c r="D78" s="39">
        <v>1107.7457677520003</v>
      </c>
      <c r="E78" s="39">
        <v>5838.4382232589187</v>
      </c>
      <c r="F78" s="39">
        <v>12278.530778419592</v>
      </c>
      <c r="G78" s="10"/>
      <c r="H78" s="11" t="s">
        <v>19</v>
      </c>
      <c r="I78" s="72">
        <v>12873.45522968365</v>
      </c>
      <c r="J78" s="72">
        <v>5071.4078503605269</v>
      </c>
      <c r="K78" s="72">
        <v>23209.753138397453</v>
      </c>
      <c r="L78" s="72">
        <v>1790.4831837289469</v>
      </c>
      <c r="M78" s="28"/>
      <c r="N78" s="71"/>
    </row>
    <row r="79" spans="1:14" ht="13.5" customHeight="1">
      <c r="A79" s="10"/>
      <c r="B79" s="11" t="s">
        <v>151</v>
      </c>
      <c r="C79" s="39">
        <v>62384.148014497303</v>
      </c>
      <c r="D79" s="39">
        <v>1124.36195426828</v>
      </c>
      <c r="E79" s="39">
        <v>5453.1013005238292</v>
      </c>
      <c r="F79" s="39">
        <v>12192.581062970656</v>
      </c>
      <c r="G79" s="10"/>
      <c r="H79" s="11" t="s">
        <v>151</v>
      </c>
      <c r="I79" s="72">
        <v>12950.695961061752</v>
      </c>
      <c r="J79" s="72">
        <v>5025.7651797072822</v>
      </c>
      <c r="K79" s="72">
        <v>23836.416473134181</v>
      </c>
      <c r="L79" s="72">
        <v>1801.2260828313206</v>
      </c>
      <c r="M79" s="28"/>
      <c r="N79" s="71"/>
    </row>
    <row r="80" spans="1:14" ht="13.5" customHeight="1">
      <c r="A80" s="10"/>
      <c r="B80" s="11" t="s">
        <v>145</v>
      </c>
      <c r="C80" s="39">
        <v>63093.340298011623</v>
      </c>
      <c r="D80" s="39">
        <v>1079.3874758399988</v>
      </c>
      <c r="E80" s="39">
        <v>5736.6625688706717</v>
      </c>
      <c r="F80" s="39">
        <v>12241.351387737348</v>
      </c>
      <c r="G80" s="10"/>
      <c r="H80" s="11" t="s">
        <v>145</v>
      </c>
      <c r="I80" s="72">
        <v>12769.386217442081</v>
      </c>
      <c r="J80" s="72">
        <v>4915.1983464626564</v>
      </c>
      <c r="K80" s="72">
        <v>24575.345384061344</v>
      </c>
      <c r="L80" s="72">
        <v>1776.008917597522</v>
      </c>
      <c r="N80" s="71"/>
    </row>
    <row r="81" spans="1:14" ht="13.5" hidden="1" customHeight="1">
      <c r="A81" s="66"/>
      <c r="B81" s="11" t="s">
        <v>146</v>
      </c>
      <c r="C81" s="39"/>
      <c r="D81" s="39"/>
      <c r="E81" s="39"/>
      <c r="F81" s="39"/>
      <c r="G81" s="66"/>
      <c r="H81" s="11" t="s">
        <v>146</v>
      </c>
      <c r="I81" s="72"/>
      <c r="J81" s="72"/>
      <c r="K81" s="72"/>
      <c r="L81" s="72"/>
      <c r="N81" s="71"/>
    </row>
    <row r="82" spans="1:14" ht="13.5" hidden="1" customHeight="1">
      <c r="A82" s="66"/>
      <c r="B82" s="11" t="s">
        <v>147</v>
      </c>
      <c r="C82" s="39"/>
      <c r="D82" s="39"/>
      <c r="E82" s="39"/>
      <c r="F82" s="39"/>
      <c r="G82" s="66"/>
      <c r="H82" s="11" t="s">
        <v>147</v>
      </c>
      <c r="I82" s="72"/>
      <c r="J82" s="72"/>
      <c r="K82" s="72"/>
      <c r="L82" s="72"/>
      <c r="N82" s="71"/>
    </row>
    <row r="83" spans="1:14" ht="13.5" hidden="1" customHeight="1">
      <c r="A83" s="66"/>
      <c r="B83" s="11" t="s">
        <v>148</v>
      </c>
      <c r="C83" s="39"/>
      <c r="D83" s="39"/>
      <c r="E83" s="39"/>
      <c r="F83" s="39"/>
      <c r="G83" s="66"/>
      <c r="H83" s="11" t="s">
        <v>148</v>
      </c>
      <c r="I83" s="72"/>
      <c r="J83" s="72"/>
      <c r="K83" s="72"/>
      <c r="L83" s="72"/>
      <c r="N83" s="71"/>
    </row>
    <row r="84" spans="1:14" ht="16.5" hidden="1">
      <c r="A84" s="3"/>
      <c r="B84" s="11" t="s">
        <v>149</v>
      </c>
      <c r="C84" s="39"/>
      <c r="D84" s="39"/>
      <c r="E84" s="39"/>
      <c r="F84" s="39"/>
      <c r="G84" s="3"/>
      <c r="H84" s="11" t="s">
        <v>149</v>
      </c>
      <c r="I84" s="72"/>
      <c r="J84" s="72"/>
      <c r="K84" s="72"/>
      <c r="L84" s="72"/>
      <c r="N84" s="71"/>
    </row>
    <row r="85" spans="1:14" ht="16.5" hidden="1">
      <c r="A85" s="3"/>
      <c r="B85" s="11" t="s">
        <v>150</v>
      </c>
      <c r="C85" s="39"/>
      <c r="D85" s="39"/>
      <c r="E85" s="39"/>
      <c r="F85" s="39"/>
      <c r="G85" s="3"/>
      <c r="H85" s="11" t="s">
        <v>150</v>
      </c>
      <c r="I85" s="72"/>
      <c r="J85" s="72"/>
      <c r="K85" s="72"/>
      <c r="L85" s="72"/>
      <c r="N85" s="71"/>
    </row>
    <row r="86" spans="1:14" ht="6" customHeight="1">
      <c r="A86" s="3"/>
      <c r="B86" s="2"/>
      <c r="C86" s="39"/>
      <c r="D86" s="39"/>
      <c r="E86" s="39"/>
      <c r="F86" s="39"/>
      <c r="G86" s="1"/>
      <c r="H86" s="2"/>
      <c r="I86" s="39"/>
      <c r="J86" s="39"/>
      <c r="K86" s="39"/>
      <c r="L86" s="39"/>
      <c r="N86" s="71"/>
    </row>
    <row r="87" spans="1:14" s="92" customFormat="1" ht="16.5" customHeight="1">
      <c r="A87" s="109" t="s">
        <v>39</v>
      </c>
      <c r="B87" s="109"/>
      <c r="C87" s="109"/>
      <c r="D87" s="109"/>
      <c r="E87" s="109"/>
      <c r="F87" s="109"/>
      <c r="G87" s="109" t="s">
        <v>39</v>
      </c>
      <c r="H87" s="109"/>
      <c r="I87" s="109"/>
      <c r="J87" s="109"/>
      <c r="K87" s="109"/>
      <c r="L87" s="109"/>
      <c r="N87" s="93"/>
    </row>
    <row r="88" spans="1:14" ht="10.5" hidden="1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N88" s="71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5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1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1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1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1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1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1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5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6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6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6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6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6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6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6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6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6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6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6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6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5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5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3"/>
      <c r="B151" s="7"/>
      <c r="C151" s="9"/>
      <c r="D151" s="9"/>
      <c r="E151" s="9"/>
      <c r="F151" s="9"/>
      <c r="G151" s="3"/>
      <c r="H151" s="7"/>
      <c r="I151" s="8"/>
      <c r="J151" s="8"/>
      <c r="K151" s="8"/>
      <c r="L151" s="8"/>
    </row>
    <row r="152" spans="1:12" ht="13.5" customHeight="1">
      <c r="A152" s="3">
        <v>2023</v>
      </c>
      <c r="B152" s="7" t="s">
        <v>15</v>
      </c>
      <c r="C152" s="9">
        <f>(C74/C61-1)*100</f>
        <v>3.0607029505277161</v>
      </c>
      <c r="D152" s="9">
        <f t="shared" ref="D152:F155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3">
        <v>2023</v>
      </c>
      <c r="H152" s="7" t="s">
        <v>15</v>
      </c>
      <c r="I152" s="8">
        <f>(I74/I61-1)*100</f>
        <v>8.6032863590755468</v>
      </c>
      <c r="J152" s="8">
        <f t="shared" ref="J152:L155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3"/>
      <c r="B153" s="7" t="s">
        <v>16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3"/>
      <c r="H153" s="7" t="s">
        <v>16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customHeight="1">
      <c r="A154" s="10"/>
      <c r="B154" s="11" t="s">
        <v>17</v>
      </c>
      <c r="C154" s="9">
        <f>(C76/C63-1)*100</f>
        <v>7.6111361607522632</v>
      </c>
      <c r="D154" s="9">
        <f t="shared" si="38"/>
        <v>5.5141473512038353</v>
      </c>
      <c r="E154" s="9">
        <f t="shared" si="38"/>
        <v>7.1635633643614582</v>
      </c>
      <c r="F154" s="9">
        <f t="shared" si="38"/>
        <v>12.886966345066053</v>
      </c>
      <c r="G154" s="10"/>
      <c r="H154" s="11" t="s">
        <v>17</v>
      </c>
      <c r="I154" s="8">
        <f>(I76/I63-1)*100</f>
        <v>16.407375305349102</v>
      </c>
      <c r="J154" s="8">
        <f t="shared" si="39"/>
        <v>7.6704442558154007</v>
      </c>
      <c r="K154" s="8">
        <f t="shared" si="39"/>
        <v>0.76492653996989013</v>
      </c>
      <c r="L154" s="8">
        <f t="shared" si="39"/>
        <v>10.672859344033991</v>
      </c>
    </row>
    <row r="155" spans="1:12" ht="13.5" customHeight="1">
      <c r="A155" s="10"/>
      <c r="B155" s="11" t="s">
        <v>18</v>
      </c>
      <c r="C155" s="9">
        <f>(C77/C64-1)*100</f>
        <v>3.1841456298933757</v>
      </c>
      <c r="D155" s="9">
        <f t="shared" si="38"/>
        <v>8.0414324175547058</v>
      </c>
      <c r="E155" s="9">
        <f t="shared" si="38"/>
        <v>5.0973708596180778</v>
      </c>
      <c r="F155" s="9">
        <f t="shared" si="38"/>
        <v>7.7047271638083448</v>
      </c>
      <c r="G155" s="10"/>
      <c r="H155" s="11" t="s">
        <v>18</v>
      </c>
      <c r="I155" s="8">
        <f>(I77/I64-1)*100</f>
        <v>5.3668967998189432</v>
      </c>
      <c r="J155" s="8">
        <f t="shared" si="39"/>
        <v>2.711951428865933</v>
      </c>
      <c r="K155" s="8">
        <f t="shared" si="39"/>
        <v>-1.0510272332558523</v>
      </c>
      <c r="L155" s="8">
        <f t="shared" si="39"/>
        <v>8.4808953035568457</v>
      </c>
    </row>
    <row r="156" spans="1:12" ht="13.5" customHeight="1">
      <c r="A156" s="10"/>
      <c r="B156" s="11" t="s">
        <v>19</v>
      </c>
      <c r="C156" s="9">
        <f t="shared" ref="C156:F156" si="40">(C78/C65-1)*100</f>
        <v>4.3898271633517894</v>
      </c>
      <c r="D156" s="9">
        <f t="shared" si="40"/>
        <v>7.2933710655043837</v>
      </c>
      <c r="E156" s="9">
        <f t="shared" si="40"/>
        <v>8.6343016097012892</v>
      </c>
      <c r="F156" s="9">
        <f t="shared" si="40"/>
        <v>9.6472973979164109</v>
      </c>
      <c r="G156" s="10"/>
      <c r="H156" s="11" t="s">
        <v>19</v>
      </c>
      <c r="I156" s="8">
        <f t="shared" ref="I156:L156" si="41">(I78/I65-1)*100</f>
        <v>7.934212056175749</v>
      </c>
      <c r="J156" s="8">
        <f t="shared" si="41"/>
        <v>5.7674723488869262</v>
      </c>
      <c r="K156" s="8">
        <f t="shared" si="41"/>
        <v>-1.7554514678519428</v>
      </c>
      <c r="L156" s="8">
        <f t="shared" si="41"/>
        <v>11.631777424292643</v>
      </c>
    </row>
    <row r="157" spans="1:12" ht="13.5" customHeight="1">
      <c r="A157" s="10"/>
      <c r="B157" s="11" t="s">
        <v>151</v>
      </c>
      <c r="C157" s="9">
        <f t="shared" ref="C157:F157" si="42">(C79/C66-1)*100</f>
        <v>3.0894593669678061</v>
      </c>
      <c r="D157" s="9">
        <f t="shared" si="42"/>
        <v>9.230463002527479</v>
      </c>
      <c r="E157" s="9">
        <f t="shared" si="42"/>
        <v>4.7104620252432117</v>
      </c>
      <c r="F157" s="9">
        <f t="shared" si="42"/>
        <v>7.8017488193522055</v>
      </c>
      <c r="G157" s="10"/>
      <c r="H157" s="11" t="s">
        <v>151</v>
      </c>
      <c r="I157" s="8">
        <f t="shared" ref="I157:L157" si="43">(I79/I66-1)*100</f>
        <v>4.8457944460145397</v>
      </c>
      <c r="J157" s="8">
        <f t="shared" si="43"/>
        <v>1.0757619071812385</v>
      </c>
      <c r="K157" s="8">
        <f t="shared" si="43"/>
        <v>-0.78942837187129244</v>
      </c>
      <c r="L157" s="8">
        <f t="shared" si="43"/>
        <v>11.410285802418629</v>
      </c>
    </row>
    <row r="158" spans="1:12" ht="13.5" customHeight="1">
      <c r="A158" s="10"/>
      <c r="B158" s="11" t="s">
        <v>145</v>
      </c>
      <c r="C158" s="9">
        <f t="shared" ref="C158:F158" si="44">(C80/C67-1)*100</f>
        <v>5.6912764970528995</v>
      </c>
      <c r="D158" s="9">
        <f t="shared" si="44"/>
        <v>10.496569502008569</v>
      </c>
      <c r="E158" s="9">
        <f t="shared" si="44"/>
        <v>5.4118718329723148</v>
      </c>
      <c r="F158" s="9">
        <f t="shared" si="44"/>
        <v>8.7768400224758736</v>
      </c>
      <c r="G158" s="10"/>
      <c r="H158" s="11" t="s">
        <v>145</v>
      </c>
      <c r="I158" s="8">
        <f t="shared" ref="I158:L158" si="45">(I80/I67-1)*100</f>
        <v>2.7613850125123518</v>
      </c>
      <c r="J158" s="8">
        <f t="shared" si="45"/>
        <v>3.4017731700628939</v>
      </c>
      <c r="K158" s="8">
        <f t="shared" si="45"/>
        <v>5.7767314888136578</v>
      </c>
      <c r="L158" s="8">
        <f t="shared" si="45"/>
        <v>10.291708631122365</v>
      </c>
    </row>
    <row r="159" spans="1:12" ht="13.5" hidden="1" customHeight="1">
      <c r="A159" s="66"/>
      <c r="B159" s="11" t="s">
        <v>146</v>
      </c>
      <c r="C159" s="9">
        <f t="shared" ref="C159:F159" si="46">(C81/C68-1)*100</f>
        <v>-100</v>
      </c>
      <c r="D159" s="9">
        <f t="shared" si="46"/>
        <v>-100</v>
      </c>
      <c r="E159" s="9">
        <f t="shared" si="46"/>
        <v>-100</v>
      </c>
      <c r="F159" s="9">
        <f t="shared" si="46"/>
        <v>-100</v>
      </c>
      <c r="G159" s="66"/>
      <c r="H159" s="11" t="s">
        <v>146</v>
      </c>
      <c r="I159" s="8">
        <f t="shared" ref="I159:L159" si="47">(I81/I68-1)*100</f>
        <v>-100</v>
      </c>
      <c r="J159" s="8">
        <f t="shared" si="47"/>
        <v>-100</v>
      </c>
      <c r="K159" s="8">
        <f t="shared" si="47"/>
        <v>-100</v>
      </c>
      <c r="L159" s="8">
        <f t="shared" si="47"/>
        <v>-100</v>
      </c>
    </row>
    <row r="160" spans="1:12" ht="13.5" hidden="1" customHeight="1">
      <c r="A160" s="66"/>
      <c r="B160" s="11" t="s">
        <v>147</v>
      </c>
      <c r="C160" s="9">
        <f t="shared" ref="C160:F160" si="48">(C82/C69-1)*100</f>
        <v>-100</v>
      </c>
      <c r="D160" s="9">
        <f t="shared" si="48"/>
        <v>-100</v>
      </c>
      <c r="E160" s="9">
        <f t="shared" si="48"/>
        <v>-100</v>
      </c>
      <c r="F160" s="9">
        <f t="shared" si="48"/>
        <v>-100</v>
      </c>
      <c r="G160" s="66"/>
      <c r="H160" s="11" t="s">
        <v>147</v>
      </c>
      <c r="I160" s="8">
        <f t="shared" ref="I160:L160" si="49">(I82/I69-1)*100</f>
        <v>-100</v>
      </c>
      <c r="J160" s="8">
        <f t="shared" si="49"/>
        <v>-100</v>
      </c>
      <c r="K160" s="8">
        <f t="shared" si="49"/>
        <v>-100</v>
      </c>
      <c r="L160" s="8">
        <f t="shared" si="49"/>
        <v>-100</v>
      </c>
    </row>
    <row r="161" spans="1:12" ht="13.5" hidden="1" customHeight="1">
      <c r="A161" s="66"/>
      <c r="B161" s="11" t="s">
        <v>148</v>
      </c>
      <c r="C161" s="9">
        <f t="shared" ref="C161:F161" si="50">(C83/C70-1)*100</f>
        <v>-100</v>
      </c>
      <c r="D161" s="9">
        <f t="shared" si="50"/>
        <v>-100</v>
      </c>
      <c r="E161" s="9">
        <f t="shared" si="50"/>
        <v>-100</v>
      </c>
      <c r="F161" s="9">
        <f t="shared" si="50"/>
        <v>-100</v>
      </c>
      <c r="G161" s="66"/>
      <c r="H161" s="11" t="s">
        <v>148</v>
      </c>
      <c r="I161" s="8">
        <f t="shared" ref="I161:L161" si="51">(I83/I70-1)*100</f>
        <v>-100</v>
      </c>
      <c r="J161" s="8">
        <f t="shared" si="51"/>
        <v>-100</v>
      </c>
      <c r="K161" s="8">
        <f t="shared" si="51"/>
        <v>-100</v>
      </c>
      <c r="L161" s="8">
        <f t="shared" si="51"/>
        <v>-100</v>
      </c>
    </row>
    <row r="162" spans="1:12" ht="16.5" hidden="1">
      <c r="A162" s="3"/>
      <c r="B162" s="11" t="s">
        <v>149</v>
      </c>
      <c r="C162" s="9">
        <f t="shared" ref="C162:F162" si="52">(C84/C71-1)*100</f>
        <v>-100</v>
      </c>
      <c r="D162" s="9">
        <f t="shared" si="52"/>
        <v>-100</v>
      </c>
      <c r="E162" s="9">
        <f t="shared" si="52"/>
        <v>-100</v>
      </c>
      <c r="F162" s="9">
        <f t="shared" si="52"/>
        <v>-100</v>
      </c>
      <c r="G162" s="3"/>
      <c r="H162" s="11" t="s">
        <v>149</v>
      </c>
      <c r="I162" s="8">
        <f t="shared" ref="I162:L162" si="53">(I84/I71-1)*100</f>
        <v>-100</v>
      </c>
      <c r="J162" s="8">
        <f t="shared" si="53"/>
        <v>-100</v>
      </c>
      <c r="K162" s="8">
        <f t="shared" si="53"/>
        <v>-100</v>
      </c>
      <c r="L162" s="8">
        <f t="shared" si="53"/>
        <v>-100</v>
      </c>
    </row>
    <row r="163" spans="1:12" ht="16.5" hidden="1">
      <c r="A163" s="3"/>
      <c r="B163" s="11" t="s">
        <v>150</v>
      </c>
      <c r="C163" s="9">
        <f t="shared" ref="C163:F163" si="54">(C85/C72-1)*100</f>
        <v>-100</v>
      </c>
      <c r="D163" s="9">
        <f t="shared" si="54"/>
        <v>-100</v>
      </c>
      <c r="E163" s="9">
        <f t="shared" si="54"/>
        <v>-100</v>
      </c>
      <c r="F163" s="9">
        <f t="shared" si="54"/>
        <v>-100</v>
      </c>
      <c r="G163" s="3"/>
      <c r="H163" s="11" t="s">
        <v>150</v>
      </c>
      <c r="I163" s="8">
        <f t="shared" ref="I163:L163" si="55">(I85/I72-1)*100</f>
        <v>-100</v>
      </c>
      <c r="J163" s="8">
        <f t="shared" si="55"/>
        <v>-100</v>
      </c>
      <c r="K163" s="8">
        <f t="shared" si="55"/>
        <v>-100</v>
      </c>
      <c r="L163" s="8">
        <f t="shared" si="55"/>
        <v>-100</v>
      </c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2" customFormat="1" ht="16.5" customHeight="1">
      <c r="A165" s="109" t="s">
        <v>70</v>
      </c>
      <c r="B165" s="109"/>
      <c r="C165" s="109"/>
      <c r="D165" s="109"/>
      <c r="E165" s="109"/>
      <c r="F165" s="109"/>
      <c r="G165" s="109" t="s">
        <v>70</v>
      </c>
      <c r="H165" s="109"/>
      <c r="I165" s="109"/>
      <c r="J165" s="109"/>
      <c r="K165" s="109"/>
      <c r="L165" s="109"/>
    </row>
    <row r="166" spans="1:12" ht="10.5" hidden="1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5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5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1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1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1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1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1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1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1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1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1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3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3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3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56">(D35/D33-1)*100</f>
        <v>-3.176763858191467</v>
      </c>
      <c r="E191" s="8">
        <f t="shared" si="56"/>
        <v>7.5197826329783446</v>
      </c>
      <c r="F191" s="8">
        <f t="shared" si="56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3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57">(D36/D35-1)*100</f>
        <v>1.1992638762050367</v>
      </c>
      <c r="E192" s="8">
        <f t="shared" si="57"/>
        <v>-3.9150358018635867</v>
      </c>
      <c r="F192" s="8">
        <f t="shared" si="57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3"/>
    </row>
    <row r="193" spans="1:14" ht="13.5" hidden="1" customHeight="1">
      <c r="A193" s="3"/>
      <c r="B193" s="11" t="s">
        <v>17</v>
      </c>
      <c r="C193" s="8">
        <f t="shared" ref="C193:F193" si="58">(C37/C36-1)*100</f>
        <v>-1.5750680920357696</v>
      </c>
      <c r="D193" s="8">
        <f t="shared" si="58"/>
        <v>-4.3949123085217696</v>
      </c>
      <c r="E193" s="8">
        <f t="shared" si="58"/>
        <v>1.1334603045910052</v>
      </c>
      <c r="F193" s="8">
        <f t="shared" si="58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1"/>
    </row>
    <row r="194" spans="1:14" ht="13.5" hidden="1" customHeight="1">
      <c r="A194" s="3"/>
      <c r="B194" s="11" t="s">
        <v>18</v>
      </c>
      <c r="C194" s="8">
        <f t="shared" ref="C194:F194" si="59">(C38/C37-1)*100</f>
        <v>-27.199633271657277</v>
      </c>
      <c r="D194" s="8">
        <f t="shared" si="59"/>
        <v>-28.368467936523466</v>
      </c>
      <c r="E194" s="8">
        <f t="shared" si="59"/>
        <v>0.42013518990773324</v>
      </c>
      <c r="F194" s="8">
        <f t="shared" si="59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1"/>
    </row>
    <row r="195" spans="1:14" ht="13.5" hidden="1" customHeight="1">
      <c r="A195" s="3"/>
      <c r="B195" s="11" t="s">
        <v>19</v>
      </c>
      <c r="C195" s="8">
        <f t="shared" ref="C195:F195" si="60">(C39/C38-1)*100</f>
        <v>8.0014944952621736</v>
      </c>
      <c r="D195" s="8">
        <f t="shared" si="60"/>
        <v>19.919501593615397</v>
      </c>
      <c r="E195" s="8">
        <f t="shared" si="60"/>
        <v>-1.3572505054469386</v>
      </c>
      <c r="F195" s="8">
        <f t="shared" si="60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1"/>
    </row>
    <row r="196" spans="1:14" ht="13.5" hidden="1" customHeight="1">
      <c r="A196" s="3"/>
      <c r="B196" s="11" t="s">
        <v>33</v>
      </c>
      <c r="C196" s="8">
        <f t="shared" ref="C196:F196" si="61">(C40/C39-1)*100</f>
        <v>20.293211528641631</v>
      </c>
      <c r="D196" s="8">
        <f t="shared" si="61"/>
        <v>11.193311543062091</v>
      </c>
      <c r="E196" s="8">
        <f t="shared" si="61"/>
        <v>7.1332767857624768</v>
      </c>
      <c r="F196" s="8">
        <f t="shared" si="61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1"/>
    </row>
    <row r="197" spans="1:14" ht="13.5" hidden="1" customHeight="1">
      <c r="A197" s="3"/>
      <c r="B197" s="11" t="s">
        <v>34</v>
      </c>
      <c r="C197" s="8">
        <f t="shared" ref="C197:F197" si="62">(C41/C40-1)*100</f>
        <v>2.1950539359944843</v>
      </c>
      <c r="D197" s="8">
        <f t="shared" si="62"/>
        <v>2.2085043815589067</v>
      </c>
      <c r="E197" s="8">
        <f t="shared" si="62"/>
        <v>-1.1205254589642943</v>
      </c>
      <c r="F197" s="8">
        <f t="shared" si="62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1"/>
    </row>
    <row r="198" spans="1:14" ht="13.5" hidden="1" customHeight="1">
      <c r="A198" s="7"/>
      <c r="B198" s="11" t="s">
        <v>30</v>
      </c>
      <c r="C198" s="8">
        <f t="shared" ref="C198:F198" si="63">(C42/C41-1)*100</f>
        <v>3.680629069783925</v>
      </c>
      <c r="D198" s="8">
        <f t="shared" si="63"/>
        <v>4.5530786715255012</v>
      </c>
      <c r="E198" s="8">
        <f t="shared" si="63"/>
        <v>2.6238517441218745</v>
      </c>
      <c r="F198" s="8">
        <f t="shared" si="63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64">(C43/C42-1)*100</f>
        <v>1.2145778009512664</v>
      </c>
      <c r="D199" s="8">
        <f t="shared" si="64"/>
        <v>-7.3234048345732212</v>
      </c>
      <c r="E199" s="8">
        <f t="shared" si="64"/>
        <v>-5.6720193000248775</v>
      </c>
      <c r="F199" s="8">
        <f t="shared" si="64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65">(C44/C43-1)*100</f>
        <v>1.6881833306590321</v>
      </c>
      <c r="D200" s="8">
        <f t="shared" si="65"/>
        <v>3.8487732133072106</v>
      </c>
      <c r="E200" s="8">
        <f t="shared" si="65"/>
        <v>-2.9319814512679621</v>
      </c>
      <c r="F200" s="8">
        <f t="shared" si="65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66">(C45/C44-1)*100</f>
        <v>-1.1884653204283668</v>
      </c>
      <c r="D201" s="8">
        <f t="shared" si="66"/>
        <v>1.2421493210053702</v>
      </c>
      <c r="E201" s="8">
        <f t="shared" si="66"/>
        <v>-1.6071576397121756</v>
      </c>
      <c r="F201" s="8">
        <f t="shared" si="66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67">(C46/C45-1)*100</f>
        <v>4.7748208939021097</v>
      </c>
      <c r="D202" s="8">
        <f t="shared" si="67"/>
        <v>0.49068744847102774</v>
      </c>
      <c r="E202" s="8">
        <f t="shared" si="67"/>
        <v>-9.9999999999889067E-2</v>
      </c>
      <c r="F202" s="8">
        <f t="shared" si="67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4">
        <v>3.2078978098164699</v>
      </c>
      <c r="J204" s="74">
        <v>-0.10745441218594801</v>
      </c>
      <c r="K204" s="74">
        <v>-1.4644524412473401</v>
      </c>
      <c r="L204" s="74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4">
        <v>-8.7352297953620308</v>
      </c>
      <c r="J205" s="74">
        <v>-7.1760912635818697</v>
      </c>
      <c r="K205" s="74">
        <v>-3.0268541918459699</v>
      </c>
      <c r="L205" s="74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4">
        <v>-3.1005102154742401</v>
      </c>
      <c r="J206" s="74">
        <v>-2.9113938033538802</v>
      </c>
      <c r="K206" s="74">
        <v>1.59563018233009</v>
      </c>
      <c r="L206" s="74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6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6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6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6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6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6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68">(D61/D59-1)*100</f>
        <v>0.71241702754447633</v>
      </c>
      <c r="E217" s="9">
        <f t="shared" si="68"/>
        <v>0.29999999820382595</v>
      </c>
      <c r="F217" s="9">
        <f t="shared" si="68"/>
        <v>2.0908722095845489</v>
      </c>
      <c r="G217" s="3">
        <v>2022</v>
      </c>
      <c r="H217" s="12" t="s">
        <v>15</v>
      </c>
      <c r="I217" s="74">
        <f>(I61/I59-1)*100</f>
        <v>3.459323484988519</v>
      </c>
      <c r="J217" s="74">
        <f t="shared" ref="J217:L217" si="69">(J61/J59-1)*100</f>
        <v>0.54949909308574796</v>
      </c>
      <c r="K217" s="74">
        <f t="shared" si="69"/>
        <v>1.2698124196636407</v>
      </c>
      <c r="L217" s="74">
        <f t="shared" si="69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70">(D62/D61-1)*100</f>
        <v>2.0099964328632813</v>
      </c>
      <c r="E218" s="9">
        <f t="shared" si="70"/>
        <v>0.67739872852390359</v>
      </c>
      <c r="F218" s="9">
        <f t="shared" si="70"/>
        <v>-7.1061348176954198</v>
      </c>
      <c r="G218" s="3"/>
      <c r="H218" s="13" t="s">
        <v>16</v>
      </c>
      <c r="I218" s="74">
        <f>(I62/I61-1)*100</f>
        <v>-8.1513303189563615</v>
      </c>
      <c r="J218" s="74">
        <f t="shared" ref="J218:L218" si="71">(J62/J61-1)*100</f>
        <v>-7.3989400188180232</v>
      </c>
      <c r="K218" s="74">
        <f t="shared" si="71"/>
        <v>-2.3123195504140215</v>
      </c>
      <c r="L218" s="74">
        <f t="shared" si="71"/>
        <v>-5.7836080306633004</v>
      </c>
    </row>
    <row r="219" spans="1:14" ht="13.5" customHeight="1">
      <c r="A219" s="10"/>
      <c r="B219" s="13" t="s">
        <v>17</v>
      </c>
      <c r="C219" s="9">
        <f t="shared" ref="C219:F219" si="72">(C63/C62-1)*100</f>
        <v>2.4889437207039622</v>
      </c>
      <c r="D219" s="9">
        <f t="shared" si="72"/>
        <v>1.9614320020629794</v>
      </c>
      <c r="E219" s="9">
        <f t="shared" si="72"/>
        <v>9.0000000086939203</v>
      </c>
      <c r="F219" s="9">
        <f t="shared" si="72"/>
        <v>0.25000000277750623</v>
      </c>
      <c r="G219" s="10"/>
      <c r="H219" s="13" t="s">
        <v>17</v>
      </c>
      <c r="I219" s="74">
        <f t="shared" ref="I219:L219" si="73">(I63/I62-1)*100</f>
        <v>2.9230485319207578</v>
      </c>
      <c r="J219" s="74">
        <f t="shared" si="73"/>
        <v>0.55566442253922599</v>
      </c>
      <c r="K219" s="74">
        <f t="shared" si="73"/>
        <v>2.4381021869547936</v>
      </c>
      <c r="L219" s="74">
        <f t="shared" si="73"/>
        <v>2.1356757353519606</v>
      </c>
    </row>
    <row r="220" spans="1:14" ht="13.5" customHeight="1">
      <c r="A220" s="10"/>
      <c r="B220" s="13" t="s">
        <v>28</v>
      </c>
      <c r="C220" s="9">
        <f t="shared" ref="C220:F220" si="74">(C64/C63-1)*100</f>
        <v>3.1133951124140635</v>
      </c>
      <c r="D220" s="9">
        <f t="shared" si="74"/>
        <v>0.19999996263642128</v>
      </c>
      <c r="E220" s="9">
        <f t="shared" si="74"/>
        <v>0.53845553416433933</v>
      </c>
      <c r="F220" s="9">
        <f t="shared" si="74"/>
        <v>2.6000000000000467</v>
      </c>
      <c r="G220" s="10"/>
      <c r="H220" s="13" t="s">
        <v>28</v>
      </c>
      <c r="I220" s="8">
        <f t="shared" ref="I220:L220" si="75">(I64/I63-1)*100</f>
        <v>8.6000000000006303</v>
      </c>
      <c r="J220" s="8">
        <f t="shared" si="75"/>
        <v>3.0451418352928084</v>
      </c>
      <c r="K220" s="8">
        <f t="shared" si="75"/>
        <v>1.5297369549297501</v>
      </c>
      <c r="L220" s="8">
        <f t="shared" si="75"/>
        <v>1.3064549357216571</v>
      </c>
    </row>
    <row r="221" spans="1:14" ht="13.5" customHeight="1">
      <c r="A221" s="10"/>
      <c r="B221" s="11" t="s">
        <v>29</v>
      </c>
      <c r="C221" s="9">
        <f t="shared" ref="C221:F221" si="76">(C65/C64-1)*100</f>
        <v>0.9026775581551405</v>
      </c>
      <c r="D221" s="9">
        <f t="shared" si="76"/>
        <v>1.0999999999999899</v>
      </c>
      <c r="E221" s="9">
        <f t="shared" si="76"/>
        <v>4.0000000000000702</v>
      </c>
      <c r="F221" s="9">
        <f t="shared" si="76"/>
        <v>-0.20000000427854436</v>
      </c>
      <c r="G221" s="10"/>
      <c r="H221" s="11" t="s">
        <v>29</v>
      </c>
      <c r="I221" s="8">
        <f t="shared" ref="I221:L221" si="77">(I65/I64-1)*100</f>
        <v>-1.5000000039985695</v>
      </c>
      <c r="J221" s="8">
        <f t="shared" si="77"/>
        <v>1.9666506206756251</v>
      </c>
      <c r="K221" s="8">
        <f t="shared" si="77"/>
        <v>1.8248981361481009</v>
      </c>
      <c r="L221" s="8">
        <f t="shared" si="77"/>
        <v>0.189933044663948</v>
      </c>
    </row>
    <row r="222" spans="1:14" ht="13.5" customHeight="1">
      <c r="A222" s="10"/>
      <c r="B222" s="11" t="s">
        <v>36</v>
      </c>
      <c r="C222" s="9">
        <f t="shared" ref="C222:F222" si="78">(C66/C65-1)*100</f>
        <v>1.6105016546119399</v>
      </c>
      <c r="D222" s="9">
        <f t="shared" si="78"/>
        <v>-0.299999983551269</v>
      </c>
      <c r="E222" s="9">
        <f t="shared" si="78"/>
        <v>-3.099999999044678</v>
      </c>
      <c r="F222" s="9">
        <f t="shared" si="78"/>
        <v>1.0000000079639415</v>
      </c>
      <c r="G222" s="10"/>
      <c r="H222" s="11" t="s">
        <v>36</v>
      </c>
      <c r="I222" s="8">
        <f t="shared" ref="I222:L222" si="79">(I66/I65-1)*100</f>
        <v>3.5633502538072293</v>
      </c>
      <c r="J222" s="8">
        <f t="shared" si="79"/>
        <v>3.6999999999999922</v>
      </c>
      <c r="K222" s="8">
        <f t="shared" si="79"/>
        <v>1.6999999966829771</v>
      </c>
      <c r="L222" s="8">
        <f t="shared" si="79"/>
        <v>0.80000000000035598</v>
      </c>
    </row>
    <row r="223" spans="1:14" ht="13.5" customHeight="1">
      <c r="A223" s="10"/>
      <c r="B223" s="11" t="s">
        <v>37</v>
      </c>
      <c r="C223" s="9">
        <f t="shared" ref="C223:F223" si="80">(C67/C66-1)*100</f>
        <v>-1.3528844135110574</v>
      </c>
      <c r="D223" s="9">
        <f t="shared" si="80"/>
        <v>-5.1000000000003816</v>
      </c>
      <c r="E223" s="9">
        <f t="shared" si="80"/>
        <v>4.499999998973192</v>
      </c>
      <c r="F223" s="9">
        <f t="shared" si="80"/>
        <v>-0.50000000292539371</v>
      </c>
      <c r="G223" s="10"/>
      <c r="H223" s="11" t="s">
        <v>37</v>
      </c>
      <c r="I223" s="8">
        <f t="shared" ref="I223:L223" si="81">(I67/I66-1)*100</f>
        <v>0.59999999985271835</v>
      </c>
      <c r="J223" s="8">
        <f t="shared" si="81"/>
        <v>-4.3999999913919563</v>
      </c>
      <c r="K223" s="8">
        <f t="shared" si="81"/>
        <v>-3.2999999999999585</v>
      </c>
      <c r="L223" s="8">
        <f t="shared" si="81"/>
        <v>-0.40000000000006697</v>
      </c>
    </row>
    <row r="224" spans="1:14" ht="13.5" customHeight="1">
      <c r="A224" s="66"/>
      <c r="B224" s="11" t="s">
        <v>38</v>
      </c>
      <c r="C224" s="9">
        <f t="shared" ref="C224" si="82">(C68/C67-1)*100</f>
        <v>0.72935144855952316</v>
      </c>
      <c r="D224" s="9">
        <f t="shared" ref="D224:F224" si="83">(D68/D67-1)*100</f>
        <v>1.2000000805271194</v>
      </c>
      <c r="E224" s="9">
        <f t="shared" si="83"/>
        <v>-2.6999999824528498</v>
      </c>
      <c r="F224" s="9">
        <f t="shared" si="83"/>
        <v>0.79999999955280288</v>
      </c>
      <c r="G224" s="66"/>
      <c r="H224" s="11" t="s">
        <v>38</v>
      </c>
      <c r="I224" s="8">
        <f t="shared" ref="I224:L224" si="84">(I68/I67-1)*100</f>
        <v>-0.39999999796586083</v>
      </c>
      <c r="J224" s="8">
        <f t="shared" si="84"/>
        <v>3.4999998163124157</v>
      </c>
      <c r="K224" s="8">
        <f t="shared" si="84"/>
        <v>1.4000000036753724</v>
      </c>
      <c r="L224" s="8">
        <f t="shared" si="84"/>
        <v>2.4000000092857521</v>
      </c>
    </row>
    <row r="225" spans="1:12" ht="13.5" customHeight="1">
      <c r="A225" s="66"/>
      <c r="B225" s="15" t="s">
        <v>23</v>
      </c>
      <c r="C225" s="9">
        <f t="shared" ref="C225:C227" si="85">(C69/C68-1)*100</f>
        <v>-0.15475141430051353</v>
      </c>
      <c r="D225" s="9">
        <f t="shared" ref="D225:F225" si="86">(D69/D68-1)*100</f>
        <v>1.4378692608767674</v>
      </c>
      <c r="E225" s="9">
        <f t="shared" si="86"/>
        <v>1.5484940287783022</v>
      </c>
      <c r="F225" s="9">
        <f t="shared" si="86"/>
        <v>0.69999999428764781</v>
      </c>
      <c r="G225" s="66"/>
      <c r="H225" s="15" t="s">
        <v>23</v>
      </c>
      <c r="I225" s="8">
        <f t="shared" ref="I225:L225" si="87">(I69/I68-1)*100</f>
        <v>0.50000000169903025</v>
      </c>
      <c r="J225" s="8">
        <f t="shared" si="87"/>
        <v>1.2540374317594694</v>
      </c>
      <c r="K225" s="8">
        <f t="shared" si="87"/>
        <v>-1.6999999998565385</v>
      </c>
      <c r="L225" s="8">
        <f t="shared" si="87"/>
        <v>0.50000002035448521</v>
      </c>
    </row>
    <row r="226" spans="1:12" ht="13.5" customHeight="1">
      <c r="A226" s="66"/>
      <c r="B226" s="15" t="s">
        <v>24</v>
      </c>
      <c r="C226" s="9">
        <f t="shared" si="85"/>
        <v>-0.28388294062747788</v>
      </c>
      <c r="D226" s="9">
        <f t="shared" ref="D226:F226" si="88">(D70/D69-1)*100</f>
        <v>4.1999999999999815</v>
      </c>
      <c r="E226" s="9">
        <f t="shared" si="88"/>
        <v>-2.6000000000001133</v>
      </c>
      <c r="F226" s="9">
        <f t="shared" si="88"/>
        <v>1.7000000000003235</v>
      </c>
      <c r="G226" s="66"/>
      <c r="H226" s="15" t="s">
        <v>24</v>
      </c>
      <c r="I226" s="8">
        <f t="shared" ref="I226:L226" si="89">(I70/I69-1)*100</f>
        <v>2.4999999999998135</v>
      </c>
      <c r="J226" s="8">
        <f t="shared" si="89"/>
        <v>-3.1000000000000694</v>
      </c>
      <c r="K226" s="8">
        <f t="shared" si="89"/>
        <v>-1.8000000000001681</v>
      </c>
      <c r="L226" s="8">
        <f t="shared" si="89"/>
        <v>-0.40000000000014468</v>
      </c>
    </row>
    <row r="227" spans="1:12" ht="15">
      <c r="A227" s="3"/>
      <c r="B227" s="7" t="s">
        <v>25</v>
      </c>
      <c r="C227" s="9">
        <f t="shared" si="85"/>
        <v>-0.63597508372897904</v>
      </c>
      <c r="D227" s="9">
        <f t="shared" ref="D227:F227" si="90">(D71/D70-1)*100</f>
        <v>3.5999999623238743</v>
      </c>
      <c r="E227" s="9">
        <f t="shared" si="90"/>
        <v>-1.6999999916343045</v>
      </c>
      <c r="F227" s="9">
        <f t="shared" si="90"/>
        <v>3.9000000010773972</v>
      </c>
      <c r="G227" s="3"/>
      <c r="H227" s="7" t="s">
        <v>25</v>
      </c>
      <c r="I227" s="8">
        <f t="shared" ref="I227:L227" si="91">(I71/I70-1)*100</f>
        <v>-1.9999999994732676</v>
      </c>
      <c r="J227" s="8">
        <f t="shared" si="91"/>
        <v>0.9999999991901376</v>
      </c>
      <c r="K227" s="8">
        <f t="shared" si="91"/>
        <v>-2.7999999981196178</v>
      </c>
      <c r="L227" s="8">
        <f t="shared" si="91"/>
        <v>3.7000000296687485</v>
      </c>
    </row>
    <row r="228" spans="1:12" ht="15">
      <c r="A228" s="3"/>
      <c r="B228" s="85" t="s">
        <v>26</v>
      </c>
      <c r="C228" s="9">
        <f t="shared" ref="C228:F228" si="92">(C72/C71-1)*100</f>
        <v>1.3802352269491447</v>
      </c>
      <c r="D228" s="9">
        <f t="shared" si="92"/>
        <v>3.4000000000003361</v>
      </c>
      <c r="E228" s="9">
        <f t="shared" si="92"/>
        <v>7.1999999999999842</v>
      </c>
      <c r="F228" s="9">
        <f t="shared" si="92"/>
        <v>1.099999999999679</v>
      </c>
      <c r="G228" s="3"/>
      <c r="H228" s="85" t="s">
        <v>26</v>
      </c>
      <c r="I228" s="8">
        <f t="shared" ref="I228:L228" si="93">(I72/I71-1)*100</f>
        <v>-1.8000000000004235</v>
      </c>
      <c r="J228" s="8">
        <f t="shared" si="93"/>
        <v>2.7000000000000357</v>
      </c>
      <c r="K228" s="8">
        <f t="shared" si="93"/>
        <v>1.6999999999998794</v>
      </c>
      <c r="L228" s="8">
        <f t="shared" si="93"/>
        <v>-9.9999999999844658E-2</v>
      </c>
    </row>
    <row r="230" spans="1:12" ht="13.5" customHeight="1">
      <c r="A230" s="3">
        <v>2023</v>
      </c>
      <c r="B230" s="7" t="s">
        <v>15</v>
      </c>
      <c r="C230" s="9">
        <f>(C74/C72-1)*100</f>
        <v>0.10851355654342143</v>
      </c>
      <c r="D230" s="9">
        <f t="shared" ref="D230:F230" si="94">(D74/D72-1)*100</f>
        <v>-4.1000000198230353</v>
      </c>
      <c r="E230" s="9">
        <f t="shared" si="94"/>
        <v>-4.2999999916102034</v>
      </c>
      <c r="F230" s="9">
        <f t="shared" si="94"/>
        <v>3.5000000013059029</v>
      </c>
      <c r="G230" s="3">
        <v>2023</v>
      </c>
      <c r="H230" s="7" t="s">
        <v>15</v>
      </c>
      <c r="I230" s="74">
        <f>(I74/I72-1)*100</f>
        <v>4.4000000013753038</v>
      </c>
      <c r="J230" s="74">
        <f t="shared" ref="J230:L230" si="95">(J74/J72-1)*100</f>
        <v>-6.0000000035341117</v>
      </c>
      <c r="K230" s="74">
        <f t="shared" si="95"/>
        <v>-1.3000000021173852</v>
      </c>
      <c r="L230" s="74">
        <f t="shared" si="95"/>
        <v>-1.5000000449663875</v>
      </c>
    </row>
    <row r="231" spans="1:12" ht="13.5" customHeight="1">
      <c r="A231" s="3"/>
      <c r="B231" s="7" t="s">
        <v>16</v>
      </c>
      <c r="C231" s="9">
        <f>(C75/C74-1)*100</f>
        <v>-2.0293091470228952</v>
      </c>
      <c r="D231" s="9">
        <f t="shared" ref="D231:F233" si="96">(D75/D74-1)*100</f>
        <v>1.4999999635644023</v>
      </c>
      <c r="E231" s="9">
        <f t="shared" si="96"/>
        <v>-1.7999999825424995</v>
      </c>
      <c r="F231" s="9">
        <f t="shared" si="96"/>
        <v>-5.0999999981940487</v>
      </c>
      <c r="G231" s="3"/>
      <c r="H231" s="7" t="s">
        <v>16</v>
      </c>
      <c r="I231" s="74">
        <f>(I75/I74-1)*100</f>
        <v>-2.1000000036104138</v>
      </c>
      <c r="J231" s="74">
        <f t="shared" ref="J231:L233" si="97">(J75/J74-1)*100</f>
        <v>-1.7000000042640129</v>
      </c>
      <c r="K231" s="74">
        <f t="shared" si="97"/>
        <v>-0.49999999987725419</v>
      </c>
      <c r="L231" s="74">
        <f t="shared" si="97"/>
        <v>-2.5000000098098552</v>
      </c>
    </row>
    <row r="232" spans="1:12" ht="13.5" customHeight="1">
      <c r="A232" s="10"/>
      <c r="B232" s="11" t="s">
        <v>17</v>
      </c>
      <c r="C232" s="9">
        <f>(C76/C75-1)*100</f>
        <v>4.1401024181041413</v>
      </c>
      <c r="D232" s="9">
        <f t="shared" si="96"/>
        <v>-1.2999999447105282</v>
      </c>
      <c r="E232" s="9">
        <f t="shared" si="96"/>
        <v>6.2000000000000055</v>
      </c>
      <c r="F232" s="9">
        <f t="shared" si="96"/>
        <v>2.9999999971302538</v>
      </c>
      <c r="G232" s="10"/>
      <c r="H232" s="11" t="s">
        <v>17</v>
      </c>
      <c r="I232" s="74">
        <f>(I76/I75-1)*100</f>
        <v>3.4999999969889783</v>
      </c>
      <c r="J232" s="74">
        <f t="shared" si="97"/>
        <v>6.1999999999999833</v>
      </c>
      <c r="K232" s="74">
        <f t="shared" si="97"/>
        <v>4.2999999993527993</v>
      </c>
      <c r="L232" s="74">
        <f t="shared" si="97"/>
        <v>6.5000000124721957</v>
      </c>
    </row>
    <row r="233" spans="1:12" ht="13.5" customHeight="1">
      <c r="A233" s="10"/>
      <c r="B233" s="11" t="s">
        <v>18</v>
      </c>
      <c r="C233" s="9">
        <f>(C77/C76-1)*100</f>
        <v>-1.1285638525527553</v>
      </c>
      <c r="D233" s="9">
        <f t="shared" si="96"/>
        <v>2.6000000565673309</v>
      </c>
      <c r="E233" s="9">
        <f t="shared" si="96"/>
        <v>-1.4000000074535501</v>
      </c>
      <c r="F233" s="9">
        <f t="shared" si="96"/>
        <v>-2.1100011384110773</v>
      </c>
      <c r="G233" s="10"/>
      <c r="H233" s="11" t="s">
        <v>18</v>
      </c>
      <c r="I233" s="74">
        <f>(I77/I76-1)*100</f>
        <v>-1.7000000004760429</v>
      </c>
      <c r="J233" s="74">
        <f t="shared" si="97"/>
        <v>-1.7003442651297052</v>
      </c>
      <c r="K233" s="74">
        <f t="shared" si="97"/>
        <v>-0.29999999074039607</v>
      </c>
      <c r="L233" s="74">
        <f t="shared" si="97"/>
        <v>-0.70000001270460466</v>
      </c>
    </row>
    <row r="234" spans="1:12" ht="13.5" customHeight="1">
      <c r="A234" s="10"/>
      <c r="B234" s="11" t="s">
        <v>19</v>
      </c>
      <c r="C234" s="9">
        <f t="shared" ref="C234:F234" si="98">(C78/C77-1)*100</f>
        <v>2.0817006945654581</v>
      </c>
      <c r="D234" s="9">
        <f t="shared" si="98"/>
        <v>0.40000000000000036</v>
      </c>
      <c r="E234" s="9">
        <f t="shared" si="98"/>
        <v>7.4999999999999956</v>
      </c>
      <c r="F234" s="9">
        <f t="shared" si="98"/>
        <v>1.6000000000000014</v>
      </c>
      <c r="G234" s="10"/>
      <c r="H234" s="11" t="s">
        <v>19</v>
      </c>
      <c r="I234" s="74">
        <f t="shared" ref="I234:L234" si="99">(I78/I77-1)*100</f>
        <v>0.89999999999996749</v>
      </c>
      <c r="J234" s="74">
        <f t="shared" si="99"/>
        <v>5.0000000000000044</v>
      </c>
      <c r="K234" s="74">
        <f t="shared" si="99"/>
        <v>1.1000000000000121</v>
      </c>
      <c r="L234" s="74">
        <f t="shared" si="99"/>
        <v>3.0999999999999917</v>
      </c>
    </row>
    <row r="235" spans="1:12" ht="13.5" customHeight="1">
      <c r="A235" s="10"/>
      <c r="B235" s="11" t="s">
        <v>151</v>
      </c>
      <c r="C235" s="9">
        <f t="shared" ref="C235:F235" si="100">(C79/C78-1)*100</f>
        <v>0.34475548262797862</v>
      </c>
      <c r="D235" s="9">
        <f t="shared" si="100"/>
        <v>1.499999999999968</v>
      </c>
      <c r="E235" s="9">
        <f t="shared" si="100"/>
        <v>-6.6000000000000174</v>
      </c>
      <c r="F235" s="9">
        <f t="shared" si="100"/>
        <v>-0.69999999999998952</v>
      </c>
      <c r="G235" s="10"/>
      <c r="H235" s="11" t="s">
        <v>151</v>
      </c>
      <c r="I235" s="74">
        <f t="shared" ref="I235:L235" si="101">(I79/I78-1)*100</f>
        <v>0.60000000000000053</v>
      </c>
      <c r="J235" s="74">
        <f t="shared" si="101"/>
        <v>-0.9000000000000008</v>
      </c>
      <c r="K235" s="74">
        <f t="shared" si="101"/>
        <v>2.6999999999999913</v>
      </c>
      <c r="L235" s="74">
        <f t="shared" si="101"/>
        <v>0.60000000000000053</v>
      </c>
    </row>
    <row r="236" spans="1:12" ht="13.5" customHeight="1">
      <c r="A236" s="10"/>
      <c r="B236" s="11" t="s">
        <v>145</v>
      </c>
      <c r="C236" s="9">
        <f t="shared" ref="C236:F236" si="102">(C80/C79-1)*100</f>
        <v>1.1368148898170505</v>
      </c>
      <c r="D236" s="9">
        <f t="shared" si="102"/>
        <v>-4.0000000229063248</v>
      </c>
      <c r="E236" s="9">
        <f t="shared" si="102"/>
        <v>5.2000000131962265</v>
      </c>
      <c r="F236" s="9">
        <f t="shared" si="102"/>
        <v>0.40000000422231174</v>
      </c>
      <c r="G236" s="10"/>
      <c r="H236" s="11" t="s">
        <v>145</v>
      </c>
      <c r="I236" s="74">
        <f t="shared" ref="I236:L236" si="103">(I80/I79-1)*100</f>
        <v>-1.4000000012725722</v>
      </c>
      <c r="J236" s="74">
        <f t="shared" si="103"/>
        <v>-2.1999999858939967</v>
      </c>
      <c r="K236" s="74">
        <f t="shared" si="103"/>
        <v>3.1000000010907858</v>
      </c>
      <c r="L236" s="74">
        <f t="shared" si="103"/>
        <v>-1.4000000041171967</v>
      </c>
    </row>
    <row r="237" spans="1:12" ht="13.5" hidden="1" customHeight="1">
      <c r="A237" s="66"/>
      <c r="B237" s="11" t="s">
        <v>146</v>
      </c>
      <c r="C237" s="9">
        <f t="shared" ref="C237:F237" si="104">(C81/C80-1)*100</f>
        <v>-100</v>
      </c>
      <c r="D237" s="9">
        <f t="shared" si="104"/>
        <v>-100</v>
      </c>
      <c r="E237" s="9">
        <f t="shared" si="104"/>
        <v>-100</v>
      </c>
      <c r="F237" s="9">
        <f t="shared" si="104"/>
        <v>-100</v>
      </c>
      <c r="G237" s="66"/>
      <c r="H237" s="11" t="s">
        <v>146</v>
      </c>
      <c r="I237" s="74">
        <f t="shared" ref="I237:L237" si="105">(I81/I80-1)*100</f>
        <v>-100</v>
      </c>
      <c r="J237" s="74">
        <f t="shared" si="105"/>
        <v>-100</v>
      </c>
      <c r="K237" s="74">
        <f t="shared" si="105"/>
        <v>-100</v>
      </c>
      <c r="L237" s="74">
        <f t="shared" si="105"/>
        <v>-100</v>
      </c>
    </row>
    <row r="238" spans="1:12" ht="13.5" hidden="1" customHeight="1">
      <c r="A238" s="66"/>
      <c r="B238" s="11" t="s">
        <v>147</v>
      </c>
      <c r="C238" s="9" t="e">
        <f t="shared" ref="C238:F238" si="106">(C82/C81-1)*100</f>
        <v>#DIV/0!</v>
      </c>
      <c r="D238" s="9" t="e">
        <f t="shared" si="106"/>
        <v>#DIV/0!</v>
      </c>
      <c r="E238" s="9" t="e">
        <f t="shared" si="106"/>
        <v>#DIV/0!</v>
      </c>
      <c r="F238" s="9" t="e">
        <f t="shared" si="106"/>
        <v>#DIV/0!</v>
      </c>
      <c r="G238" s="66"/>
      <c r="H238" s="11" t="s">
        <v>147</v>
      </c>
      <c r="I238" s="74" t="e">
        <f t="shared" ref="I238:L238" si="107">(I82/I81-1)*100</f>
        <v>#DIV/0!</v>
      </c>
      <c r="J238" s="74" t="e">
        <f t="shared" si="107"/>
        <v>#DIV/0!</v>
      </c>
      <c r="K238" s="74" t="e">
        <f t="shared" si="107"/>
        <v>#DIV/0!</v>
      </c>
      <c r="L238" s="74" t="e">
        <f t="shared" si="107"/>
        <v>#DIV/0!</v>
      </c>
    </row>
    <row r="239" spans="1:12" ht="13.5" hidden="1" customHeight="1">
      <c r="A239" s="66"/>
      <c r="B239" s="11" t="s">
        <v>148</v>
      </c>
      <c r="C239" s="9" t="e">
        <f t="shared" ref="C239:F239" si="108">(C83/C82-1)*100</f>
        <v>#DIV/0!</v>
      </c>
      <c r="D239" s="9" t="e">
        <f t="shared" si="108"/>
        <v>#DIV/0!</v>
      </c>
      <c r="E239" s="9" t="e">
        <f t="shared" si="108"/>
        <v>#DIV/0!</v>
      </c>
      <c r="F239" s="9" t="e">
        <f t="shared" si="108"/>
        <v>#DIV/0!</v>
      </c>
      <c r="G239" s="66"/>
      <c r="H239" s="11" t="s">
        <v>148</v>
      </c>
      <c r="I239" s="74" t="e">
        <f t="shared" ref="I239:L239" si="109">(I83/I82-1)*100</f>
        <v>#DIV/0!</v>
      </c>
      <c r="J239" s="74" t="e">
        <f t="shared" si="109"/>
        <v>#DIV/0!</v>
      </c>
      <c r="K239" s="74" t="e">
        <f t="shared" si="109"/>
        <v>#DIV/0!</v>
      </c>
      <c r="L239" s="74" t="e">
        <f t="shared" si="109"/>
        <v>#DIV/0!</v>
      </c>
    </row>
    <row r="240" spans="1:12" ht="16.5" hidden="1">
      <c r="A240" s="3"/>
      <c r="B240" s="11" t="s">
        <v>149</v>
      </c>
      <c r="C240" s="9" t="e">
        <f t="shared" ref="C240:F240" si="110">(C84/C83-1)*100</f>
        <v>#DIV/0!</v>
      </c>
      <c r="D240" s="9" t="e">
        <f t="shared" si="110"/>
        <v>#DIV/0!</v>
      </c>
      <c r="E240" s="9" t="e">
        <f t="shared" si="110"/>
        <v>#DIV/0!</v>
      </c>
      <c r="F240" s="9" t="e">
        <f t="shared" si="110"/>
        <v>#DIV/0!</v>
      </c>
      <c r="G240" s="3"/>
      <c r="H240" s="11" t="s">
        <v>149</v>
      </c>
      <c r="I240" s="74" t="e">
        <f t="shared" ref="I240:L240" si="111">(I84/I83-1)*100</f>
        <v>#DIV/0!</v>
      </c>
      <c r="J240" s="74" t="e">
        <f t="shared" si="111"/>
        <v>#DIV/0!</v>
      </c>
      <c r="K240" s="74" t="e">
        <f t="shared" si="111"/>
        <v>#DIV/0!</v>
      </c>
      <c r="L240" s="74" t="e">
        <f t="shared" si="111"/>
        <v>#DIV/0!</v>
      </c>
    </row>
    <row r="241" spans="1:12" ht="16.5" hidden="1">
      <c r="A241" s="3"/>
      <c r="B241" s="11" t="s">
        <v>150</v>
      </c>
      <c r="C241" s="9" t="e">
        <f t="shared" ref="C241:F241" si="112">(C85/C84-1)*100</f>
        <v>#DIV/0!</v>
      </c>
      <c r="D241" s="9" t="e">
        <f t="shared" si="112"/>
        <v>#DIV/0!</v>
      </c>
      <c r="E241" s="9" t="e">
        <f t="shared" si="112"/>
        <v>#DIV/0!</v>
      </c>
      <c r="F241" s="9" t="e">
        <f t="shared" si="112"/>
        <v>#DIV/0!</v>
      </c>
      <c r="G241" s="3"/>
      <c r="H241" s="11" t="s">
        <v>150</v>
      </c>
      <c r="I241" s="74" t="e">
        <f t="shared" ref="I241:L241" si="113">(I85/I84-1)*100</f>
        <v>#DIV/0!</v>
      </c>
      <c r="J241" s="74" t="e">
        <f t="shared" si="113"/>
        <v>#DIV/0!</v>
      </c>
      <c r="K241" s="74" t="e">
        <f t="shared" si="113"/>
        <v>#DIV/0!</v>
      </c>
      <c r="L241" s="74" t="e">
        <f t="shared" si="113"/>
        <v>#DIV/0!</v>
      </c>
    </row>
  </sheetData>
  <sheetProtection algorithmName="SHA-512" hashValue="uOd2A5jbC2FyVHRYifCsLx7KsVQQYLsn4229iPkhIBFDa3nPPqKiSJ4+v/XOizldQZQG3u2RrOXhpP6SzcI1LQ==" saltValue="0CUFsYcf301oLeHY3/4lIg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45"/>
  <sheetViews>
    <sheetView showGridLines="0" view="pageBreakPreview" topLeftCell="A147" zoomScale="85" zoomScaleNormal="100" zoomScaleSheetLayoutView="85" workbookViewId="0">
      <selection activeCell="C252" sqref="C252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4" t="s">
        <v>0</v>
      </c>
      <c r="B1" s="105">
        <v>5</v>
      </c>
      <c r="C1" s="32" t="s">
        <v>71</v>
      </c>
      <c r="F1" s="1"/>
      <c r="G1" s="94" t="s">
        <v>0</v>
      </c>
      <c r="H1" s="105">
        <v>5</v>
      </c>
      <c r="I1" s="32" t="s">
        <v>71</v>
      </c>
      <c r="L1" s="1"/>
    </row>
    <row r="2" spans="1:16" ht="15" customHeight="1">
      <c r="A2" s="95" t="s">
        <v>72</v>
      </c>
      <c r="B2" s="105"/>
      <c r="C2" s="33" t="s">
        <v>73</v>
      </c>
      <c r="F2" s="1"/>
      <c r="G2" s="95" t="s">
        <v>72</v>
      </c>
      <c r="H2" s="105"/>
      <c r="I2" s="33" t="s">
        <v>73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11" t="s">
        <v>4</v>
      </c>
      <c r="B4" s="111"/>
      <c r="C4" s="20" t="s">
        <v>53</v>
      </c>
      <c r="D4" s="20" t="s">
        <v>74</v>
      </c>
      <c r="E4" s="50" t="s">
        <v>55</v>
      </c>
      <c r="F4" s="49" t="s">
        <v>56</v>
      </c>
      <c r="G4" s="111" t="s">
        <v>4</v>
      </c>
      <c r="H4" s="111"/>
      <c r="I4" s="49" t="s">
        <v>57</v>
      </c>
      <c r="J4" s="49" t="s">
        <v>58</v>
      </c>
      <c r="K4" s="50" t="s">
        <v>59</v>
      </c>
      <c r="L4" s="49" t="s">
        <v>60</v>
      </c>
    </row>
    <row r="5" spans="1:16" s="18" customFormat="1" ht="33.950000000000003" customHeight="1">
      <c r="A5" s="112" t="s">
        <v>9</v>
      </c>
      <c r="B5" s="112"/>
      <c r="C5" s="23" t="s">
        <v>61</v>
      </c>
      <c r="D5" s="23" t="s">
        <v>62</v>
      </c>
      <c r="E5" s="52" t="s">
        <v>63</v>
      </c>
      <c r="F5" s="51" t="s">
        <v>64</v>
      </c>
      <c r="G5" s="112" t="s">
        <v>9</v>
      </c>
      <c r="H5" s="112"/>
      <c r="I5" s="51" t="s">
        <v>65</v>
      </c>
      <c r="J5" s="51" t="s">
        <v>66</v>
      </c>
      <c r="K5" s="52" t="s">
        <v>67</v>
      </c>
      <c r="L5" s="51" t="s">
        <v>75</v>
      </c>
    </row>
    <row r="6" spans="1:16" s="1" customFormat="1" ht="12" customHeight="1">
      <c r="A6" s="113" t="s">
        <v>69</v>
      </c>
      <c r="B6" s="113"/>
      <c r="C6" s="35">
        <v>46</v>
      </c>
      <c r="D6" s="35">
        <v>461</v>
      </c>
      <c r="E6" s="35">
        <v>462</v>
      </c>
      <c r="F6" s="35">
        <v>463</v>
      </c>
      <c r="G6" s="113" t="s">
        <v>69</v>
      </c>
      <c r="H6" s="113"/>
      <c r="I6" s="35">
        <v>464</v>
      </c>
      <c r="J6" s="35">
        <v>465</v>
      </c>
      <c r="K6" s="35">
        <v>466</v>
      </c>
      <c r="L6" s="35">
        <v>469</v>
      </c>
    </row>
    <row r="7" spans="1:16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</row>
    <row r="8" spans="1:16" ht="16.5" customHeight="1">
      <c r="A8" s="96" t="s">
        <v>76</v>
      </c>
      <c r="B8" s="90"/>
      <c r="C8" s="97">
        <v>100</v>
      </c>
      <c r="D8" s="97">
        <v>2.2000000000000002</v>
      </c>
      <c r="E8" s="98">
        <v>9.3000000000000007</v>
      </c>
      <c r="F8" s="97">
        <v>17</v>
      </c>
      <c r="G8" s="114" t="s">
        <v>77</v>
      </c>
      <c r="H8" s="114"/>
      <c r="I8" s="114"/>
      <c r="J8" s="99">
        <v>12.2</v>
      </c>
      <c r="K8" s="98">
        <v>39</v>
      </c>
      <c r="L8" s="99">
        <v>2.9</v>
      </c>
      <c r="M8" s="92"/>
      <c r="N8" s="92"/>
      <c r="O8" s="92"/>
      <c r="P8" s="92"/>
    </row>
    <row r="9" spans="1:16" ht="9" customHeight="1">
      <c r="A9" s="7"/>
      <c r="B9" s="3"/>
      <c r="C9" s="3"/>
      <c r="D9" s="3"/>
      <c r="E9" s="3"/>
      <c r="F9" s="3"/>
      <c r="G9" s="64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3">
        <v>119.02779438575701</v>
      </c>
      <c r="D10" s="63">
        <v>98.629796380674804</v>
      </c>
      <c r="E10" s="63">
        <v>102.688959234628</v>
      </c>
      <c r="F10" s="63">
        <v>115.386289607905</v>
      </c>
      <c r="G10" s="65">
        <v>2018</v>
      </c>
      <c r="H10" s="7" t="s">
        <v>15</v>
      </c>
      <c r="I10" s="63">
        <v>115.026614030953</v>
      </c>
      <c r="J10" s="63">
        <v>115.96030308432699</v>
      </c>
      <c r="K10" s="63">
        <v>131.05630394946601</v>
      </c>
      <c r="L10" s="63">
        <v>115.722748859899</v>
      </c>
    </row>
    <row r="11" spans="1:16" ht="14.45" hidden="1" customHeight="1">
      <c r="A11" s="66"/>
      <c r="B11" s="7" t="s">
        <v>16</v>
      </c>
      <c r="C11" s="63">
        <v>114.198167168989</v>
      </c>
      <c r="D11" s="63">
        <v>108.12133051771499</v>
      </c>
      <c r="E11" s="63">
        <v>110.508086102653</v>
      </c>
      <c r="F11" s="63">
        <v>113.356208987516</v>
      </c>
      <c r="G11" s="67"/>
      <c r="H11" s="7" t="s">
        <v>16</v>
      </c>
      <c r="I11" s="63">
        <v>103.73909645280899</v>
      </c>
      <c r="J11" s="63">
        <v>110.268799091491</v>
      </c>
      <c r="K11" s="63">
        <v>123.999381191076</v>
      </c>
      <c r="L11" s="63">
        <v>111.04812841263301</v>
      </c>
    </row>
    <row r="12" spans="1:16" ht="14.45" hidden="1" customHeight="1">
      <c r="A12" s="66"/>
      <c r="B12" s="7" t="s">
        <v>17</v>
      </c>
      <c r="C12" s="63">
        <v>123.143959636364</v>
      </c>
      <c r="D12" s="63">
        <v>107.94388100152899</v>
      </c>
      <c r="E12" s="63">
        <v>124.270637757169</v>
      </c>
      <c r="F12" s="63">
        <v>116.581428857261</v>
      </c>
      <c r="G12" s="67"/>
      <c r="H12" s="7" t="s">
        <v>17</v>
      </c>
      <c r="I12" s="63">
        <v>115.79341793777699</v>
      </c>
      <c r="J12" s="63">
        <v>115.871207361912</v>
      </c>
      <c r="K12" s="63">
        <v>136.03401494001301</v>
      </c>
      <c r="L12" s="63">
        <v>116.80839548675</v>
      </c>
    </row>
    <row r="13" spans="1:16" ht="14.45" hidden="1" customHeight="1">
      <c r="A13" s="66"/>
      <c r="B13" s="7" t="s">
        <v>18</v>
      </c>
      <c r="C13" s="63">
        <v>118.088197069979</v>
      </c>
      <c r="D13" s="63">
        <v>114.099420554183</v>
      </c>
      <c r="E13" s="63">
        <v>111.839739633389</v>
      </c>
      <c r="F13" s="63">
        <v>114.98062263928099</v>
      </c>
      <c r="G13" s="67"/>
      <c r="H13" s="7" t="s">
        <v>18</v>
      </c>
      <c r="I13" s="63">
        <v>106.763579805775</v>
      </c>
      <c r="J13" s="63">
        <v>120.22826251409199</v>
      </c>
      <c r="K13" s="63">
        <v>128.24573803990401</v>
      </c>
      <c r="L13" s="63">
        <v>102.349264365556</v>
      </c>
    </row>
    <row r="14" spans="1:16" ht="14.45" hidden="1" customHeight="1">
      <c r="A14" s="66"/>
      <c r="B14" s="7" t="s">
        <v>19</v>
      </c>
      <c r="C14" s="63">
        <v>124.852969275493</v>
      </c>
      <c r="D14" s="63">
        <v>120.66810534611599</v>
      </c>
      <c r="E14" s="63">
        <v>106.970529617981</v>
      </c>
      <c r="F14" s="63">
        <v>118.859836414686</v>
      </c>
      <c r="G14" s="67"/>
      <c r="H14" s="7" t="s">
        <v>19</v>
      </c>
      <c r="I14" s="63">
        <v>122.256482267461</v>
      </c>
      <c r="J14" s="63">
        <v>121.20278583694299</v>
      </c>
      <c r="K14" s="63">
        <v>134.50959765704701</v>
      </c>
      <c r="L14" s="63">
        <v>118.423594231355</v>
      </c>
    </row>
    <row r="15" spans="1:16" ht="14.45" hidden="1" customHeight="1">
      <c r="A15" s="66"/>
      <c r="B15" s="7" t="s">
        <v>20</v>
      </c>
      <c r="C15" s="63">
        <v>123.57996582856001</v>
      </c>
      <c r="D15" s="63">
        <v>115.528230300508</v>
      </c>
      <c r="E15" s="63">
        <v>106.848805774263</v>
      </c>
      <c r="F15" s="63">
        <v>125.97644082834699</v>
      </c>
      <c r="G15" s="67"/>
      <c r="H15" s="7" t="s">
        <v>20</v>
      </c>
      <c r="I15" s="63">
        <v>118.926292209135</v>
      </c>
      <c r="J15" s="63">
        <v>113.23723543193</v>
      </c>
      <c r="K15" s="63">
        <v>134.31528283079601</v>
      </c>
      <c r="L15" s="63">
        <v>116.63712306195301</v>
      </c>
    </row>
    <row r="16" spans="1:16" ht="14.45" hidden="1" customHeight="1">
      <c r="A16" s="66"/>
      <c r="B16" s="7" t="s">
        <v>21</v>
      </c>
      <c r="C16" s="63">
        <v>119.60853505739399</v>
      </c>
      <c r="D16" s="63">
        <v>114.86245108235001</v>
      </c>
      <c r="E16" s="63">
        <v>111.026120240746</v>
      </c>
      <c r="F16" s="63">
        <v>121.757324445587</v>
      </c>
      <c r="G16" s="67"/>
      <c r="H16" s="7" t="s">
        <v>21</v>
      </c>
      <c r="I16" s="63">
        <v>107.871187837401</v>
      </c>
      <c r="J16" s="63">
        <v>113.776433684908</v>
      </c>
      <c r="K16" s="63">
        <v>129.76114852965799</v>
      </c>
      <c r="L16" s="63">
        <v>122.190393429797</v>
      </c>
    </row>
    <row r="17" spans="1:18" ht="14.45" hidden="1" customHeight="1">
      <c r="A17" s="66"/>
      <c r="B17" s="7" t="s">
        <v>22</v>
      </c>
      <c r="C17" s="63">
        <v>125.088987563526</v>
      </c>
      <c r="D17" s="63">
        <v>132.06576719691</v>
      </c>
      <c r="E17" s="63">
        <v>111.63288127880099</v>
      </c>
      <c r="F17" s="63">
        <v>124.677518930464</v>
      </c>
      <c r="G17" s="67"/>
      <c r="H17" s="7" t="s">
        <v>22</v>
      </c>
      <c r="I17" s="63">
        <v>113.21843250896001</v>
      </c>
      <c r="J17" s="63">
        <v>119.80068356423099</v>
      </c>
      <c r="K17" s="63">
        <v>136.54564645161901</v>
      </c>
      <c r="L17" s="63">
        <v>110.332740357863</v>
      </c>
    </row>
    <row r="18" spans="1:18" ht="14.45" hidden="1" customHeight="1">
      <c r="A18" s="66"/>
      <c r="B18" s="7" t="s">
        <v>23</v>
      </c>
      <c r="C18" s="63">
        <v>129.476718775601</v>
      </c>
      <c r="D18" s="63">
        <v>110.12155943867999</v>
      </c>
      <c r="E18" s="63">
        <v>118.490189293904</v>
      </c>
      <c r="F18" s="63">
        <v>125.318054865538</v>
      </c>
      <c r="G18" s="67"/>
      <c r="H18" s="7" t="s">
        <v>23</v>
      </c>
      <c r="I18" s="63">
        <v>124.991600176977</v>
      </c>
      <c r="J18" s="63">
        <v>122.957077825456</v>
      </c>
      <c r="K18" s="63">
        <v>142.60919755065299</v>
      </c>
      <c r="L18" s="63">
        <v>121.257332940532</v>
      </c>
    </row>
    <row r="19" spans="1:18" ht="14.45" hidden="1" customHeight="1">
      <c r="A19" s="66"/>
      <c r="B19" s="7" t="s">
        <v>24</v>
      </c>
      <c r="C19" s="63">
        <v>128.92048160357999</v>
      </c>
      <c r="D19" s="63">
        <v>107.656993282998</v>
      </c>
      <c r="E19" s="63">
        <v>120.655064662288</v>
      </c>
      <c r="F19" s="63">
        <v>123.16582413336501</v>
      </c>
      <c r="G19" s="67"/>
      <c r="H19" s="7" t="s">
        <v>24</v>
      </c>
      <c r="I19" s="63">
        <v>128.83680132925599</v>
      </c>
      <c r="J19" s="63">
        <v>120.94101403184401</v>
      </c>
      <c r="K19" s="63">
        <v>141.26297464847499</v>
      </c>
      <c r="L19" s="63">
        <v>112.813949401817</v>
      </c>
    </row>
    <row r="20" spans="1:18" ht="14.45" hidden="1" customHeight="1">
      <c r="A20" s="66"/>
      <c r="B20" s="7" t="s">
        <v>25</v>
      </c>
      <c r="C20" s="63">
        <v>123.29029633726201</v>
      </c>
      <c r="D20" s="63">
        <v>115.725137942725</v>
      </c>
      <c r="E20" s="63">
        <v>111.37806730129201</v>
      </c>
      <c r="F20" s="63">
        <v>122.77574389013</v>
      </c>
      <c r="G20" s="67"/>
      <c r="H20" s="7" t="s">
        <v>25</v>
      </c>
      <c r="I20" s="63">
        <v>120.39057208619801</v>
      </c>
      <c r="J20" s="63">
        <v>116.039002344107</v>
      </c>
      <c r="K20" s="63">
        <v>131.74574939500201</v>
      </c>
      <c r="L20" s="63">
        <v>117.141119711603</v>
      </c>
    </row>
    <row r="21" spans="1:18" ht="14.45" hidden="1" customHeight="1">
      <c r="A21" s="66"/>
      <c r="B21" s="7" t="s">
        <v>26</v>
      </c>
      <c r="C21" s="63">
        <v>124.584044573079</v>
      </c>
      <c r="D21" s="63">
        <v>114.39065374024101</v>
      </c>
      <c r="E21" s="63">
        <v>109.08454314049401</v>
      </c>
      <c r="F21" s="63">
        <v>122.482118734926</v>
      </c>
      <c r="G21" s="67"/>
      <c r="H21" s="7" t="s">
        <v>26</v>
      </c>
      <c r="I21" s="63">
        <v>115.490295858634</v>
      </c>
      <c r="J21" s="63">
        <v>118.80931927483699</v>
      </c>
      <c r="K21" s="63">
        <v>139.21854495922699</v>
      </c>
      <c r="L21" s="63">
        <v>109.390806607879</v>
      </c>
    </row>
    <row r="22" spans="1:18" ht="2.25" hidden="1" customHeight="1">
      <c r="A22" s="10"/>
      <c r="B22" s="3"/>
      <c r="C22" s="63"/>
      <c r="D22" s="63"/>
      <c r="E22" s="63"/>
      <c r="F22" s="63"/>
      <c r="G22" s="67"/>
      <c r="H22" s="3"/>
      <c r="I22" s="63"/>
      <c r="J22" s="63"/>
      <c r="K22" s="63"/>
      <c r="L22" s="63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5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6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5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6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5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6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5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6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5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6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5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6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5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6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5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6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5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6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7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6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7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6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7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6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7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6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7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6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7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6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7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6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7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6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7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6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7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6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6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6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6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6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6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6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6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6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6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6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6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5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5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3"/>
      <c r="B76" s="7" t="s">
        <v>16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16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customHeight="1">
      <c r="A77" s="10"/>
      <c r="B77" s="11" t="s">
        <v>17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17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customHeight="1">
      <c r="A78" s="10"/>
      <c r="B78" s="11" t="s">
        <v>18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18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customHeight="1">
      <c r="A79" s="10"/>
      <c r="B79" s="11" t="s">
        <v>19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19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customHeight="1">
      <c r="A80" s="10"/>
      <c r="B80" s="11" t="s">
        <v>151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151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2" ht="13.5" customHeight="1">
      <c r="A81" s="10"/>
      <c r="B81" s="11" t="s">
        <v>145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145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2" ht="13.5" hidden="1" customHeight="1">
      <c r="A82" s="66"/>
      <c r="B82" s="11" t="s">
        <v>146</v>
      </c>
      <c r="C82" s="9"/>
      <c r="D82" s="9"/>
      <c r="E82" s="9"/>
      <c r="F82" s="9"/>
      <c r="G82" s="66"/>
      <c r="H82" s="11" t="s">
        <v>146</v>
      </c>
      <c r="I82" s="8"/>
      <c r="J82" s="8"/>
      <c r="K82" s="8"/>
      <c r="L82" s="8"/>
    </row>
    <row r="83" spans="1:12" ht="13.5" hidden="1" customHeight="1">
      <c r="A83" s="66"/>
      <c r="B83" s="11" t="s">
        <v>147</v>
      </c>
      <c r="C83" s="9"/>
      <c r="D83" s="9"/>
      <c r="E83" s="9"/>
      <c r="F83" s="9"/>
      <c r="G83" s="66"/>
      <c r="H83" s="11" t="s">
        <v>147</v>
      </c>
      <c r="I83" s="8"/>
      <c r="J83" s="8"/>
      <c r="K83" s="8"/>
      <c r="L83" s="8"/>
    </row>
    <row r="84" spans="1:12" ht="13.5" hidden="1" customHeight="1">
      <c r="A84" s="66"/>
      <c r="B84" s="11" t="s">
        <v>148</v>
      </c>
      <c r="C84" s="9"/>
      <c r="D84" s="9"/>
      <c r="E84" s="9"/>
      <c r="F84" s="9"/>
      <c r="G84" s="66"/>
      <c r="H84" s="11" t="s">
        <v>148</v>
      </c>
      <c r="I84" s="8"/>
      <c r="J84" s="8"/>
      <c r="K84" s="8"/>
      <c r="L84" s="8"/>
    </row>
    <row r="85" spans="1:12" ht="16.5" hidden="1">
      <c r="A85" s="3"/>
      <c r="B85" s="11" t="s">
        <v>149</v>
      </c>
      <c r="C85" s="9"/>
      <c r="D85" s="9"/>
      <c r="E85" s="9"/>
      <c r="F85" s="9"/>
      <c r="G85" s="3"/>
      <c r="H85" s="11" t="s">
        <v>149</v>
      </c>
      <c r="I85" s="8"/>
      <c r="J85" s="8"/>
      <c r="K85" s="8"/>
      <c r="L85" s="8"/>
    </row>
    <row r="86" spans="1:12" ht="16.5" hidden="1">
      <c r="A86" s="3"/>
      <c r="B86" s="11" t="s">
        <v>150</v>
      </c>
      <c r="C86" s="9"/>
      <c r="D86" s="9"/>
      <c r="E86" s="9"/>
      <c r="F86" s="9"/>
      <c r="G86" s="3"/>
      <c r="H86" s="11" t="s">
        <v>150</v>
      </c>
      <c r="I86" s="8"/>
      <c r="J86" s="8"/>
      <c r="K86" s="8"/>
      <c r="L86" s="8"/>
    </row>
    <row r="87" spans="1:12" ht="6" customHeight="1">
      <c r="A87" s="66"/>
      <c r="B87" s="7"/>
      <c r="C87" s="63"/>
      <c r="D87" s="63"/>
      <c r="E87" s="63"/>
      <c r="F87" s="63"/>
      <c r="G87" s="67"/>
      <c r="H87" s="7"/>
      <c r="I87" s="63"/>
      <c r="J87" s="63"/>
      <c r="K87" s="63"/>
      <c r="L87" s="63"/>
    </row>
    <row r="88" spans="1:12" s="92" customFormat="1" ht="16.5" customHeight="1">
      <c r="A88" s="109" t="s">
        <v>44</v>
      </c>
      <c r="B88" s="109"/>
      <c r="C88" s="109"/>
      <c r="D88" s="109"/>
      <c r="E88" s="109"/>
      <c r="F88" s="109"/>
      <c r="G88" s="109" t="s">
        <v>44</v>
      </c>
      <c r="H88" s="109"/>
      <c r="I88" s="109"/>
      <c r="J88" s="109"/>
      <c r="K88" s="109"/>
      <c r="L88" s="109"/>
    </row>
    <row r="89" spans="1:12" ht="14.45" hidden="1" customHeight="1">
      <c r="A89" s="3">
        <v>2018</v>
      </c>
      <c r="B89" s="7" t="s">
        <v>15</v>
      </c>
      <c r="C89" s="63">
        <v>8.0028993452539403</v>
      </c>
      <c r="D89" s="63">
        <v>5.1799296331387596</v>
      </c>
      <c r="E89" s="63">
        <v>12.050128895008701</v>
      </c>
      <c r="F89" s="63">
        <v>7.1496391361692098</v>
      </c>
      <c r="G89" s="65">
        <v>2018</v>
      </c>
      <c r="H89" s="7" t="s">
        <v>15</v>
      </c>
      <c r="I89" s="63">
        <v>6.89051988991028</v>
      </c>
      <c r="J89" s="63">
        <v>8.0110601301845605</v>
      </c>
      <c r="K89" s="63">
        <v>9.4760674276219703</v>
      </c>
      <c r="L89" s="63">
        <v>1.2585359492786701</v>
      </c>
    </row>
    <row r="90" spans="1:12" ht="14.45" hidden="1" customHeight="1">
      <c r="B90" s="7" t="s">
        <v>16</v>
      </c>
      <c r="C90" s="63">
        <v>7.7626086966829897</v>
      </c>
      <c r="D90" s="63">
        <v>8.6843140089268598</v>
      </c>
      <c r="E90" s="63">
        <v>9.7405192596292203</v>
      </c>
      <c r="F90" s="63">
        <v>7.8217857383309601</v>
      </c>
      <c r="G90" s="65"/>
      <c r="H90" s="7" t="s">
        <v>16</v>
      </c>
      <c r="I90" s="63">
        <v>5.0164627549262004</v>
      </c>
      <c r="J90" s="63">
        <v>7.1342761313794902</v>
      </c>
      <c r="K90" s="63">
        <v>8.7856069358863103</v>
      </c>
      <c r="L90" s="63">
        <v>9.6732048243305506</v>
      </c>
    </row>
    <row r="91" spans="1:12" ht="14.45" hidden="1" customHeight="1">
      <c r="A91" s="7"/>
      <c r="B91" s="7" t="s">
        <v>17</v>
      </c>
      <c r="C91" s="63">
        <v>7.0074678145570699</v>
      </c>
      <c r="D91" s="63">
        <v>-0.74107690063517895</v>
      </c>
      <c r="E91" s="63">
        <v>13.836044542238801</v>
      </c>
      <c r="F91" s="63">
        <v>6.2159860346399496</v>
      </c>
      <c r="G91" s="65"/>
      <c r="H91" s="7" t="s">
        <v>17</v>
      </c>
      <c r="I91" s="63">
        <v>8.5615610362892607</v>
      </c>
      <c r="J91" s="63">
        <v>8.6739989076226998</v>
      </c>
      <c r="K91" s="63">
        <v>6.2531625958554002</v>
      </c>
      <c r="L91" s="63">
        <v>5.23086111954294</v>
      </c>
    </row>
    <row r="92" spans="1:12" ht="14.45" hidden="1" customHeight="1">
      <c r="A92" s="7"/>
      <c r="B92" s="7" t="s">
        <v>18</v>
      </c>
      <c r="C92" s="63">
        <v>6.8210059888946999</v>
      </c>
      <c r="D92" s="63">
        <v>7.49534131659387</v>
      </c>
      <c r="E92" s="63">
        <v>8.2300441673590097</v>
      </c>
      <c r="F92" s="63">
        <v>8.4326159364794098</v>
      </c>
      <c r="G92" s="65"/>
      <c r="H92" s="7" t="s">
        <v>18</v>
      </c>
      <c r="I92" s="63">
        <v>9.5827943176342991</v>
      </c>
      <c r="J92" s="63">
        <v>7.09860017396353</v>
      </c>
      <c r="K92" s="63">
        <v>4.4802756106733703</v>
      </c>
      <c r="L92" s="63">
        <v>5.4506718451646297</v>
      </c>
    </row>
    <row r="93" spans="1:12" ht="14.45" hidden="1" customHeight="1">
      <c r="A93" s="7"/>
      <c r="B93" s="7" t="s">
        <v>19</v>
      </c>
      <c r="C93" s="63">
        <v>6.9178080260815404</v>
      </c>
      <c r="D93" s="63">
        <v>5.6889116557446799</v>
      </c>
      <c r="E93" s="63">
        <v>3.76754258142795</v>
      </c>
      <c r="F93" s="63">
        <v>8.3948375865559193</v>
      </c>
      <c r="G93" s="65"/>
      <c r="H93" s="7" t="s">
        <v>19</v>
      </c>
      <c r="I93" s="63">
        <v>8.9936976954310008</v>
      </c>
      <c r="J93" s="63">
        <v>6.9709841149161598</v>
      </c>
      <c r="K93" s="63">
        <v>5.8075450035641296</v>
      </c>
      <c r="L93" s="63">
        <v>8.2145721602219499</v>
      </c>
    </row>
    <row r="94" spans="1:12" ht="14.45" hidden="1" customHeight="1">
      <c r="A94" s="7"/>
      <c r="B94" s="7" t="s">
        <v>20</v>
      </c>
      <c r="C94" s="63">
        <v>6.8197700454216603</v>
      </c>
      <c r="D94" s="63">
        <v>5.7807963241315301</v>
      </c>
      <c r="E94" s="63">
        <v>3.63903670095634</v>
      </c>
      <c r="F94" s="63">
        <v>9.2390492851135004</v>
      </c>
      <c r="G94" s="65"/>
      <c r="H94" s="7" t="s">
        <v>20</v>
      </c>
      <c r="I94" s="63">
        <v>9.1907105241527205</v>
      </c>
      <c r="J94" s="63">
        <v>5.6969209642069503</v>
      </c>
      <c r="K94" s="63">
        <v>5.7488665322410499</v>
      </c>
      <c r="L94" s="63">
        <v>6.0246062014875399</v>
      </c>
    </row>
    <row r="95" spans="1:12" ht="14.45" hidden="1" customHeight="1">
      <c r="A95" s="7"/>
      <c r="B95" s="7" t="s">
        <v>21</v>
      </c>
      <c r="C95" s="63">
        <v>6.6459039882595299</v>
      </c>
      <c r="D95" s="63">
        <v>6.0352404047226598</v>
      </c>
      <c r="E95" s="63">
        <v>2.7768655311077501</v>
      </c>
      <c r="F95" s="63">
        <v>11.143383088101199</v>
      </c>
      <c r="G95" s="65"/>
      <c r="H95" s="7" t="s">
        <v>21</v>
      </c>
      <c r="I95" s="63">
        <v>8.3170689186606204</v>
      </c>
      <c r="J95" s="63">
        <v>3.38693269139576</v>
      </c>
      <c r="K95" s="63">
        <v>5.9431891644564701</v>
      </c>
      <c r="L95" s="63">
        <v>7.8129276561596601</v>
      </c>
    </row>
    <row r="96" spans="1:12" ht="14.45" hidden="1" customHeight="1">
      <c r="A96" s="7"/>
      <c r="B96" s="7" t="s">
        <v>22</v>
      </c>
      <c r="C96" s="63">
        <v>7.0966703792608703</v>
      </c>
      <c r="D96" s="63">
        <v>5.2178338489428704</v>
      </c>
      <c r="E96" s="63">
        <v>4.4106289326677102</v>
      </c>
      <c r="F96" s="63">
        <v>10.492322269024299</v>
      </c>
      <c r="G96" s="65"/>
      <c r="H96" s="7" t="s">
        <v>22</v>
      </c>
      <c r="I96" s="63">
        <v>9.9539438565204392</v>
      </c>
      <c r="J96" s="63">
        <v>5.50321385763527</v>
      </c>
      <c r="K96" s="63">
        <v>5.7347418452349901</v>
      </c>
      <c r="L96" s="63">
        <v>7.5590499064902197</v>
      </c>
    </row>
    <row r="97" spans="1:18" ht="14.45" hidden="1" customHeight="1">
      <c r="A97" s="7"/>
      <c r="B97" s="7" t="s">
        <v>23</v>
      </c>
      <c r="C97" s="63">
        <v>5.8417258419443803</v>
      </c>
      <c r="D97" s="63">
        <v>2.8225284056821098</v>
      </c>
      <c r="E97" s="63">
        <v>4.8573690886090004</v>
      </c>
      <c r="F97" s="63">
        <v>9.1663830828310893</v>
      </c>
      <c r="G97" s="65"/>
      <c r="H97" s="7" t="s">
        <v>23</v>
      </c>
      <c r="I97" s="63">
        <v>11.016163320751</v>
      </c>
      <c r="J97" s="63">
        <v>0.59114483843882204</v>
      </c>
      <c r="K97" s="63">
        <v>4.3126199455681</v>
      </c>
      <c r="L97" s="63">
        <v>8.6291726927123698</v>
      </c>
    </row>
    <row r="98" spans="1:18" ht="14.45" hidden="1" customHeight="1">
      <c r="A98" s="7"/>
      <c r="B98" s="7" t="s">
        <v>24</v>
      </c>
      <c r="C98" s="63">
        <v>6.5253260732407501</v>
      </c>
      <c r="D98" s="63">
        <v>5.7507609009559797</v>
      </c>
      <c r="E98" s="63">
        <v>4.6703504541137697</v>
      </c>
      <c r="F98" s="63">
        <v>8.2860441789550201</v>
      </c>
      <c r="G98" s="65"/>
      <c r="H98" s="7" t="s">
        <v>24</v>
      </c>
      <c r="I98" s="63">
        <v>11.3731281378817</v>
      </c>
      <c r="J98" s="63">
        <v>2.2612343388941101</v>
      </c>
      <c r="K98" s="63">
        <v>4.9708916024383596</v>
      </c>
      <c r="L98" s="63">
        <v>10.080185460766501</v>
      </c>
    </row>
    <row r="99" spans="1:18" ht="14.45" hidden="1" customHeight="1">
      <c r="A99" s="7"/>
      <c r="B99" s="7" t="s">
        <v>25</v>
      </c>
      <c r="C99" s="63">
        <v>6.2188334448162097</v>
      </c>
      <c r="D99" s="63">
        <v>3.8448074311660001</v>
      </c>
      <c r="E99" s="63">
        <v>4.58423039562462</v>
      </c>
      <c r="F99" s="63">
        <v>8.7418182356098395</v>
      </c>
      <c r="G99" s="65"/>
      <c r="H99" s="7" t="s">
        <v>25</v>
      </c>
      <c r="I99" s="63">
        <v>7.9431256951733502</v>
      </c>
      <c r="J99" s="63">
        <v>2.7478176105997201</v>
      </c>
      <c r="K99" s="63">
        <v>5.9477023835763401</v>
      </c>
      <c r="L99" s="63">
        <v>9.9467055870282302</v>
      </c>
    </row>
    <row r="100" spans="1:18" ht="14.45" hidden="1" customHeight="1">
      <c r="A100" s="7"/>
      <c r="B100" s="7" t="s">
        <v>26</v>
      </c>
      <c r="C100" s="63">
        <v>5.9895351079304504</v>
      </c>
      <c r="D100" s="63">
        <v>6.1298906804748698</v>
      </c>
      <c r="E100" s="63">
        <v>5.3229789474017197</v>
      </c>
      <c r="F100" s="63">
        <v>9.4368015093040292</v>
      </c>
      <c r="G100" s="65"/>
      <c r="H100" s="7" t="s">
        <v>26</v>
      </c>
      <c r="I100" s="63">
        <v>7.9863615911302599</v>
      </c>
      <c r="J100" s="63">
        <v>3.1250468778456302</v>
      </c>
      <c r="K100" s="63">
        <v>4.5412538411702998</v>
      </c>
      <c r="L100" s="63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5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5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5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5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5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5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5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5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5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5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6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7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6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7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6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7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6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7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6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7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6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7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6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7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6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7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6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7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6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7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5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6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6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6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6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6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6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6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6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6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6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6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6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5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5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3"/>
      <c r="B153" s="7"/>
      <c r="C153" s="9"/>
      <c r="D153" s="9"/>
      <c r="E153" s="9"/>
      <c r="F153" s="9"/>
      <c r="G153" s="3"/>
      <c r="H153" s="7"/>
      <c r="I153" s="8"/>
      <c r="J153" s="8"/>
      <c r="K153" s="8"/>
      <c r="L153" s="8"/>
    </row>
    <row r="154" spans="1:12" ht="13.5" customHeight="1">
      <c r="A154" s="3">
        <v>2023</v>
      </c>
      <c r="B154" s="7" t="s">
        <v>15</v>
      </c>
      <c r="C154" s="9">
        <f t="shared" ref="C154:F157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3">
        <v>2023</v>
      </c>
      <c r="H154" s="7" t="s">
        <v>15</v>
      </c>
      <c r="I154" s="8">
        <f t="shared" ref="I154:L157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3"/>
      <c r="B155" s="7" t="s">
        <v>16</v>
      </c>
      <c r="C155" s="9">
        <f t="shared" si="30"/>
        <v>3.7783665472416184</v>
      </c>
      <c r="D155" s="9">
        <f t="shared" si="30"/>
        <v>8.3914910957194842</v>
      </c>
      <c r="E155" s="9">
        <f t="shared" si="30"/>
        <v>11.134987231804971</v>
      </c>
      <c r="F155" s="9">
        <f t="shared" si="30"/>
        <v>8.7667200105390855</v>
      </c>
      <c r="G155" s="3"/>
      <c r="H155" s="7" t="s">
        <v>16</v>
      </c>
      <c r="I155" s="8">
        <f t="shared" si="31"/>
        <v>13.007021022922128</v>
      </c>
      <c r="J155" s="8">
        <f t="shared" si="31"/>
        <v>-1.3977428775923006</v>
      </c>
      <c r="K155" s="8">
        <f t="shared" si="31"/>
        <v>-5.7604456528401631</v>
      </c>
      <c r="L155" s="8">
        <f t="shared" si="31"/>
        <v>2.720594765401696</v>
      </c>
    </row>
    <row r="156" spans="1:12" ht="13.5" customHeight="1">
      <c r="A156" s="10"/>
      <c r="B156" s="11" t="s">
        <v>17</v>
      </c>
      <c r="C156" s="9">
        <f t="shared" si="30"/>
        <v>6.7413823436865083</v>
      </c>
      <c r="D156" s="9">
        <f t="shared" si="30"/>
        <v>7.7941533867672108</v>
      </c>
      <c r="E156" s="9">
        <f t="shared" si="30"/>
        <v>7.2626982863482681</v>
      </c>
      <c r="F156" s="9">
        <f t="shared" si="30"/>
        <v>10.313824163227769</v>
      </c>
      <c r="G156" s="10"/>
      <c r="H156" s="11" t="s">
        <v>17</v>
      </c>
      <c r="I156" s="8">
        <f t="shared" si="31"/>
        <v>13.293138216896661</v>
      </c>
      <c r="J156" s="8">
        <f t="shared" si="31"/>
        <v>4.0050608732578707</v>
      </c>
      <c r="K156" s="8">
        <f t="shared" si="31"/>
        <v>0.42281765676122074</v>
      </c>
      <c r="L156" s="8">
        <f t="shared" si="31"/>
        <v>8.0332359494791117</v>
      </c>
    </row>
    <row r="157" spans="1:12" ht="13.5" customHeight="1">
      <c r="A157" s="10"/>
      <c r="B157" s="11" t="s">
        <v>18</v>
      </c>
      <c r="C157" s="9">
        <f t="shared" si="30"/>
        <v>3.3800435235140203</v>
      </c>
      <c r="D157" s="9">
        <f t="shared" si="30"/>
        <v>12.691974158213103</v>
      </c>
      <c r="E157" s="9">
        <f t="shared" si="30"/>
        <v>6.955536197293366</v>
      </c>
      <c r="F157" s="9">
        <f t="shared" si="30"/>
        <v>5.1594350978443115</v>
      </c>
      <c r="G157" s="10"/>
      <c r="H157" s="11" t="s">
        <v>18</v>
      </c>
      <c r="I157" s="8">
        <f t="shared" si="31"/>
        <v>3.250180161285332</v>
      </c>
      <c r="J157" s="8">
        <f t="shared" si="31"/>
        <v>1.1266859213451275</v>
      </c>
      <c r="K157" s="8">
        <f t="shared" si="31"/>
        <v>0.31620362702526883</v>
      </c>
      <c r="L157" s="8">
        <f t="shared" si="31"/>
        <v>6.0250384588203865</v>
      </c>
    </row>
    <row r="158" spans="1:12" ht="13.5" customHeight="1">
      <c r="A158" s="10"/>
      <c r="B158" s="11" t="s">
        <v>19</v>
      </c>
      <c r="C158" s="9">
        <f t="shared" ref="C158:F158" si="32">(C79/C66-1)*100</f>
        <v>5.2957786480881008</v>
      </c>
      <c r="D158" s="9">
        <f t="shared" si="32"/>
        <v>11.274235857935855</v>
      </c>
      <c r="E158" s="9">
        <f t="shared" si="32"/>
        <v>12.110153334562646</v>
      </c>
      <c r="F158" s="9">
        <f t="shared" si="32"/>
        <v>7.9718883939061458</v>
      </c>
      <c r="G158" s="10"/>
      <c r="H158" s="11" t="s">
        <v>19</v>
      </c>
      <c r="I158" s="8">
        <f t="shared" ref="I158:L158" si="33">(I79/I66-1)*100</f>
        <v>5.8153834072790733</v>
      </c>
      <c r="J158" s="8">
        <f t="shared" si="33"/>
        <v>4.2476679368798065</v>
      </c>
      <c r="K158" s="8">
        <f t="shared" si="33"/>
        <v>1.1618750268004074</v>
      </c>
      <c r="L158" s="8">
        <f t="shared" si="33"/>
        <v>8.7298345058375979</v>
      </c>
    </row>
    <row r="159" spans="1:12" ht="13.5" customHeight="1">
      <c r="A159" s="10"/>
      <c r="B159" s="11" t="s">
        <v>151</v>
      </c>
      <c r="C159" s="9">
        <f t="shared" ref="C159:F159" si="34">(C80/C67-1)*100</f>
        <v>4.4850133812775583</v>
      </c>
      <c r="D159" s="9">
        <f t="shared" si="34"/>
        <v>12.539706520196447</v>
      </c>
      <c r="E159" s="9">
        <f t="shared" si="34"/>
        <v>8.6633539654040082</v>
      </c>
      <c r="F159" s="9">
        <f t="shared" si="34"/>
        <v>6.0872463615675665</v>
      </c>
      <c r="G159" s="10"/>
      <c r="H159" s="11" t="s">
        <v>151</v>
      </c>
      <c r="I159" s="8">
        <f t="shared" ref="I159:L159" si="35">(I80/I67-1)*100</f>
        <v>2.5323746394899649</v>
      </c>
      <c r="J159" s="8">
        <f t="shared" si="35"/>
        <v>-1.384717555006354</v>
      </c>
      <c r="K159" s="8">
        <f t="shared" si="35"/>
        <v>4.7431025738500665</v>
      </c>
      <c r="L159" s="8">
        <f t="shared" si="35"/>
        <v>8.4734110545197971</v>
      </c>
    </row>
    <row r="160" spans="1:12" ht="13.5" customHeight="1">
      <c r="A160" s="10"/>
      <c r="B160" s="11" t="s">
        <v>145</v>
      </c>
      <c r="C160" s="9">
        <f t="shared" ref="C160:F160" si="36">(C81/C68-1)*100</f>
        <v>6.6189891138277446</v>
      </c>
      <c r="D160" s="9">
        <f t="shared" si="36"/>
        <v>13.057623896733705</v>
      </c>
      <c r="E160" s="9">
        <f t="shared" si="36"/>
        <v>10.053028164535815</v>
      </c>
      <c r="F160" s="9">
        <f t="shared" si="36"/>
        <v>7.4756470975543055</v>
      </c>
      <c r="G160" s="10"/>
      <c r="H160" s="11" t="s">
        <v>145</v>
      </c>
      <c r="I160" s="8">
        <f t="shared" ref="I160:L160" si="37">(I81/I68-1)*100</f>
        <v>-5.1647387142761403E-2</v>
      </c>
      <c r="J160" s="8">
        <f t="shared" si="37"/>
        <v>0.89051530313040139</v>
      </c>
      <c r="K160" s="8">
        <f t="shared" si="37"/>
        <v>12.110440693643199</v>
      </c>
      <c r="L160" s="8">
        <f t="shared" si="37"/>
        <v>7.5745460587211655</v>
      </c>
    </row>
    <row r="161" spans="1:12" ht="13.5" hidden="1" customHeight="1">
      <c r="A161" s="66"/>
      <c r="B161" s="11" t="s">
        <v>146</v>
      </c>
      <c r="C161" s="9">
        <f t="shared" ref="C161:F161" si="38">(C82/C69-1)*100</f>
        <v>-100</v>
      </c>
      <c r="D161" s="9">
        <f t="shared" si="38"/>
        <v>-100</v>
      </c>
      <c r="E161" s="9">
        <f t="shared" si="38"/>
        <v>-100</v>
      </c>
      <c r="F161" s="9">
        <f t="shared" si="38"/>
        <v>-100</v>
      </c>
      <c r="G161" s="66"/>
      <c r="H161" s="11" t="s">
        <v>146</v>
      </c>
      <c r="I161" s="8">
        <f t="shared" ref="I161:L161" si="39">(I82/I69-1)*100</f>
        <v>-100</v>
      </c>
      <c r="J161" s="8">
        <f t="shared" si="39"/>
        <v>-100</v>
      </c>
      <c r="K161" s="8">
        <f t="shared" si="39"/>
        <v>-100</v>
      </c>
      <c r="L161" s="8">
        <f t="shared" si="39"/>
        <v>-100</v>
      </c>
    </row>
    <row r="162" spans="1:12" ht="13.5" hidden="1" customHeight="1">
      <c r="A162" s="66"/>
      <c r="B162" s="11" t="s">
        <v>147</v>
      </c>
      <c r="C162" s="9">
        <f t="shared" ref="C162:F162" si="40">(C83/C70-1)*100</f>
        <v>-100</v>
      </c>
      <c r="D162" s="9">
        <f t="shared" si="40"/>
        <v>-100</v>
      </c>
      <c r="E162" s="9">
        <f t="shared" si="40"/>
        <v>-100</v>
      </c>
      <c r="F162" s="9">
        <f t="shared" si="40"/>
        <v>-100</v>
      </c>
      <c r="G162" s="66"/>
      <c r="H162" s="11" t="s">
        <v>147</v>
      </c>
      <c r="I162" s="8">
        <f t="shared" ref="I162:L162" si="41">(I83/I70-1)*100</f>
        <v>-100</v>
      </c>
      <c r="J162" s="8">
        <f t="shared" si="41"/>
        <v>-100</v>
      </c>
      <c r="K162" s="8">
        <f t="shared" si="41"/>
        <v>-100</v>
      </c>
      <c r="L162" s="8">
        <f t="shared" si="41"/>
        <v>-100</v>
      </c>
    </row>
    <row r="163" spans="1:12" ht="13.5" hidden="1" customHeight="1">
      <c r="A163" s="66"/>
      <c r="B163" s="11" t="s">
        <v>148</v>
      </c>
      <c r="C163" s="9">
        <f t="shared" ref="C163:F163" si="42">(C84/C71-1)*100</f>
        <v>-100</v>
      </c>
      <c r="D163" s="9">
        <f t="shared" si="42"/>
        <v>-100</v>
      </c>
      <c r="E163" s="9">
        <f t="shared" si="42"/>
        <v>-100</v>
      </c>
      <c r="F163" s="9">
        <f t="shared" si="42"/>
        <v>-100</v>
      </c>
      <c r="G163" s="66"/>
      <c r="H163" s="11" t="s">
        <v>148</v>
      </c>
      <c r="I163" s="8">
        <f t="shared" ref="I163:L163" si="43">(I84/I71-1)*100</f>
        <v>-100</v>
      </c>
      <c r="J163" s="8">
        <f t="shared" si="43"/>
        <v>-100</v>
      </c>
      <c r="K163" s="8">
        <f t="shared" si="43"/>
        <v>-100</v>
      </c>
      <c r="L163" s="8">
        <f t="shared" si="43"/>
        <v>-100</v>
      </c>
    </row>
    <row r="164" spans="1:12" ht="16.5" hidden="1">
      <c r="A164" s="3"/>
      <c r="B164" s="11" t="s">
        <v>149</v>
      </c>
      <c r="C164" s="9">
        <f t="shared" ref="C164:F164" si="44">(C85/C72-1)*100</f>
        <v>-100</v>
      </c>
      <c r="D164" s="9">
        <f t="shared" si="44"/>
        <v>-100</v>
      </c>
      <c r="E164" s="9">
        <f t="shared" si="44"/>
        <v>-100</v>
      </c>
      <c r="F164" s="9">
        <f t="shared" si="44"/>
        <v>-100</v>
      </c>
      <c r="G164" s="3"/>
      <c r="H164" s="11" t="s">
        <v>149</v>
      </c>
      <c r="I164" s="8">
        <f t="shared" ref="I164:L164" si="45">(I85/I72-1)*100</f>
        <v>-100</v>
      </c>
      <c r="J164" s="8">
        <f t="shared" si="45"/>
        <v>-100</v>
      </c>
      <c r="K164" s="8">
        <f t="shared" si="45"/>
        <v>-100</v>
      </c>
      <c r="L164" s="8">
        <f t="shared" si="45"/>
        <v>-100</v>
      </c>
    </row>
    <row r="165" spans="1:12" ht="16.5" hidden="1">
      <c r="A165" s="3"/>
      <c r="B165" s="11" t="s">
        <v>150</v>
      </c>
      <c r="C165" s="9">
        <f t="shared" ref="C165:F165" si="46">(C86/C73-1)*100</f>
        <v>-100</v>
      </c>
      <c r="D165" s="9">
        <f t="shared" si="46"/>
        <v>-100</v>
      </c>
      <c r="E165" s="9">
        <f t="shared" si="46"/>
        <v>-100</v>
      </c>
      <c r="F165" s="9">
        <f t="shared" si="46"/>
        <v>-100</v>
      </c>
      <c r="G165" s="3"/>
      <c r="H165" s="11" t="s">
        <v>150</v>
      </c>
      <c r="I165" s="8">
        <f t="shared" ref="I165:L165" si="47">(I86/I73-1)*100</f>
        <v>-100</v>
      </c>
      <c r="J165" s="8">
        <f t="shared" si="47"/>
        <v>-100</v>
      </c>
      <c r="K165" s="8">
        <f t="shared" si="47"/>
        <v>-100</v>
      </c>
      <c r="L165" s="8">
        <f t="shared" si="47"/>
        <v>-100</v>
      </c>
    </row>
    <row r="166" spans="1:12" ht="15">
      <c r="A166" s="66"/>
      <c r="B166" s="7"/>
      <c r="C166" s="63"/>
      <c r="D166" s="63"/>
      <c r="E166" s="63"/>
      <c r="F166" s="63"/>
      <c r="G166" s="67"/>
      <c r="H166" s="7"/>
      <c r="I166" s="63"/>
      <c r="J166" s="63"/>
      <c r="K166" s="63"/>
      <c r="L166" s="63"/>
    </row>
    <row r="167" spans="1:12" s="92" customFormat="1" ht="16.5" customHeight="1">
      <c r="A167" s="109" t="s">
        <v>78</v>
      </c>
      <c r="B167" s="109"/>
      <c r="C167" s="109"/>
      <c r="D167" s="109"/>
      <c r="E167" s="109"/>
      <c r="F167" s="109"/>
      <c r="G167" s="109" t="s">
        <v>79</v>
      </c>
      <c r="H167" s="109"/>
      <c r="I167" s="109"/>
      <c r="J167" s="109"/>
      <c r="K167" s="109"/>
      <c r="L167" s="109"/>
    </row>
    <row r="168" spans="1:12" ht="7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5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5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5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5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5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5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5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5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5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5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5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5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5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5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5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5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5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5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5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5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5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5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6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7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6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7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6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7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6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7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6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7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6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7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6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7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6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7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6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7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6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7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48">(D49/D47-1)*100</f>
        <v>-7.6940800741325805</v>
      </c>
      <c r="E208" s="9">
        <f t="shared" si="48"/>
        <v>-3.725915688059267</v>
      </c>
      <c r="F208" s="9">
        <f t="shared" si="48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49">(D50/D49-1)*100</f>
        <v>3.547124787304079</v>
      </c>
      <c r="E209" s="9">
        <f t="shared" si="49"/>
        <v>8.4726171505074444</v>
      </c>
      <c r="F209" s="9">
        <f t="shared" si="49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50">(C51/C50-1)*100</f>
        <v>0.84271709480940871</v>
      </c>
      <c r="D210" s="9">
        <f t="shared" si="50"/>
        <v>-1.0678557654666188</v>
      </c>
      <c r="E210" s="9">
        <f t="shared" si="50"/>
        <v>12.460063155932222</v>
      </c>
      <c r="F210" s="9">
        <f t="shared" si="50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51">(C52/C51-1)*100</f>
        <v>7.782788194805601E-2</v>
      </c>
      <c r="D211" s="9">
        <f t="shared" si="51"/>
        <v>1.0065632588005302</v>
      </c>
      <c r="E211" s="9">
        <f t="shared" si="51"/>
        <v>0.63235615401837642</v>
      </c>
      <c r="F211" s="9">
        <f t="shared" si="51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5">
        <f t="shared" ref="C212:F212" si="52">(C53/C52-1)*100</f>
        <v>2.6182144822373132E-2</v>
      </c>
      <c r="D212" s="9">
        <f t="shared" si="52"/>
        <v>-1.0945737040654047</v>
      </c>
      <c r="E212" s="9">
        <f t="shared" si="52"/>
        <v>-0.78438686617738895</v>
      </c>
      <c r="F212" s="9">
        <f t="shared" si="52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53">(C54/C53-1)*100</f>
        <v>-5.7492067197986163</v>
      </c>
      <c r="D213" s="9">
        <f t="shared" si="53"/>
        <v>-22.563877128995824</v>
      </c>
      <c r="E213" s="9">
        <f t="shared" si="53"/>
        <v>0.3372919750005865</v>
      </c>
      <c r="F213" s="9">
        <f t="shared" si="53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54">(C55/C54-1)*100</f>
        <v>-1.543699585771352</v>
      </c>
      <c r="D214" s="9">
        <f t="shared" si="54"/>
        <v>2.3162521232449329</v>
      </c>
      <c r="E214" s="9">
        <f t="shared" si="54"/>
        <v>0.71138494335911684</v>
      </c>
      <c r="F214" s="9">
        <f t="shared" si="54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6"/>
      <c r="B215" s="11" t="s">
        <v>22</v>
      </c>
      <c r="C215" s="9">
        <f t="shared" ref="C215:F215" si="55">(C56/C55-1)*100</f>
        <v>4.9905879851936508</v>
      </c>
      <c r="D215" s="9">
        <f t="shared" si="55"/>
        <v>13.884751073280444</v>
      </c>
      <c r="E215" s="9">
        <f t="shared" si="55"/>
        <v>-1.6102632366757574</v>
      </c>
      <c r="F215" s="9">
        <f t="shared" si="55"/>
        <v>1.3818538507960776</v>
      </c>
      <c r="G215" s="66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6"/>
      <c r="B216" s="11" t="s">
        <v>23</v>
      </c>
      <c r="C216" s="9">
        <f t="shared" ref="C216:F219" si="56">(C57/C56-1)*100</f>
        <v>3.9131804875595089</v>
      </c>
      <c r="D216" s="9">
        <f t="shared" si="56"/>
        <v>-8.6152952315547537</v>
      </c>
      <c r="E216" s="9">
        <f t="shared" si="56"/>
        <v>-3.4335874685361589</v>
      </c>
      <c r="F216" s="9">
        <f t="shared" si="56"/>
        <v>1.93120458505458</v>
      </c>
      <c r="G216" s="66"/>
      <c r="H216" s="11" t="s">
        <v>23</v>
      </c>
      <c r="I216" s="8">
        <v>12.3069166733116</v>
      </c>
      <c r="J216" s="8">
        <v>6.7320708716002198</v>
      </c>
      <c r="K216" s="30">
        <v>2.57462071639569E-2</v>
      </c>
      <c r="L216" s="8">
        <v>5.2045799041900302</v>
      </c>
    </row>
    <row r="217" spans="1:12" ht="13.5" hidden="1" customHeight="1">
      <c r="A217" s="66"/>
      <c r="B217" s="11" t="s">
        <v>24</v>
      </c>
      <c r="C217" s="9">
        <f t="shared" si="56"/>
        <v>2.339244924103645</v>
      </c>
      <c r="D217" s="9">
        <f t="shared" si="56"/>
        <v>9.9003780243098518</v>
      </c>
      <c r="E217" s="9">
        <f t="shared" si="56"/>
        <v>0.45431384695249211</v>
      </c>
      <c r="F217" s="9">
        <f t="shared" si="56"/>
        <v>0.74319523118211439</v>
      </c>
      <c r="G217" s="66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56"/>
        <v>-0.38663420842117713</v>
      </c>
      <c r="D218" s="9">
        <f t="shared" si="56"/>
        <v>6.56447847155186</v>
      </c>
      <c r="E218" s="9">
        <f t="shared" si="56"/>
        <v>-0.73404079978774961</v>
      </c>
      <c r="F218" s="9">
        <f t="shared" si="56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56"/>
        <v>1.3605176214180448</v>
      </c>
      <c r="D219" s="9">
        <f t="shared" si="56"/>
        <v>4.7309945981572454</v>
      </c>
      <c r="E219" s="9">
        <f t="shared" si="56"/>
        <v>-2.0745935569976615</v>
      </c>
      <c r="F219" s="9">
        <f t="shared" si="56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57">(D62/D60-1)*100</f>
        <v>-0.25259025586569228</v>
      </c>
      <c r="E221" s="9">
        <f t="shared" si="57"/>
        <v>-0.23197985174047142</v>
      </c>
      <c r="F221" s="9">
        <f t="shared" si="57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58">(J62/J60-1)*100</f>
        <v>0.58610723747172244</v>
      </c>
      <c r="K221" s="8">
        <f t="shared" si="58"/>
        <v>0.55783354123568607</v>
      </c>
      <c r="L221" s="8">
        <f t="shared" si="58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59">(D63/D62-1)*100</f>
        <v>-1.0108262349318609</v>
      </c>
      <c r="E222" s="9">
        <f t="shared" si="59"/>
        <v>2.3471542713748406</v>
      </c>
      <c r="F222" s="9">
        <f t="shared" si="59"/>
        <v>-7.3566504421534784</v>
      </c>
      <c r="G222" s="3"/>
      <c r="H222" s="13" t="s">
        <v>16</v>
      </c>
      <c r="I222" s="8">
        <f t="shared" ref="I222:L227" si="60">(I63/I62-1)*100</f>
        <v>-9.2100325888695771</v>
      </c>
      <c r="J222" s="8">
        <f t="shared" si="60"/>
        <v>-8.2625681436886094</v>
      </c>
      <c r="K222" s="8">
        <f t="shared" si="60"/>
        <v>-4.5424377316253928</v>
      </c>
      <c r="L222" s="8">
        <f t="shared" si="60"/>
        <v>-4.4900001703180088</v>
      </c>
    </row>
    <row r="223" spans="1:12" ht="13.5" customHeight="1">
      <c r="A223" s="10"/>
      <c r="B223" s="13" t="s">
        <v>17</v>
      </c>
      <c r="C223" s="9">
        <f t="shared" ref="C223" si="61">(C64/C63-1)*100</f>
        <v>1.3579918834950577</v>
      </c>
      <c r="D223" s="9">
        <f t="shared" ref="D223:F223" si="62">(D64/D63-1)*100</f>
        <v>-0.63711830788685253</v>
      </c>
      <c r="E223" s="9">
        <f t="shared" si="62"/>
        <v>9.632331750350076</v>
      </c>
      <c r="F223" s="9">
        <f t="shared" si="62"/>
        <v>0.76353363587191581</v>
      </c>
      <c r="G223" s="10"/>
      <c r="H223" s="13" t="s">
        <v>17</v>
      </c>
      <c r="I223" s="8">
        <f t="shared" si="60"/>
        <v>3.1285935348120075</v>
      </c>
      <c r="J223" s="8">
        <f t="shared" si="60"/>
        <v>-0.28782073121748075</v>
      </c>
      <c r="K223" s="8">
        <f t="shared" si="60"/>
        <v>-6.8616660646603211E-2</v>
      </c>
      <c r="L223" s="8">
        <f t="shared" si="60"/>
        <v>1.4031939160381146</v>
      </c>
    </row>
    <row r="224" spans="1:12" ht="13.5" customHeight="1">
      <c r="A224" s="10"/>
      <c r="B224" s="13" t="s">
        <v>28</v>
      </c>
      <c r="C224" s="9">
        <f t="shared" ref="C224" si="63">(C65/C64-1)*100</f>
        <v>2.1676802868880962</v>
      </c>
      <c r="D224" s="9">
        <f t="shared" ref="C224:F232" si="64">(D65/D64-1)*100</f>
        <v>-1.7517839791900802</v>
      </c>
      <c r="E224" s="9">
        <f t="shared" si="64"/>
        <v>-1.4067641575134182</v>
      </c>
      <c r="F224" s="9">
        <f t="shared" si="64"/>
        <v>1.9453751330636759</v>
      </c>
      <c r="G224" s="10"/>
      <c r="H224" s="13" t="s">
        <v>28</v>
      </c>
      <c r="I224" s="8">
        <f t="shared" si="60"/>
        <v>8.0921087686284032</v>
      </c>
      <c r="J224" s="8">
        <f t="shared" si="60"/>
        <v>2.628066161296716</v>
      </c>
      <c r="K224" s="8">
        <f t="shared" si="60"/>
        <v>-0.32628125220514059</v>
      </c>
      <c r="L224" s="8">
        <f t="shared" si="60"/>
        <v>1.1912131770362322</v>
      </c>
    </row>
    <row r="225" spans="1:12" ht="13.5" customHeight="1">
      <c r="A225" s="10"/>
      <c r="B225" s="11" t="s">
        <v>29</v>
      </c>
      <c r="C225" s="9">
        <f t="shared" ref="C225" si="65">(C66/C65-1)*100</f>
        <v>-0.15812904524252769</v>
      </c>
      <c r="D225" s="9">
        <f t="shared" si="64"/>
        <v>1.5890563761469245</v>
      </c>
      <c r="E225" s="9">
        <f t="shared" si="64"/>
        <v>2.2701885938722022</v>
      </c>
      <c r="F225" s="9">
        <f t="shared" si="64"/>
        <v>-1.197148628054967</v>
      </c>
      <c r="G225" s="10"/>
      <c r="H225" s="11" t="s">
        <v>29</v>
      </c>
      <c r="I225" s="8">
        <f t="shared" si="60"/>
        <v>-1.8701900038683883</v>
      </c>
      <c r="J225" s="8">
        <f t="shared" si="60"/>
        <v>0.88449257988099106</v>
      </c>
      <c r="K225" s="8">
        <f t="shared" si="60"/>
        <v>0.35381156314773232</v>
      </c>
      <c r="L225" s="8">
        <f t="shared" si="60"/>
        <v>-0.11417897534170551</v>
      </c>
    </row>
    <row r="226" spans="1:12" ht="13.5" customHeight="1">
      <c r="A226" s="10"/>
      <c r="B226" s="11" t="s">
        <v>36</v>
      </c>
      <c r="C226" s="9">
        <f t="shared" ref="C226" si="66">(C67/C66-1)*100</f>
        <v>1.2046880949390992</v>
      </c>
      <c r="D226" s="9">
        <f t="shared" si="64"/>
        <v>-0.22370981885367902</v>
      </c>
      <c r="E226" s="9">
        <f t="shared" si="64"/>
        <v>-3.4299781910897553</v>
      </c>
      <c r="F226" s="9">
        <f t="shared" si="64"/>
        <v>0.81440870696778411</v>
      </c>
      <c r="G226" s="10"/>
      <c r="H226" s="11" t="s">
        <v>36</v>
      </c>
      <c r="I226" s="8">
        <f t="shared" si="60"/>
        <v>3.3750968836078199</v>
      </c>
      <c r="J226" s="8">
        <f t="shared" si="60"/>
        <v>3.3879350824727705</v>
      </c>
      <c r="K226" s="8">
        <f t="shared" si="60"/>
        <v>0.25082451613793744</v>
      </c>
      <c r="L226" s="8">
        <f t="shared" si="60"/>
        <v>0.57118246079297386</v>
      </c>
    </row>
    <row r="227" spans="1:12" ht="13.5" customHeight="1">
      <c r="A227" s="10"/>
      <c r="B227" s="11" t="s">
        <v>37</v>
      </c>
      <c r="C227" s="9">
        <f t="shared" ref="C227" si="67">(C68/C67-1)*100</f>
        <v>-1.416590895400649</v>
      </c>
      <c r="D227" s="9">
        <f t="shared" si="64"/>
        <v>-4.4606801398203277</v>
      </c>
      <c r="E227" s="9">
        <f t="shared" si="64"/>
        <v>4.8579918266223876</v>
      </c>
      <c r="F227" s="55">
        <f t="shared" si="64"/>
        <v>3.8066981076712025E-2</v>
      </c>
      <c r="G227" s="10"/>
      <c r="H227" s="11" t="s">
        <v>37</v>
      </c>
      <c r="I227" s="8">
        <f t="shared" si="60"/>
        <v>0.68957989329210267</v>
      </c>
      <c r="J227" s="8">
        <f t="shared" si="60"/>
        <v>-4.7945615913685398</v>
      </c>
      <c r="K227" s="8">
        <f t="shared" si="60"/>
        <v>-3.0288786087970698</v>
      </c>
      <c r="L227" s="8">
        <f t="shared" si="60"/>
        <v>-0.71124365178359961</v>
      </c>
    </row>
    <row r="228" spans="1:12" ht="13.5" customHeight="1">
      <c r="A228" s="66"/>
      <c r="B228" s="11" t="s">
        <v>38</v>
      </c>
      <c r="C228" s="9">
        <f t="shared" si="64"/>
        <v>1.6742580886800473</v>
      </c>
      <c r="D228" s="9">
        <f t="shared" si="64"/>
        <v>2.6823576385164527</v>
      </c>
      <c r="E228" s="9">
        <f t="shared" si="64"/>
        <v>-1.3555205313824925</v>
      </c>
      <c r="F228" s="9">
        <f t="shared" si="64"/>
        <v>1.2203570016898535</v>
      </c>
      <c r="G228" s="66"/>
      <c r="H228" s="11" t="s">
        <v>38</v>
      </c>
      <c r="I228" s="8">
        <f t="shared" ref="I228:L228" si="68">(I69/I68-1)*100</f>
        <v>-0.7961783610298534</v>
      </c>
      <c r="J228" s="8">
        <f t="shared" si="68"/>
        <v>2.6754000575405001</v>
      </c>
      <c r="K228" s="8">
        <f t="shared" si="68"/>
        <v>3.9097618549238211</v>
      </c>
      <c r="L228" s="8">
        <f t="shared" si="68"/>
        <v>1.0141293121666006</v>
      </c>
    </row>
    <row r="229" spans="1:12" ht="13.5" customHeight="1">
      <c r="A229" s="66"/>
      <c r="B229" s="15" t="s">
        <v>23</v>
      </c>
      <c r="C229" s="9">
        <f t="shared" si="64"/>
        <v>0.1017778048666651</v>
      </c>
      <c r="D229" s="9">
        <f t="shared" si="64"/>
        <v>2.5163080566610319</v>
      </c>
      <c r="E229" s="9">
        <f t="shared" si="64"/>
        <v>2.5588625120647635</v>
      </c>
      <c r="F229" s="9">
        <f t="shared" si="64"/>
        <v>1.1592954661296284</v>
      </c>
      <c r="G229" s="66"/>
      <c r="H229" s="15" t="s">
        <v>23</v>
      </c>
      <c r="I229" s="8">
        <f t="shared" ref="I229:L229" si="69">(I70/I69-1)*100</f>
        <v>0.32238660005377007</v>
      </c>
      <c r="J229" s="8">
        <f t="shared" si="69"/>
        <v>0.56379535592943064</v>
      </c>
      <c r="K229" s="8">
        <f t="shared" si="69"/>
        <v>-1.7424618922066371</v>
      </c>
      <c r="L229" s="8">
        <f t="shared" si="69"/>
        <v>0.81197608685712463</v>
      </c>
    </row>
    <row r="230" spans="1:12" ht="13.5" customHeight="1">
      <c r="A230" s="66"/>
      <c r="B230" s="15" t="s">
        <v>24</v>
      </c>
      <c r="C230" s="9">
        <f>(C71/C70-1)*100</f>
        <v>-0.20783622901341392</v>
      </c>
      <c r="D230" s="9">
        <f t="shared" si="64"/>
        <v>4.0770994518648518</v>
      </c>
      <c r="E230" s="9">
        <f t="shared" si="64"/>
        <v>-1.3198330630622812</v>
      </c>
      <c r="F230" s="9">
        <f t="shared" si="64"/>
        <v>1.9799458750177745</v>
      </c>
      <c r="G230" s="66"/>
      <c r="H230" s="15" t="s">
        <v>24</v>
      </c>
      <c r="I230" s="8">
        <f t="shared" ref="I230:L230" si="70">(I71/I70-1)*100</f>
        <v>1.9839784332074784</v>
      </c>
      <c r="J230" s="8">
        <f t="shared" si="70"/>
        <v>-4.1211015827203434</v>
      </c>
      <c r="K230" s="8">
        <f t="shared" si="70"/>
        <v>-1.7646126090112846</v>
      </c>
      <c r="L230" s="8">
        <f t="shared" si="70"/>
        <v>-0.47316090347186979</v>
      </c>
    </row>
    <row r="231" spans="1:12" ht="16.5" customHeight="1">
      <c r="A231" s="3"/>
      <c r="B231" s="7" t="s">
        <v>25</v>
      </c>
      <c r="C231" s="9">
        <f t="shared" si="64"/>
        <v>-0.60848442238530254</v>
      </c>
      <c r="D231" s="9">
        <f t="shared" si="64"/>
        <v>3.4905860502760788</v>
      </c>
      <c r="E231" s="9">
        <f t="shared" si="64"/>
        <v>-1.735088798931339</v>
      </c>
      <c r="F231" s="9">
        <f t="shared" si="64"/>
        <v>3.236801889799823</v>
      </c>
      <c r="G231" s="3"/>
      <c r="H231" s="7" t="s">
        <v>25</v>
      </c>
      <c r="I231" s="8">
        <f t="shared" ref="I231:L231" si="71">(I72/I71-1)*100</f>
        <v>-2.2066390164244276</v>
      </c>
      <c r="J231" s="8">
        <f t="shared" si="71"/>
        <v>1.1909771027336147</v>
      </c>
      <c r="K231" s="8">
        <f t="shared" si="71"/>
        <v>-3.0092874182452545</v>
      </c>
      <c r="L231" s="8">
        <f t="shared" si="71"/>
        <v>3.0011089023723958</v>
      </c>
    </row>
    <row r="232" spans="1:12" ht="16.5" customHeight="1">
      <c r="A232" s="3"/>
      <c r="B232" s="85" t="s">
        <v>26</v>
      </c>
      <c r="C232" s="9">
        <f t="shared" si="64"/>
        <v>1.8738205823903176</v>
      </c>
      <c r="D232" s="9">
        <f t="shared" si="64"/>
        <v>4.3470912199297773</v>
      </c>
      <c r="E232" s="9">
        <f t="shared" si="64"/>
        <v>7.5036453435768147</v>
      </c>
      <c r="F232" s="9">
        <f t="shared" si="64"/>
        <v>1.5268281195449873</v>
      </c>
      <c r="G232" s="3"/>
      <c r="H232" s="85" t="s">
        <v>26</v>
      </c>
      <c r="I232" s="8">
        <f t="shared" ref="I232:L232" si="72">(I73/I72-1)*100</f>
        <v>-1.4208236968462074</v>
      </c>
      <c r="J232" s="8">
        <f t="shared" si="72"/>
        <v>3.6466099140785913</v>
      </c>
      <c r="K232" s="8">
        <f t="shared" si="72"/>
        <v>2.4331279124125471</v>
      </c>
      <c r="L232" s="8">
        <f t="shared" si="72"/>
        <v>-0.69048957575581493</v>
      </c>
    </row>
    <row r="233" spans="1:12" ht="15" customHeight="1">
      <c r="C233" s="9"/>
      <c r="D233" s="9"/>
      <c r="E233" s="9"/>
      <c r="F233" s="9"/>
    </row>
    <row r="234" spans="1:12" ht="13.5" customHeight="1">
      <c r="A234" s="3">
        <v>2023</v>
      </c>
      <c r="B234" s="7" t="s">
        <v>15</v>
      </c>
      <c r="C234" s="9">
        <f>(C75/C73-1)*100</f>
        <v>0.48903254796277551</v>
      </c>
      <c r="D234" s="9">
        <f t="shared" ref="D234:F234" si="73">(D75/D73-1)*100</f>
        <v>-2.4481516382399815</v>
      </c>
      <c r="E234" s="9">
        <f t="shared" si="73"/>
        <v>-3.7199698093209776</v>
      </c>
      <c r="F234" s="9">
        <f t="shared" si="73"/>
        <v>4.2029625617271416</v>
      </c>
      <c r="G234" s="3">
        <v>2023</v>
      </c>
      <c r="H234" s="7" t="s">
        <v>15</v>
      </c>
      <c r="I234" s="8">
        <f>(I75/I73-1)*100</f>
        <v>3.8333670764511663</v>
      </c>
      <c r="J234" s="8">
        <f t="shared" ref="J234:L234" si="74">(J75/J73-1)*100</f>
        <v>-4.3214383781524095</v>
      </c>
      <c r="K234" s="8">
        <f t="shared" si="74"/>
        <v>-1.8555364562743759</v>
      </c>
      <c r="L234" s="8">
        <f t="shared" si="74"/>
        <v>-0.91668413730389142</v>
      </c>
    </row>
    <row r="235" spans="1:12" ht="13.5" customHeight="1">
      <c r="A235" s="3"/>
      <c r="B235" s="7" t="s">
        <v>16</v>
      </c>
      <c r="C235" s="9">
        <f t="shared" ref="C235:F238" si="75">(C76/C75-1)*100</f>
        <v>-2.6494718010557472</v>
      </c>
      <c r="D235" s="9">
        <f t="shared" si="75"/>
        <v>-0.65883475200637642</v>
      </c>
      <c r="E235" s="9">
        <f t="shared" si="75"/>
        <v>-2.2226238682375055</v>
      </c>
      <c r="F235" s="9">
        <f t="shared" si="75"/>
        <v>-6.8283314737817236</v>
      </c>
      <c r="G235" s="3"/>
      <c r="H235" s="7" t="s">
        <v>16</v>
      </c>
      <c r="I235" s="8">
        <f t="shared" ref="I235:L237" si="76">(I76/I75-1)*100</f>
        <v>-2.3119989075205516</v>
      </c>
      <c r="J235" s="8">
        <f t="shared" si="76"/>
        <v>-2.3271531002559964</v>
      </c>
      <c r="K235" s="8">
        <f t="shared" si="76"/>
        <v>-0.83467510606640705</v>
      </c>
      <c r="L235" s="8">
        <f t="shared" si="76"/>
        <v>-2.2947545106234646</v>
      </c>
    </row>
    <row r="236" spans="1:12" ht="13.5" customHeight="1">
      <c r="A236" s="10"/>
      <c r="B236" s="11" t="s">
        <v>17</v>
      </c>
      <c r="C236" s="9">
        <f t="shared" si="75"/>
        <v>4.2519026381031999</v>
      </c>
      <c r="D236" s="9">
        <f t="shared" si="75"/>
        <v>-1.1847000000000052</v>
      </c>
      <c r="E236" s="9">
        <f t="shared" si="75"/>
        <v>5.8124000000000065</v>
      </c>
      <c r="F236" s="9">
        <f t="shared" si="75"/>
        <v>2.1967999999999988</v>
      </c>
      <c r="G236" s="10"/>
      <c r="H236" s="11" t="s">
        <v>17</v>
      </c>
      <c r="I236" s="8">
        <f t="shared" si="76"/>
        <v>3.3897000000000066</v>
      </c>
      <c r="J236" s="8">
        <f t="shared" si="76"/>
        <v>5.1757999999999971</v>
      </c>
      <c r="K236" s="8">
        <f t="shared" si="76"/>
        <v>6.4880999999999966</v>
      </c>
      <c r="L236" s="8">
        <f t="shared" si="76"/>
        <v>6.6476999999999897</v>
      </c>
    </row>
    <row r="237" spans="1:12" ht="13.5" customHeight="1">
      <c r="A237" s="10"/>
      <c r="B237" s="11" t="s">
        <v>18</v>
      </c>
      <c r="C237" s="9">
        <f t="shared" si="75"/>
        <v>-1.049630397824064</v>
      </c>
      <c r="D237" s="9">
        <f t="shared" si="75"/>
        <v>2.7123000000000008</v>
      </c>
      <c r="E237" s="9">
        <f t="shared" si="75"/>
        <v>-1.68910000000001</v>
      </c>
      <c r="F237" s="9">
        <f t="shared" si="75"/>
        <v>-2.8179999999999983</v>
      </c>
      <c r="G237" s="10"/>
      <c r="H237" s="11" t="s">
        <v>18</v>
      </c>
      <c r="I237" s="8">
        <f t="shared" si="76"/>
        <v>-1.4898000000000078</v>
      </c>
      <c r="J237" s="8">
        <f t="shared" si="76"/>
        <v>-0.21219999999999573</v>
      </c>
      <c r="K237" s="8">
        <f t="shared" si="76"/>
        <v>-0.43210000000000193</v>
      </c>
      <c r="L237" s="8">
        <f t="shared" si="76"/>
        <v>-0.68979999999999597</v>
      </c>
    </row>
    <row r="238" spans="1:12" ht="13.5" customHeight="1">
      <c r="A238" s="10"/>
      <c r="B238" s="11" t="s">
        <v>19</v>
      </c>
      <c r="C238" s="9">
        <f t="shared" si="75"/>
        <v>1.6920402192704742</v>
      </c>
      <c r="D238" s="9">
        <f t="shared" si="75"/>
        <v>0.31099999999999461</v>
      </c>
      <c r="E238" s="9">
        <f t="shared" si="75"/>
        <v>7.1989999999999998</v>
      </c>
      <c r="F238" s="9">
        <f t="shared" si="75"/>
        <v>1.4453000000000049</v>
      </c>
      <c r="G238" s="10"/>
      <c r="H238" s="11" t="s">
        <v>19</v>
      </c>
      <c r="I238" s="8">
        <f t="shared" ref="I238:L238" si="77">(I79/I78-1)*100</f>
        <v>0.56780000000000719</v>
      </c>
      <c r="J238" s="8">
        <f t="shared" si="77"/>
        <v>3.9979999999999905</v>
      </c>
      <c r="K238" s="8">
        <f t="shared" si="77"/>
        <v>1.1997999999999953</v>
      </c>
      <c r="L238" s="8">
        <f t="shared" si="77"/>
        <v>2.4340000000000028</v>
      </c>
    </row>
    <row r="239" spans="1:12" ht="13.5" customHeight="1">
      <c r="A239" s="10"/>
      <c r="B239" s="11" t="s">
        <v>151</v>
      </c>
      <c r="C239" s="9">
        <f t="shared" ref="C239:F239" si="78">(C80/C79-1)*100</f>
        <v>0.42542375025911294</v>
      </c>
      <c r="D239" s="9">
        <f t="shared" si="78"/>
        <v>0.91099999999999515</v>
      </c>
      <c r="E239" s="9">
        <f t="shared" si="78"/>
        <v>-6.3989999999999885</v>
      </c>
      <c r="F239" s="9">
        <f t="shared" si="78"/>
        <v>-0.94530000000000447</v>
      </c>
      <c r="G239" s="10"/>
      <c r="H239" s="11" t="s">
        <v>151</v>
      </c>
      <c r="I239" s="8">
        <f t="shared" ref="I239:L239" si="79">(I80/I79-1)*100</f>
        <v>0.16780000000000683</v>
      </c>
      <c r="J239" s="8">
        <f t="shared" si="79"/>
        <v>-2.198</v>
      </c>
      <c r="K239" s="8">
        <f t="shared" si="79"/>
        <v>3.7997999999999976</v>
      </c>
      <c r="L239" s="8">
        <f t="shared" si="79"/>
        <v>0.33399999999998986</v>
      </c>
    </row>
    <row r="240" spans="1:12" ht="13.5" customHeight="1">
      <c r="A240" s="10"/>
      <c r="B240" s="11" t="s">
        <v>145</v>
      </c>
      <c r="C240" s="9">
        <f t="shared" ref="C240:F240" si="80">(C81/C80-1)*100</f>
        <v>0.59685195016421222</v>
      </c>
      <c r="D240" s="9">
        <f t="shared" si="80"/>
        <v>-4.0209999999999972</v>
      </c>
      <c r="E240" s="9">
        <f t="shared" si="80"/>
        <v>6.198999999999999</v>
      </c>
      <c r="F240" s="9">
        <f t="shared" si="80"/>
        <v>1.3473000000000068</v>
      </c>
      <c r="G240" s="10"/>
      <c r="H240" s="11" t="s">
        <v>145</v>
      </c>
      <c r="I240" s="8">
        <f t="shared" ref="I240:L240" si="81">(I81/I80-1)*100</f>
        <v>-1.8479999999999941</v>
      </c>
      <c r="J240" s="8">
        <f t="shared" si="81"/>
        <v>-2.5979999999999892</v>
      </c>
      <c r="K240" s="8">
        <f t="shared" si="81"/>
        <v>3.7917999999999896</v>
      </c>
      <c r="L240" s="8">
        <f t="shared" si="81"/>
        <v>-1.5339999999999909</v>
      </c>
    </row>
    <row r="241" spans="1:12" ht="13.5" hidden="1" customHeight="1">
      <c r="A241" s="66"/>
      <c r="B241" s="11" t="s">
        <v>146</v>
      </c>
      <c r="C241" s="9">
        <f t="shared" ref="C241:F241" si="82">(C82/C81-1)*100</f>
        <v>-100</v>
      </c>
      <c r="D241" s="9">
        <f t="shared" si="82"/>
        <v>-100</v>
      </c>
      <c r="E241" s="9">
        <f t="shared" si="82"/>
        <v>-100</v>
      </c>
      <c r="F241" s="9">
        <f t="shared" si="82"/>
        <v>-100</v>
      </c>
      <c r="G241" s="66"/>
      <c r="H241" s="11" t="s">
        <v>146</v>
      </c>
      <c r="I241" s="8">
        <f t="shared" ref="I241:L241" si="83">(I82/I81-1)*100</f>
        <v>-100</v>
      </c>
      <c r="J241" s="8">
        <f t="shared" si="83"/>
        <v>-100</v>
      </c>
      <c r="K241" s="8">
        <f t="shared" si="83"/>
        <v>-100</v>
      </c>
      <c r="L241" s="8">
        <f t="shared" si="83"/>
        <v>-100</v>
      </c>
    </row>
    <row r="242" spans="1:12" ht="13.5" hidden="1" customHeight="1">
      <c r="A242" s="66"/>
      <c r="B242" s="11" t="s">
        <v>147</v>
      </c>
      <c r="C242" s="9" t="e">
        <f t="shared" ref="C242:F242" si="84">(C83/C82-1)*100</f>
        <v>#DIV/0!</v>
      </c>
      <c r="D242" s="9" t="e">
        <f t="shared" si="84"/>
        <v>#DIV/0!</v>
      </c>
      <c r="E242" s="9" t="e">
        <f t="shared" si="84"/>
        <v>#DIV/0!</v>
      </c>
      <c r="F242" s="9" t="e">
        <f t="shared" si="84"/>
        <v>#DIV/0!</v>
      </c>
      <c r="G242" s="66"/>
      <c r="H242" s="11" t="s">
        <v>147</v>
      </c>
      <c r="I242" s="8" t="e">
        <f t="shared" ref="I242:L242" si="85">(I83/I82-1)*100</f>
        <v>#DIV/0!</v>
      </c>
      <c r="J242" s="8" t="e">
        <f t="shared" si="85"/>
        <v>#DIV/0!</v>
      </c>
      <c r="K242" s="8" t="e">
        <f t="shared" si="85"/>
        <v>#DIV/0!</v>
      </c>
      <c r="L242" s="8" t="e">
        <f t="shared" si="85"/>
        <v>#DIV/0!</v>
      </c>
    </row>
    <row r="243" spans="1:12" ht="13.5" hidden="1" customHeight="1">
      <c r="A243" s="66"/>
      <c r="B243" s="11" t="s">
        <v>148</v>
      </c>
      <c r="C243" s="9" t="e">
        <f t="shared" ref="C243:F243" si="86">(C84/C83-1)*100</f>
        <v>#DIV/0!</v>
      </c>
      <c r="D243" s="9" t="e">
        <f t="shared" si="86"/>
        <v>#DIV/0!</v>
      </c>
      <c r="E243" s="9" t="e">
        <f t="shared" si="86"/>
        <v>#DIV/0!</v>
      </c>
      <c r="F243" s="9" t="e">
        <f t="shared" si="86"/>
        <v>#DIV/0!</v>
      </c>
      <c r="G243" s="66"/>
      <c r="H243" s="11" t="s">
        <v>148</v>
      </c>
      <c r="I243" s="8" t="e">
        <f t="shared" ref="I243:L243" si="87">(I84/I83-1)*100</f>
        <v>#DIV/0!</v>
      </c>
      <c r="J243" s="8" t="e">
        <f t="shared" si="87"/>
        <v>#DIV/0!</v>
      </c>
      <c r="K243" s="8" t="e">
        <f t="shared" si="87"/>
        <v>#DIV/0!</v>
      </c>
      <c r="L243" s="8" t="e">
        <f t="shared" si="87"/>
        <v>#DIV/0!</v>
      </c>
    </row>
    <row r="244" spans="1:12" ht="16.5" hidden="1" customHeight="1">
      <c r="A244" s="3"/>
      <c r="B244" s="11" t="s">
        <v>149</v>
      </c>
      <c r="C244" s="9" t="e">
        <f t="shared" ref="C244:F244" si="88">(C85/C84-1)*100</f>
        <v>#DIV/0!</v>
      </c>
      <c r="D244" s="9" t="e">
        <f t="shared" si="88"/>
        <v>#DIV/0!</v>
      </c>
      <c r="E244" s="9" t="e">
        <f t="shared" si="88"/>
        <v>#DIV/0!</v>
      </c>
      <c r="F244" s="9" t="e">
        <f t="shared" si="88"/>
        <v>#DIV/0!</v>
      </c>
      <c r="G244" s="3"/>
      <c r="H244" s="11" t="s">
        <v>149</v>
      </c>
      <c r="I244" s="8" t="e">
        <f t="shared" ref="I244:L244" si="89">(I85/I84-1)*100</f>
        <v>#DIV/0!</v>
      </c>
      <c r="J244" s="8" t="e">
        <f t="shared" si="89"/>
        <v>#DIV/0!</v>
      </c>
      <c r="K244" s="8" t="e">
        <f t="shared" si="89"/>
        <v>#DIV/0!</v>
      </c>
      <c r="L244" s="8" t="e">
        <f t="shared" si="89"/>
        <v>#DIV/0!</v>
      </c>
    </row>
    <row r="245" spans="1:12" ht="16.5" hidden="1" customHeight="1">
      <c r="A245" s="3"/>
      <c r="B245" s="11" t="s">
        <v>150</v>
      </c>
      <c r="C245" s="9" t="e">
        <f t="shared" ref="C245:F245" si="90">(C86/C85-1)*100</f>
        <v>#DIV/0!</v>
      </c>
      <c r="D245" s="9" t="e">
        <f t="shared" si="90"/>
        <v>#DIV/0!</v>
      </c>
      <c r="E245" s="9" t="e">
        <f t="shared" si="90"/>
        <v>#DIV/0!</v>
      </c>
      <c r="F245" s="9" t="e">
        <f t="shared" si="90"/>
        <v>#DIV/0!</v>
      </c>
      <c r="G245" s="3"/>
      <c r="H245" s="11" t="s">
        <v>150</v>
      </c>
      <c r="I245" s="8" t="e">
        <f t="shared" ref="I245:L245" si="91">(I86/I85-1)*100</f>
        <v>#DIV/0!</v>
      </c>
      <c r="J245" s="8" t="e">
        <f t="shared" si="91"/>
        <v>#DIV/0!</v>
      </c>
      <c r="K245" s="8" t="e">
        <f t="shared" si="91"/>
        <v>#DIV/0!</v>
      </c>
      <c r="L245" s="8" t="e">
        <f t="shared" si="91"/>
        <v>#DIV/0!</v>
      </c>
    </row>
  </sheetData>
  <sheetProtection algorithmName="SHA-512" hashValue="vxS7C7XSXYzCgG85495f0EMHrFylReKbFNwLZdKDUw9T3A9zwxqlXCIGRQsdTxRKVb7xdqbNW1xW1te9ccbjPw==" saltValue="9mRkPGyUMSerNltcjkCjOw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B1:B2"/>
    <mergeCell ref="H1:H2"/>
    <mergeCell ref="G8:I8"/>
    <mergeCell ref="A88:F88"/>
    <mergeCell ref="G88:L88"/>
    <mergeCell ref="A167:F167"/>
    <mergeCell ref="G167:L167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49"/>
  <sheetViews>
    <sheetView showGridLines="0" view="pageBreakPreview" zoomScale="85" zoomScaleNormal="100" zoomScaleSheetLayoutView="85" workbookViewId="0">
      <selection activeCell="P70" sqref="P70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6" t="s">
        <v>0</v>
      </c>
      <c r="B1" s="105">
        <v>6</v>
      </c>
      <c r="C1" s="116" t="s">
        <v>80</v>
      </c>
      <c r="D1" s="117"/>
      <c r="E1" s="117"/>
      <c r="F1" s="2"/>
      <c r="G1" s="2"/>
      <c r="H1" s="86" t="s">
        <v>0</v>
      </c>
      <c r="I1" s="105">
        <v>6</v>
      </c>
      <c r="J1" s="58" t="s">
        <v>81</v>
      </c>
      <c r="K1" s="12"/>
      <c r="L1" s="12"/>
      <c r="M1" s="59"/>
      <c r="N1" s="12"/>
    </row>
    <row r="2" spans="1:14" ht="11.25" customHeight="1">
      <c r="A2" s="95" t="s">
        <v>72</v>
      </c>
      <c r="B2" s="105"/>
      <c r="C2" s="106" t="s">
        <v>82</v>
      </c>
      <c r="D2" s="106"/>
      <c r="E2" s="106"/>
      <c r="F2" s="2"/>
      <c r="G2" s="2"/>
      <c r="H2" s="86" t="s">
        <v>72</v>
      </c>
      <c r="I2" s="105"/>
      <c r="J2" s="33" t="s">
        <v>83</v>
      </c>
      <c r="K2" s="2"/>
      <c r="L2" s="2"/>
    </row>
    <row r="3" spans="1:14" s="18" customFormat="1" ht="57.75" customHeight="1">
      <c r="A3" s="111" t="s">
        <v>4</v>
      </c>
      <c r="B3" s="111"/>
      <c r="C3" s="20" t="s">
        <v>53</v>
      </c>
      <c r="D3" s="43" t="s">
        <v>84</v>
      </c>
      <c r="E3" s="43" t="s">
        <v>85</v>
      </c>
      <c r="F3" s="43" t="s">
        <v>86</v>
      </c>
      <c r="G3" s="43" t="s">
        <v>87</v>
      </c>
      <c r="H3" s="111" t="s">
        <v>4</v>
      </c>
      <c r="I3" s="111"/>
      <c r="J3" s="49" t="s">
        <v>88</v>
      </c>
      <c r="K3" s="49" t="s">
        <v>89</v>
      </c>
      <c r="L3" s="50" t="s">
        <v>90</v>
      </c>
      <c r="M3" s="49" t="s">
        <v>91</v>
      </c>
      <c r="N3" s="49" t="s">
        <v>92</v>
      </c>
    </row>
    <row r="4" spans="1:14" s="18" customFormat="1" ht="57" customHeight="1">
      <c r="A4" s="112" t="s">
        <v>9</v>
      </c>
      <c r="B4" s="112"/>
      <c r="C4" s="23" t="s">
        <v>61</v>
      </c>
      <c r="D4" s="44" t="s">
        <v>93</v>
      </c>
      <c r="E4" s="44" t="s">
        <v>94</v>
      </c>
      <c r="F4" s="44" t="s">
        <v>95</v>
      </c>
      <c r="G4" s="44" t="s">
        <v>96</v>
      </c>
      <c r="H4" s="112" t="s">
        <v>9</v>
      </c>
      <c r="I4" s="112"/>
      <c r="J4" s="51" t="s">
        <v>97</v>
      </c>
      <c r="K4" s="51" t="s">
        <v>98</v>
      </c>
      <c r="L4" s="52" t="s">
        <v>99</v>
      </c>
      <c r="M4" s="51" t="s">
        <v>100</v>
      </c>
      <c r="N4" s="51" t="s">
        <v>101</v>
      </c>
    </row>
    <row r="5" spans="1:14" s="1" customFormat="1" ht="12.75" customHeight="1">
      <c r="A5" s="115" t="s">
        <v>69</v>
      </c>
      <c r="B5" s="115"/>
      <c r="C5" s="56">
        <v>47</v>
      </c>
      <c r="D5" s="56">
        <v>471</v>
      </c>
      <c r="E5" s="56">
        <v>472</v>
      </c>
      <c r="F5" s="56">
        <v>473</v>
      </c>
      <c r="G5" s="56">
        <v>474</v>
      </c>
      <c r="H5" s="113" t="s">
        <v>69</v>
      </c>
      <c r="I5" s="113"/>
      <c r="J5" s="56">
        <v>475</v>
      </c>
      <c r="K5" s="56">
        <v>476</v>
      </c>
      <c r="L5" s="56">
        <v>477</v>
      </c>
      <c r="M5" s="56">
        <v>478</v>
      </c>
      <c r="N5" s="60">
        <v>479</v>
      </c>
    </row>
    <row r="6" spans="1:14" s="92" customFormat="1" ht="16.5" customHeight="1">
      <c r="A6" s="103" t="s">
        <v>14</v>
      </c>
      <c r="B6" s="103"/>
      <c r="C6" s="103"/>
      <c r="D6" s="103"/>
      <c r="E6" s="103"/>
      <c r="F6" s="103"/>
      <c r="G6" s="103"/>
      <c r="H6" s="104" t="s">
        <v>102</v>
      </c>
      <c r="I6" s="104"/>
      <c r="J6" s="104"/>
      <c r="K6" s="104"/>
      <c r="L6" s="104"/>
      <c r="M6" s="104"/>
      <c r="N6" s="104"/>
    </row>
    <row r="7" spans="1:14" ht="8.25" customHeight="1">
      <c r="A7" s="25"/>
      <c r="B7" s="25"/>
      <c r="C7" s="57"/>
      <c r="D7" s="57"/>
      <c r="E7" s="57"/>
      <c r="F7" s="57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39">
        <v>39654.542681090999</v>
      </c>
      <c r="D8" s="39">
        <v>13259.986983999999</v>
      </c>
      <c r="E8" s="39">
        <v>2313.2704250000002</v>
      </c>
      <c r="F8" s="39">
        <v>3365.865119</v>
      </c>
      <c r="G8" s="39">
        <v>4276.9470259999998</v>
      </c>
      <c r="H8" s="3">
        <v>2018</v>
      </c>
      <c r="I8" s="7" t="s">
        <v>15</v>
      </c>
      <c r="J8" s="39">
        <v>5451.6765869999999</v>
      </c>
      <c r="K8" s="39">
        <v>2212.941503</v>
      </c>
      <c r="L8" s="39">
        <v>8323.1632539999991</v>
      </c>
      <c r="M8" s="39">
        <v>119.10545399999999</v>
      </c>
      <c r="N8" s="39">
        <v>331.58632999999998</v>
      </c>
    </row>
    <row r="9" spans="1:14" ht="15" hidden="1" customHeight="1">
      <c r="A9" s="7"/>
      <c r="B9" s="7" t="s">
        <v>16</v>
      </c>
      <c r="C9" s="39">
        <v>39222.719319993099</v>
      </c>
      <c r="D9" s="39">
        <v>13155.795871</v>
      </c>
      <c r="E9" s="39">
        <v>2256.1560509999999</v>
      </c>
      <c r="F9" s="39">
        <v>3439.926003</v>
      </c>
      <c r="G9" s="39">
        <v>4264.1523550000002</v>
      </c>
      <c r="H9" s="7"/>
      <c r="I9" s="7" t="s">
        <v>16</v>
      </c>
      <c r="J9" s="39">
        <v>5271.0052889999997</v>
      </c>
      <c r="K9" s="39">
        <v>2188.8924339999999</v>
      </c>
      <c r="L9" s="39">
        <v>8202.2391690000004</v>
      </c>
      <c r="M9" s="39">
        <v>115.418173</v>
      </c>
      <c r="N9" s="39">
        <v>329.13397600000002</v>
      </c>
    </row>
    <row r="10" spans="1:14" ht="15" hidden="1" customHeight="1">
      <c r="A10" s="7"/>
      <c r="B10" s="7" t="s">
        <v>17</v>
      </c>
      <c r="C10" s="39">
        <v>40824.936294660198</v>
      </c>
      <c r="D10" s="39">
        <v>13909.745293</v>
      </c>
      <c r="E10" s="39">
        <v>2333.398623</v>
      </c>
      <c r="F10" s="39">
        <v>3566.525807</v>
      </c>
      <c r="G10" s="39">
        <v>4305.1135029999996</v>
      </c>
      <c r="H10" s="7"/>
      <c r="I10" s="7" t="s">
        <v>17</v>
      </c>
      <c r="J10" s="39">
        <v>5499.0093699999998</v>
      </c>
      <c r="K10" s="39">
        <v>2249.80593</v>
      </c>
      <c r="L10" s="39">
        <v>8510.2680990000008</v>
      </c>
      <c r="M10" s="39">
        <v>115.766081</v>
      </c>
      <c r="N10" s="39">
        <v>335.30358799999999</v>
      </c>
    </row>
    <row r="11" spans="1:14" ht="15" hidden="1" customHeight="1">
      <c r="A11" s="7"/>
      <c r="B11" s="7" t="s">
        <v>18</v>
      </c>
      <c r="C11" s="39">
        <v>39128.678583866102</v>
      </c>
      <c r="D11" s="39">
        <v>13141.62117</v>
      </c>
      <c r="E11" s="39">
        <v>2311.6451029999998</v>
      </c>
      <c r="F11" s="39">
        <v>3422.8482730000001</v>
      </c>
      <c r="G11" s="39">
        <v>4170.0155880000002</v>
      </c>
      <c r="H11" s="7"/>
      <c r="I11" s="7" t="s">
        <v>18</v>
      </c>
      <c r="J11" s="39">
        <v>5308.0497839999998</v>
      </c>
      <c r="K11" s="39">
        <v>2145.605086</v>
      </c>
      <c r="L11" s="39">
        <v>8172.8008250000003</v>
      </c>
      <c r="M11" s="39">
        <v>115.411489</v>
      </c>
      <c r="N11" s="39">
        <v>340.68126599999999</v>
      </c>
    </row>
    <row r="12" spans="1:14" ht="15" hidden="1" customHeight="1">
      <c r="A12" s="7"/>
      <c r="B12" s="7" t="s">
        <v>19</v>
      </c>
      <c r="C12" s="39">
        <v>40860.448106370299</v>
      </c>
      <c r="D12" s="39">
        <v>13874.785062000001</v>
      </c>
      <c r="E12" s="39">
        <v>2370.145297</v>
      </c>
      <c r="F12" s="39">
        <v>3510.5716619999998</v>
      </c>
      <c r="G12" s="39">
        <v>4261.4115119999997</v>
      </c>
      <c r="H12" s="7"/>
      <c r="I12" s="7" t="s">
        <v>19</v>
      </c>
      <c r="J12" s="39">
        <v>5486.610036</v>
      </c>
      <c r="K12" s="39">
        <v>2173.8589069999998</v>
      </c>
      <c r="L12" s="39">
        <v>8728.1134719999991</v>
      </c>
      <c r="M12" s="39">
        <v>117.02192700000001</v>
      </c>
      <c r="N12" s="39">
        <v>337.93023199999999</v>
      </c>
    </row>
    <row r="13" spans="1:14" ht="15" hidden="1" customHeight="1">
      <c r="A13" s="7"/>
      <c r="B13" s="7" t="s">
        <v>20</v>
      </c>
      <c r="C13" s="39">
        <v>42705.665098343103</v>
      </c>
      <c r="D13" s="39">
        <v>14852.595896999999</v>
      </c>
      <c r="E13" s="39">
        <v>2436.609547</v>
      </c>
      <c r="F13" s="39">
        <v>3615.2337389999998</v>
      </c>
      <c r="G13" s="39">
        <v>4291.8033249999999</v>
      </c>
      <c r="H13" s="7"/>
      <c r="I13" s="7" t="s">
        <v>20</v>
      </c>
      <c r="J13" s="39">
        <v>5757.2025890000004</v>
      </c>
      <c r="K13" s="39">
        <v>2272.8209999999999</v>
      </c>
      <c r="L13" s="39">
        <v>9020.1068930000001</v>
      </c>
      <c r="M13" s="39">
        <v>119.621117</v>
      </c>
      <c r="N13" s="39">
        <v>339.67099100000001</v>
      </c>
    </row>
    <row r="14" spans="1:14" ht="15" hidden="1" customHeight="1">
      <c r="A14" s="7"/>
      <c r="B14" s="7" t="s">
        <v>21</v>
      </c>
      <c r="C14" s="39">
        <v>43427.141397917701</v>
      </c>
      <c r="D14" s="39">
        <v>15165.968868</v>
      </c>
      <c r="E14" s="39">
        <v>2432.9902350000002</v>
      </c>
      <c r="F14" s="39">
        <v>3690.974127</v>
      </c>
      <c r="G14" s="39">
        <v>4365.3156719999997</v>
      </c>
      <c r="H14" s="7"/>
      <c r="I14" s="7" t="s">
        <v>21</v>
      </c>
      <c r="J14" s="39">
        <v>5780.8753720000004</v>
      </c>
      <c r="K14" s="39">
        <v>2279.5867619999999</v>
      </c>
      <c r="L14" s="39">
        <v>9248.9628100000009</v>
      </c>
      <c r="M14" s="39">
        <v>118.381253</v>
      </c>
      <c r="N14" s="39">
        <v>344.086298</v>
      </c>
    </row>
    <row r="15" spans="1:14" ht="15" hidden="1" customHeight="1">
      <c r="A15" s="7"/>
      <c r="B15" s="7" t="s">
        <v>22</v>
      </c>
      <c r="C15" s="39">
        <v>43478.163010436001</v>
      </c>
      <c r="D15" s="39">
        <v>14786.819646</v>
      </c>
      <c r="E15" s="39">
        <v>2482.2814159999998</v>
      </c>
      <c r="F15" s="39">
        <v>3705.2122089999998</v>
      </c>
      <c r="G15" s="39">
        <v>4425.0352789999997</v>
      </c>
      <c r="H15" s="7"/>
      <c r="I15" s="7" t="s">
        <v>22</v>
      </c>
      <c r="J15" s="39">
        <v>5793.8330290000004</v>
      </c>
      <c r="K15" s="39">
        <v>2310.6164739999999</v>
      </c>
      <c r="L15" s="39">
        <v>9503.6693319999995</v>
      </c>
      <c r="M15" s="39">
        <v>119.181298</v>
      </c>
      <c r="N15" s="39">
        <v>351.51432799999998</v>
      </c>
    </row>
    <row r="16" spans="1:14" ht="15" hidden="1" customHeight="1">
      <c r="A16" s="7"/>
      <c r="B16" s="7" t="s">
        <v>23</v>
      </c>
      <c r="C16" s="39">
        <v>41170.812496201703</v>
      </c>
      <c r="D16" s="39">
        <v>13820.030439</v>
      </c>
      <c r="E16" s="39">
        <v>2332.5581379999999</v>
      </c>
      <c r="F16" s="39">
        <v>3591.0842109999999</v>
      </c>
      <c r="G16" s="39">
        <v>4356.1314339999999</v>
      </c>
      <c r="H16" s="7"/>
      <c r="I16" s="7" t="s">
        <v>23</v>
      </c>
      <c r="J16" s="39">
        <v>5509.5612170000004</v>
      </c>
      <c r="K16" s="39">
        <v>2407.9728719999998</v>
      </c>
      <c r="L16" s="39">
        <v>8690.5974430000006</v>
      </c>
      <c r="M16" s="39">
        <v>120.492293</v>
      </c>
      <c r="N16" s="39">
        <v>342.38445000000002</v>
      </c>
    </row>
    <row r="17" spans="1:14" ht="15" hidden="1" customHeight="1">
      <c r="A17" s="7"/>
      <c r="B17" s="7" t="s">
        <v>24</v>
      </c>
      <c r="C17" s="39">
        <v>41996.593505972298</v>
      </c>
      <c r="D17" s="39">
        <v>14100.510732999999</v>
      </c>
      <c r="E17" s="39">
        <v>2379.2593750000001</v>
      </c>
      <c r="F17" s="39">
        <v>3603.7789309999998</v>
      </c>
      <c r="G17" s="39">
        <v>4395.4813889999996</v>
      </c>
      <c r="H17" s="7"/>
      <c r="I17" s="7" t="s">
        <v>24</v>
      </c>
      <c r="J17" s="39">
        <v>5620.941476</v>
      </c>
      <c r="K17" s="39">
        <v>2341.6363769999998</v>
      </c>
      <c r="L17" s="39">
        <v>9080.3937320000005</v>
      </c>
      <c r="M17" s="39">
        <v>122.456221</v>
      </c>
      <c r="N17" s="39">
        <v>352.13527199999999</v>
      </c>
    </row>
    <row r="18" spans="1:14" ht="15" hidden="1" customHeight="1">
      <c r="A18" s="7"/>
      <c r="B18" s="7" t="s">
        <v>25</v>
      </c>
      <c r="C18" s="39">
        <v>42858.104239772802</v>
      </c>
      <c r="D18" s="39">
        <v>14561.95845</v>
      </c>
      <c r="E18" s="39">
        <v>2414.097851</v>
      </c>
      <c r="F18" s="39">
        <v>3659.8343580000001</v>
      </c>
      <c r="G18" s="39">
        <v>4431.9559689999996</v>
      </c>
      <c r="H18" s="7"/>
      <c r="I18" s="7" t="s">
        <v>25</v>
      </c>
      <c r="J18" s="39">
        <v>5709.5832529999998</v>
      </c>
      <c r="K18" s="39">
        <v>2376.0175359999998</v>
      </c>
      <c r="L18" s="39">
        <v>9219.7932130000008</v>
      </c>
      <c r="M18" s="39">
        <v>122.309095</v>
      </c>
      <c r="N18" s="39">
        <v>362.55451499999998</v>
      </c>
    </row>
    <row r="19" spans="1:14" ht="15" hidden="1" customHeight="1">
      <c r="A19" s="7"/>
      <c r="B19" s="7" t="s">
        <v>26</v>
      </c>
      <c r="C19" s="39">
        <v>44665.884244257802</v>
      </c>
      <c r="D19" s="39">
        <v>15308.801758</v>
      </c>
      <c r="E19" s="39">
        <v>2486.5263169999998</v>
      </c>
      <c r="F19" s="39">
        <v>3671.273686</v>
      </c>
      <c r="G19" s="39">
        <v>4488.027419</v>
      </c>
      <c r="H19" s="7"/>
      <c r="I19" s="7" t="s">
        <v>26</v>
      </c>
      <c r="J19" s="39">
        <v>6037.3611250000004</v>
      </c>
      <c r="K19" s="39">
        <v>2478.4743199999998</v>
      </c>
      <c r="L19" s="39">
        <v>9702.0519509999995</v>
      </c>
      <c r="M19" s="39">
        <v>126.988741</v>
      </c>
      <c r="N19" s="39">
        <v>366.37892599999998</v>
      </c>
    </row>
    <row r="20" spans="1:14" ht="12" hidden="1" customHeight="1">
      <c r="A20" s="7"/>
      <c r="B20" s="3"/>
      <c r="C20" s="39"/>
      <c r="D20" s="39"/>
      <c r="E20" s="39"/>
      <c r="F20" s="39"/>
      <c r="G20" s="39"/>
      <c r="H20" s="7"/>
      <c r="I20" s="3"/>
      <c r="J20" s="39"/>
      <c r="K20" s="39"/>
      <c r="L20" s="39"/>
      <c r="M20" s="39"/>
      <c r="N20" s="39"/>
    </row>
    <row r="21" spans="1:14" ht="15" hidden="1">
      <c r="A21" s="3">
        <v>2019</v>
      </c>
      <c r="B21" s="7" t="s">
        <v>15</v>
      </c>
      <c r="C21" s="39">
        <v>43874.963270395703</v>
      </c>
      <c r="D21" s="39">
        <v>15097.821179418401</v>
      </c>
      <c r="E21" s="39">
        <v>2493.70551842955</v>
      </c>
      <c r="F21" s="39">
        <v>3601.1053294970902</v>
      </c>
      <c r="G21" s="39">
        <v>4479.05136385883</v>
      </c>
      <c r="H21" s="3">
        <v>2019</v>
      </c>
      <c r="I21" s="7" t="s">
        <v>15</v>
      </c>
      <c r="J21" s="39">
        <v>5909.6174199833804</v>
      </c>
      <c r="K21" s="39">
        <v>2469.6427168292298</v>
      </c>
      <c r="L21" s="39">
        <v>9330.2660072990402</v>
      </c>
      <c r="M21" s="39">
        <v>128.014012831846</v>
      </c>
      <c r="N21" s="39">
        <v>365.73972224827799</v>
      </c>
    </row>
    <row r="22" spans="1:14" ht="15" hidden="1">
      <c r="A22" s="3"/>
      <c r="B22" s="7" t="s">
        <v>16</v>
      </c>
      <c r="C22" s="39">
        <v>42542.892088583802</v>
      </c>
      <c r="D22" s="39">
        <v>14396.9136529938</v>
      </c>
      <c r="E22" s="39">
        <v>2456.59225884123</v>
      </c>
      <c r="F22" s="39">
        <v>3633.2498445832198</v>
      </c>
      <c r="G22" s="39">
        <v>4521.84044950312</v>
      </c>
      <c r="H22" s="3"/>
      <c r="I22" s="7" t="s">
        <v>16</v>
      </c>
      <c r="J22" s="39">
        <v>5637.7396051874603</v>
      </c>
      <c r="K22" s="39">
        <v>2381.5149678630301</v>
      </c>
      <c r="L22" s="39">
        <v>9038.8675638033001</v>
      </c>
      <c r="M22" s="39">
        <v>124.418030406458</v>
      </c>
      <c r="N22" s="39">
        <v>351.75571540213002</v>
      </c>
    </row>
    <row r="23" spans="1:14" ht="15" hidden="1">
      <c r="A23" s="3"/>
      <c r="B23" s="7" t="s">
        <v>27</v>
      </c>
      <c r="C23" s="39">
        <v>43633.733065188797</v>
      </c>
      <c r="D23" s="39">
        <v>15008.615171335499</v>
      </c>
      <c r="E23" s="39">
        <v>2552.73809341069</v>
      </c>
      <c r="F23" s="39">
        <v>3716.3198906323701</v>
      </c>
      <c r="G23" s="39">
        <v>4493.2523628747704</v>
      </c>
      <c r="H23" s="3"/>
      <c r="I23" s="7" t="s">
        <v>27</v>
      </c>
      <c r="J23" s="39">
        <v>5806.95389512375</v>
      </c>
      <c r="K23" s="39">
        <v>2432.0402108162998</v>
      </c>
      <c r="L23" s="39">
        <v>9144.3171131953804</v>
      </c>
      <c r="M23" s="39">
        <v>127.074262203619</v>
      </c>
      <c r="N23" s="39">
        <v>352.42206559643398</v>
      </c>
    </row>
    <row r="24" spans="1:14" ht="15" hidden="1">
      <c r="A24" s="3"/>
      <c r="B24" s="7" t="s">
        <v>28</v>
      </c>
      <c r="C24" s="39">
        <v>41867.216260902896</v>
      </c>
      <c r="D24" s="39">
        <v>14206.0924846951</v>
      </c>
      <c r="E24" s="39">
        <v>2515.0698719564002</v>
      </c>
      <c r="F24" s="39">
        <v>3535.8022663103202</v>
      </c>
      <c r="G24" s="39">
        <v>4399.3664457989598</v>
      </c>
      <c r="H24" s="3"/>
      <c r="I24" s="7" t="s">
        <v>28</v>
      </c>
      <c r="J24" s="39">
        <v>5615.9166715350002</v>
      </c>
      <c r="K24" s="39">
        <v>2300.08865252853</v>
      </c>
      <c r="L24" s="39">
        <v>8810.2792888283602</v>
      </c>
      <c r="M24" s="39">
        <v>124.875230990612</v>
      </c>
      <c r="N24" s="39">
        <v>359.72534825962498</v>
      </c>
    </row>
    <row r="25" spans="1:14" ht="15" hidden="1">
      <c r="A25" s="3"/>
      <c r="B25" s="7" t="s">
        <v>29</v>
      </c>
      <c r="C25" s="39">
        <v>44066.097530057203</v>
      </c>
      <c r="D25" s="39">
        <v>15120.611237482201</v>
      </c>
      <c r="E25" s="39">
        <v>2597.6647911129999</v>
      </c>
      <c r="F25" s="39">
        <v>3633.9430343836798</v>
      </c>
      <c r="G25" s="39">
        <v>4430.1668809966905</v>
      </c>
      <c r="H25" s="3"/>
      <c r="I25" s="7" t="s">
        <v>29</v>
      </c>
      <c r="J25" s="39">
        <v>5910.3215966600801</v>
      </c>
      <c r="K25" s="39">
        <v>2356.3222110163301</v>
      </c>
      <c r="L25" s="39">
        <v>9539.5343087446709</v>
      </c>
      <c r="M25" s="39">
        <v>128.634223061878</v>
      </c>
      <c r="N25" s="39">
        <v>348.89924659863499</v>
      </c>
    </row>
    <row r="26" spans="1:14" ht="15" hidden="1">
      <c r="A26" s="3"/>
      <c r="B26" s="7" t="s">
        <v>20</v>
      </c>
      <c r="C26" s="39">
        <v>46000.434393682997</v>
      </c>
      <c r="D26" s="39">
        <v>16159.6243364785</v>
      </c>
      <c r="E26" s="39">
        <v>2661.19705820222</v>
      </c>
      <c r="F26" s="39">
        <v>3777.9192575322199</v>
      </c>
      <c r="G26" s="39">
        <v>4450.6000481296296</v>
      </c>
      <c r="H26" s="3"/>
      <c r="I26" s="7" t="s">
        <v>20</v>
      </c>
      <c r="J26" s="39">
        <v>6154.4495672072399</v>
      </c>
      <c r="K26" s="39">
        <v>2469.3373825501499</v>
      </c>
      <c r="L26" s="39">
        <v>9840.9366203295504</v>
      </c>
      <c r="M26" s="39">
        <v>129.92937684556301</v>
      </c>
      <c r="N26" s="39">
        <v>356.44074640789302</v>
      </c>
    </row>
    <row r="27" spans="1:14" ht="15" hidden="1">
      <c r="A27" s="3"/>
      <c r="B27" s="7" t="s">
        <v>21</v>
      </c>
      <c r="C27" s="39">
        <v>46512.073703725502</v>
      </c>
      <c r="D27" s="39">
        <v>16394.4123462729</v>
      </c>
      <c r="E27" s="39">
        <v>2688.4542098541101</v>
      </c>
      <c r="F27" s="39">
        <v>3808.4778027717198</v>
      </c>
      <c r="G27" s="39">
        <v>4508.0538669040197</v>
      </c>
      <c r="H27" s="3"/>
      <c r="I27" s="7" t="s">
        <v>21</v>
      </c>
      <c r="J27" s="39">
        <v>6162.4131470119801</v>
      </c>
      <c r="K27" s="39">
        <v>2457.2589866132498</v>
      </c>
      <c r="L27" s="39">
        <v>10007.3777607966</v>
      </c>
      <c r="M27" s="39">
        <v>127.48922635546801</v>
      </c>
      <c r="N27" s="39">
        <v>358.13635714543102</v>
      </c>
    </row>
    <row r="28" spans="1:14" hidden="1">
      <c r="A28" s="7"/>
      <c r="B28" s="7" t="s">
        <v>30</v>
      </c>
      <c r="C28" s="39">
        <v>46466.308633599299</v>
      </c>
      <c r="D28" s="39">
        <v>15961.6324671643</v>
      </c>
      <c r="E28" s="39">
        <v>2720.5804315106102</v>
      </c>
      <c r="F28" s="39">
        <v>3812.66336277245</v>
      </c>
      <c r="G28" s="39">
        <v>4559.6540717923599</v>
      </c>
      <c r="H28" s="7"/>
      <c r="I28" s="7" t="s">
        <v>30</v>
      </c>
      <c r="J28" s="39">
        <v>6153.0506767040897</v>
      </c>
      <c r="K28" s="39">
        <v>2499.9952846936399</v>
      </c>
      <c r="L28" s="39">
        <v>10262.062144695299</v>
      </c>
      <c r="M28" s="39">
        <v>129.229359479983</v>
      </c>
      <c r="N28" s="39">
        <v>367.44083478657302</v>
      </c>
    </row>
    <row r="29" spans="1:14" hidden="1">
      <c r="A29" s="7"/>
      <c r="B29" s="7" t="s">
        <v>31</v>
      </c>
      <c r="C29" s="39">
        <v>44126.110699675803</v>
      </c>
      <c r="D29" s="39">
        <v>14980.912996163999</v>
      </c>
      <c r="E29" s="39">
        <v>2533.1581377146999</v>
      </c>
      <c r="F29" s="39">
        <v>3734.7275796577001</v>
      </c>
      <c r="G29" s="39">
        <v>4539.0889539264299</v>
      </c>
      <c r="H29" s="7"/>
      <c r="I29" s="7" t="s">
        <v>31</v>
      </c>
      <c r="J29" s="39">
        <v>5862.1731346610304</v>
      </c>
      <c r="K29" s="39">
        <v>2554.8592167803199</v>
      </c>
      <c r="L29" s="39">
        <v>9429.2982261649195</v>
      </c>
      <c r="M29" s="39">
        <v>129.64970674947901</v>
      </c>
      <c r="N29" s="39">
        <v>362.24274785724799</v>
      </c>
    </row>
    <row r="30" spans="1:14" hidden="1">
      <c r="A30" s="7"/>
      <c r="B30" s="7" t="s">
        <v>32</v>
      </c>
      <c r="C30" s="39">
        <v>44843.565760138503</v>
      </c>
      <c r="D30" s="39">
        <v>15228.551592010799</v>
      </c>
      <c r="E30" s="39">
        <v>2574.35864342578</v>
      </c>
      <c r="F30" s="39">
        <v>3731.7130829929602</v>
      </c>
      <c r="G30" s="39">
        <v>4566.9051636089998</v>
      </c>
      <c r="H30" s="7"/>
      <c r="I30" s="7" t="s">
        <v>32</v>
      </c>
      <c r="J30" s="39">
        <v>5946.9560819532699</v>
      </c>
      <c r="K30" s="39">
        <v>2470.42637820149</v>
      </c>
      <c r="L30" s="39">
        <v>9815.9056237786099</v>
      </c>
      <c r="M30" s="39">
        <v>132.66872401462601</v>
      </c>
      <c r="N30" s="39">
        <v>376.08047015196098</v>
      </c>
    </row>
    <row r="31" spans="1:14" hidden="1">
      <c r="A31" s="10"/>
      <c r="B31" s="2" t="s">
        <v>25</v>
      </c>
      <c r="C31" s="39">
        <v>45879.306350478299</v>
      </c>
      <c r="D31" s="39">
        <v>15776.425784617</v>
      </c>
      <c r="E31" s="39">
        <v>2616.00976108754</v>
      </c>
      <c r="F31" s="39">
        <v>3802.5678980980501</v>
      </c>
      <c r="G31" s="39">
        <v>4609.58342242862</v>
      </c>
      <c r="H31" s="10"/>
      <c r="I31" s="2" t="s">
        <v>25</v>
      </c>
      <c r="J31" s="39">
        <v>6006.4815816605796</v>
      </c>
      <c r="K31" s="39">
        <v>2530.4586756568601</v>
      </c>
      <c r="L31" s="39">
        <v>10012.695429352299</v>
      </c>
      <c r="M31" s="39">
        <v>132.83085889429299</v>
      </c>
      <c r="N31" s="39">
        <v>392.25293868305499</v>
      </c>
    </row>
    <row r="32" spans="1:14" hidden="1">
      <c r="A32" s="10"/>
      <c r="B32" s="2" t="s">
        <v>26</v>
      </c>
      <c r="C32" s="39">
        <v>47787.498578794897</v>
      </c>
      <c r="D32" s="39">
        <v>16602.3955062243</v>
      </c>
      <c r="E32" s="39">
        <v>2700.3675806606502</v>
      </c>
      <c r="F32" s="39">
        <v>3821.7959073245001</v>
      </c>
      <c r="G32" s="39">
        <v>4622.6682412571199</v>
      </c>
      <c r="H32" s="10"/>
      <c r="I32" s="2" t="s">
        <v>26</v>
      </c>
      <c r="J32" s="39">
        <v>6296.9676536827201</v>
      </c>
      <c r="K32" s="39">
        <v>2651.68150517505</v>
      </c>
      <c r="L32" s="39">
        <v>10553.2198678148</v>
      </c>
      <c r="M32" s="39">
        <v>138.30987211284699</v>
      </c>
      <c r="N32" s="39">
        <v>400.09244454288302</v>
      </c>
    </row>
    <row r="33" spans="1:14" ht="6.75" hidden="1" customHeight="1">
      <c r="A33" s="3"/>
      <c r="B33" s="2"/>
      <c r="C33" s="39"/>
      <c r="D33" s="39"/>
      <c r="E33" s="39"/>
      <c r="F33" s="39"/>
      <c r="G33" s="39"/>
      <c r="H33" s="3"/>
      <c r="I33" s="2"/>
      <c r="J33" s="39"/>
      <c r="K33" s="39"/>
      <c r="L33" s="39"/>
      <c r="M33" s="39"/>
      <c r="N33" s="39"/>
    </row>
    <row r="34" spans="1:14" ht="12.95" hidden="1" customHeight="1">
      <c r="A34" s="3">
        <v>2020</v>
      </c>
      <c r="B34" s="12" t="s">
        <v>15</v>
      </c>
      <c r="C34" s="39">
        <v>46815.9918676382</v>
      </c>
      <c r="D34" s="39">
        <v>16320.7934837583</v>
      </c>
      <c r="E34" s="39">
        <v>2692.43735097221</v>
      </c>
      <c r="F34" s="39">
        <v>3723.4131386938302</v>
      </c>
      <c r="G34" s="39">
        <v>4678.36914955055</v>
      </c>
      <c r="H34" s="3">
        <v>2020</v>
      </c>
      <c r="I34" s="12" t="s">
        <v>15</v>
      </c>
      <c r="J34" s="39">
        <v>6154.7485177892704</v>
      </c>
      <c r="K34" s="39">
        <v>2600.4884667053002</v>
      </c>
      <c r="L34" s="39">
        <v>10105.302187511799</v>
      </c>
      <c r="M34" s="39">
        <v>139.79130201237601</v>
      </c>
      <c r="N34" s="39">
        <v>400.648270644533</v>
      </c>
    </row>
    <row r="35" spans="1:14" ht="12.95" hidden="1" customHeight="1">
      <c r="A35" s="7"/>
      <c r="B35" s="11" t="s">
        <v>16</v>
      </c>
      <c r="C35" s="39">
        <v>45202.247329707199</v>
      </c>
      <c r="D35" s="39">
        <v>15469.483720141799</v>
      </c>
      <c r="E35" s="39">
        <v>2641.1315507660001</v>
      </c>
      <c r="F35" s="39">
        <v>3746.5574236051398</v>
      </c>
      <c r="G35" s="39">
        <v>4700.87296373953</v>
      </c>
      <c r="H35" s="7"/>
      <c r="I35" s="11" t="s">
        <v>16</v>
      </c>
      <c r="J35" s="39">
        <v>5906.5782912105196</v>
      </c>
      <c r="K35" s="39">
        <v>2493.4461713525902</v>
      </c>
      <c r="L35" s="39">
        <v>9721.7540082486394</v>
      </c>
      <c r="M35" s="39">
        <v>136.16835705595</v>
      </c>
      <c r="N35" s="39">
        <v>386.25484358706802</v>
      </c>
    </row>
    <row r="36" spans="1:14" ht="12.95" hidden="1" customHeight="1">
      <c r="A36" s="7"/>
      <c r="B36" s="11" t="s">
        <v>17</v>
      </c>
      <c r="C36" s="39">
        <v>40732.216579512598</v>
      </c>
      <c r="D36" s="39">
        <v>14963.083106640201</v>
      </c>
      <c r="E36" s="39">
        <v>2619.1092838393702</v>
      </c>
      <c r="F36" s="39">
        <v>3182.6131322164101</v>
      </c>
      <c r="G36" s="39">
        <v>4253.0750026020296</v>
      </c>
      <c r="H36" s="7"/>
      <c r="I36" s="11" t="s">
        <v>17</v>
      </c>
      <c r="J36" s="39">
        <v>5046.9173129588498</v>
      </c>
      <c r="K36" s="39">
        <v>2140.1216322877199</v>
      </c>
      <c r="L36" s="39">
        <v>8037.1823891361901</v>
      </c>
      <c r="M36" s="39">
        <v>129.234524661081</v>
      </c>
      <c r="N36" s="39">
        <v>360.88019517074798</v>
      </c>
    </row>
    <row r="37" spans="1:14" ht="12.95" hidden="1" customHeight="1">
      <c r="A37" s="7"/>
      <c r="B37" s="11" t="s">
        <v>18</v>
      </c>
      <c r="C37" s="39">
        <v>28319.978254516602</v>
      </c>
      <c r="D37" s="39">
        <v>12883.214554817199</v>
      </c>
      <c r="E37" s="39">
        <v>2564.1079888787399</v>
      </c>
      <c r="F37" s="39">
        <v>1546.7499822571799</v>
      </c>
      <c r="G37" s="39">
        <v>3036.6955518578502</v>
      </c>
      <c r="H37" s="7"/>
      <c r="I37" s="11" t="s">
        <v>18</v>
      </c>
      <c r="J37" s="39">
        <v>2903.4289191836001</v>
      </c>
      <c r="K37" s="39">
        <v>1076.48118104072</v>
      </c>
      <c r="L37" s="39">
        <v>3806.0406527738501</v>
      </c>
      <c r="M37" s="39">
        <v>130.22423756219001</v>
      </c>
      <c r="N37" s="39">
        <v>373.03518614523102</v>
      </c>
    </row>
    <row r="38" spans="1:14" ht="12.95" hidden="1" customHeight="1">
      <c r="A38" s="7"/>
      <c r="B38" s="11" t="s">
        <v>19</v>
      </c>
      <c r="C38" s="39">
        <v>36952.8318040538</v>
      </c>
      <c r="D38" s="39">
        <v>14635.380376517</v>
      </c>
      <c r="E38" s="39">
        <v>2629.4496605396998</v>
      </c>
      <c r="F38" s="39">
        <v>2645.50821570476</v>
      </c>
      <c r="G38" s="39">
        <v>3551.2835900090199</v>
      </c>
      <c r="H38" s="7"/>
      <c r="I38" s="11" t="s">
        <v>19</v>
      </c>
      <c r="J38" s="39">
        <v>4405.1808599692204</v>
      </c>
      <c r="K38" s="39">
        <v>1702.090059288</v>
      </c>
      <c r="L38" s="39">
        <v>6865.1599856964804</v>
      </c>
      <c r="M38" s="39">
        <v>134.92584978615901</v>
      </c>
      <c r="N38" s="39">
        <v>383.85320654344298</v>
      </c>
    </row>
    <row r="39" spans="1:14" ht="12.95" hidden="1" customHeight="1">
      <c r="A39" s="7"/>
      <c r="B39" s="11" t="s">
        <v>33</v>
      </c>
      <c r="C39" s="39">
        <v>41773.662990122597</v>
      </c>
      <c r="D39" s="39">
        <v>15967.19999078</v>
      </c>
      <c r="E39" s="39">
        <v>2751.6777581810902</v>
      </c>
      <c r="F39" s="39">
        <v>3181.0080148421298</v>
      </c>
      <c r="G39" s="39">
        <v>4036.6942436535801</v>
      </c>
      <c r="H39" s="7"/>
      <c r="I39" s="11" t="s">
        <v>33</v>
      </c>
      <c r="J39" s="39">
        <v>5141.5083836265803</v>
      </c>
      <c r="K39" s="39">
        <v>2006.7641799005501</v>
      </c>
      <c r="L39" s="39">
        <v>8155.8100630074196</v>
      </c>
      <c r="M39" s="39">
        <v>141.470085456943</v>
      </c>
      <c r="N39" s="39">
        <v>391.53027067431202</v>
      </c>
    </row>
    <row r="40" spans="1:14" ht="12.95" hidden="1" customHeight="1">
      <c r="A40" s="7"/>
      <c r="B40" s="11" t="s">
        <v>34</v>
      </c>
      <c r="C40" s="39">
        <v>44745.887660960398</v>
      </c>
      <c r="D40" s="39">
        <v>16771.483830237201</v>
      </c>
      <c r="E40" s="39">
        <v>2847.98647971743</v>
      </c>
      <c r="F40" s="39">
        <v>3519.0755152663801</v>
      </c>
      <c r="G40" s="39">
        <v>4305.1914428933496</v>
      </c>
      <c r="H40" s="7"/>
      <c r="I40" s="11" t="s">
        <v>34</v>
      </c>
      <c r="J40" s="39">
        <v>5639.4215841259302</v>
      </c>
      <c r="K40" s="39">
        <v>2199.24679301886</v>
      </c>
      <c r="L40" s="39">
        <v>8926.5809626305709</v>
      </c>
      <c r="M40" s="39">
        <v>143.30919656788299</v>
      </c>
      <c r="N40" s="39">
        <v>393.59185650282899</v>
      </c>
    </row>
    <row r="41" spans="1:14" ht="12.95" hidden="1" customHeight="1">
      <c r="A41" s="7"/>
      <c r="B41" s="11" t="s">
        <v>30</v>
      </c>
      <c r="C41" s="39">
        <v>45775.002872574201</v>
      </c>
      <c r="D41" s="39">
        <v>16704.397894916201</v>
      </c>
      <c r="E41" s="39">
        <v>2875.65351610672</v>
      </c>
      <c r="F41" s="39">
        <v>3600.0142521174998</v>
      </c>
      <c r="G41" s="39">
        <v>4386.3872170642499</v>
      </c>
      <c r="H41" s="7"/>
      <c r="I41" s="11" t="s">
        <v>30</v>
      </c>
      <c r="J41" s="39">
        <v>5894.6225482825103</v>
      </c>
      <c r="K41" s="39">
        <v>2256.4272096373502</v>
      </c>
      <c r="L41" s="39">
        <v>9523.1936702772</v>
      </c>
      <c r="M41" s="39">
        <v>141.895483239143</v>
      </c>
      <c r="N41" s="39">
        <v>392.41108093332002</v>
      </c>
    </row>
    <row r="42" spans="1:14" ht="12.95" hidden="1" customHeight="1">
      <c r="A42" s="7"/>
      <c r="B42" s="11" t="s">
        <v>23</v>
      </c>
      <c r="C42" s="39">
        <v>44825.586798536497</v>
      </c>
      <c r="D42" s="39">
        <v>16119.743968594201</v>
      </c>
      <c r="E42" s="39">
        <v>2740.4978008497001</v>
      </c>
      <c r="F42" s="39">
        <v>3468.6328387192698</v>
      </c>
      <c r="G42" s="39">
        <v>4421.47831480076</v>
      </c>
      <c r="H42" s="7"/>
      <c r="I42" s="11" t="s">
        <v>23</v>
      </c>
      <c r="J42" s="39">
        <v>5924.09566102392</v>
      </c>
      <c r="K42" s="39">
        <v>2301.6641914360098</v>
      </c>
      <c r="L42" s="39">
        <v>9313.6834095311006</v>
      </c>
      <c r="M42" s="39">
        <v>140.240244000758</v>
      </c>
      <c r="N42" s="39">
        <v>395.55036958078699</v>
      </c>
    </row>
    <row r="43" spans="1:14" ht="12.95" hidden="1" customHeight="1">
      <c r="A43" s="7"/>
      <c r="B43" s="11" t="s">
        <v>24</v>
      </c>
      <c r="C43" s="39">
        <v>44188.2842716081</v>
      </c>
      <c r="D43" s="39">
        <v>15903.739399415001</v>
      </c>
      <c r="E43" s="39">
        <v>2731.2320985313499</v>
      </c>
      <c r="F43" s="39">
        <v>3373.8645960113299</v>
      </c>
      <c r="G43" s="39">
        <v>4478.9575328931696</v>
      </c>
      <c r="H43" s="7"/>
      <c r="I43" s="11" t="s">
        <v>24</v>
      </c>
      <c r="J43" s="39">
        <v>5706.8732214214597</v>
      </c>
      <c r="K43" s="39">
        <v>2356.90413203047</v>
      </c>
      <c r="L43" s="39">
        <v>9087.5654264942405</v>
      </c>
      <c r="M43" s="39">
        <v>142.00517997697</v>
      </c>
      <c r="N43" s="39">
        <v>407.14268483414298</v>
      </c>
    </row>
    <row r="44" spans="1:14" ht="12.95" hidden="1" customHeight="1">
      <c r="A44" s="7"/>
      <c r="B44" s="11" t="s">
        <v>25</v>
      </c>
      <c r="C44" s="39">
        <v>44827.022246647597</v>
      </c>
      <c r="D44" s="39">
        <v>16132.753246766601</v>
      </c>
      <c r="E44" s="39">
        <v>2780.8183760360598</v>
      </c>
      <c r="F44" s="39">
        <v>3245.6577413629002</v>
      </c>
      <c r="G44" s="39">
        <v>4550.6208534194602</v>
      </c>
      <c r="H44" s="7"/>
      <c r="I44" s="11" t="s">
        <v>25</v>
      </c>
      <c r="J44" s="39">
        <v>5741.72099939093</v>
      </c>
      <c r="K44" s="39">
        <v>2401.6853105390501</v>
      </c>
      <c r="L44" s="39">
        <v>9396.5426509950394</v>
      </c>
      <c r="M44" s="39">
        <v>142.394680734682</v>
      </c>
      <c r="N44" s="39">
        <v>434.82838740286502</v>
      </c>
    </row>
    <row r="45" spans="1:14" ht="12.95" hidden="1" customHeight="1">
      <c r="A45" s="3"/>
      <c r="B45" s="11" t="s">
        <v>26</v>
      </c>
      <c r="C45" s="39">
        <v>46849.460845615002</v>
      </c>
      <c r="D45" s="39">
        <v>16945.844010403602</v>
      </c>
      <c r="E45" s="39">
        <v>2874.5412896132598</v>
      </c>
      <c r="F45" s="39">
        <v>3421.22202398128</v>
      </c>
      <c r="G45" s="39">
        <v>4582.4751993933996</v>
      </c>
      <c r="H45" s="3"/>
      <c r="I45" s="11" t="s">
        <v>26</v>
      </c>
      <c r="J45" s="39">
        <v>6040.2904913592502</v>
      </c>
      <c r="K45" s="39">
        <v>2521.7695760660099</v>
      </c>
      <c r="L45" s="39">
        <v>9875.7663261957896</v>
      </c>
      <c r="M45" s="39">
        <v>148.375257325538</v>
      </c>
      <c r="N45" s="39">
        <v>439.17667127689401</v>
      </c>
    </row>
    <row r="46" spans="1:14" ht="12.95" hidden="1" customHeight="1">
      <c r="A46" s="3"/>
      <c r="B46" s="11"/>
      <c r="C46" s="39"/>
      <c r="D46" s="39"/>
      <c r="E46" s="39"/>
      <c r="F46" s="39"/>
      <c r="G46" s="39"/>
      <c r="H46" s="3"/>
      <c r="I46" s="11"/>
      <c r="J46" s="39"/>
      <c r="K46" s="39"/>
      <c r="L46" s="39"/>
      <c r="M46" s="39"/>
      <c r="N46" s="39"/>
    </row>
    <row r="47" spans="1:14" ht="12.95" hidden="1" customHeight="1">
      <c r="A47" s="3">
        <v>2021</v>
      </c>
      <c r="B47" s="12" t="s">
        <v>15</v>
      </c>
      <c r="C47" s="39">
        <v>45629.000321247702</v>
      </c>
      <c r="D47" s="39">
        <v>16556.089598164301</v>
      </c>
      <c r="E47" s="39">
        <v>2854.4195005859601</v>
      </c>
      <c r="F47" s="39">
        <v>3198.4118861380002</v>
      </c>
      <c r="G47" s="39">
        <v>4692.4042569991998</v>
      </c>
      <c r="H47" s="3">
        <v>2021</v>
      </c>
      <c r="I47" s="12" t="s">
        <v>15</v>
      </c>
      <c r="J47" s="39">
        <v>5872.9581295651196</v>
      </c>
      <c r="K47" s="39">
        <v>2468.81241496862</v>
      </c>
      <c r="L47" s="39">
        <v>9401.7295425383909</v>
      </c>
      <c r="M47" s="39">
        <v>147.63338103891101</v>
      </c>
      <c r="N47" s="39">
        <v>436.54161124923201</v>
      </c>
    </row>
    <row r="48" spans="1:14" ht="12.95" hidden="1" customHeight="1">
      <c r="A48" s="3"/>
      <c r="B48" s="11" t="s">
        <v>16</v>
      </c>
      <c r="C48" s="39">
        <v>44273.936101406201</v>
      </c>
      <c r="D48" s="39">
        <v>15763.4039108245</v>
      </c>
      <c r="E48" s="39">
        <v>2804.8817069134898</v>
      </c>
      <c r="F48" s="39">
        <v>3160.03094350435</v>
      </c>
      <c r="G48" s="39">
        <v>4729.0782015219702</v>
      </c>
      <c r="H48" s="3"/>
      <c r="I48" s="11" t="s">
        <v>16</v>
      </c>
      <c r="J48" s="39">
        <v>5756.1160301913296</v>
      </c>
      <c r="K48" s="39">
        <v>2413.6558938693101</v>
      </c>
      <c r="L48" s="39">
        <v>9080.1182437042298</v>
      </c>
      <c r="M48" s="39">
        <v>144.474626836363</v>
      </c>
      <c r="N48" s="39">
        <v>422.17654404066502</v>
      </c>
    </row>
    <row r="49" spans="1:14" ht="12.95" hidden="1" customHeight="1">
      <c r="A49" s="3"/>
      <c r="B49" s="11" t="s">
        <v>27</v>
      </c>
      <c r="C49" s="39">
        <v>44989.7365382977</v>
      </c>
      <c r="D49" s="39">
        <v>16057.1201058976</v>
      </c>
      <c r="E49" s="39">
        <v>2816.1012337411498</v>
      </c>
      <c r="F49" s="39">
        <v>3702.9703793337999</v>
      </c>
      <c r="G49" s="39">
        <v>4620.30940288696</v>
      </c>
      <c r="H49" s="3"/>
      <c r="I49" s="11" t="s">
        <v>27</v>
      </c>
      <c r="J49" s="39">
        <v>5802.1649584328597</v>
      </c>
      <c r="K49" s="39">
        <v>2307.9626780191202</v>
      </c>
      <c r="L49" s="39">
        <v>9134.5989531664509</v>
      </c>
      <c r="M49" s="39">
        <v>144.908050716872</v>
      </c>
      <c r="N49" s="39">
        <v>403.60077610287601</v>
      </c>
    </row>
    <row r="50" spans="1:14" ht="12.95" hidden="1" customHeight="1">
      <c r="A50" s="3"/>
      <c r="B50" s="11" t="s">
        <v>18</v>
      </c>
      <c r="C50" s="39">
        <v>44306.328138107601</v>
      </c>
      <c r="D50" s="39">
        <v>15719.9205836737</v>
      </c>
      <c r="E50" s="39">
        <v>2821.7334362086299</v>
      </c>
      <c r="F50" s="39">
        <v>3416.3604719733598</v>
      </c>
      <c r="G50" s="39">
        <v>4731.1968285562498</v>
      </c>
      <c r="H50" s="3"/>
      <c r="I50" s="11" t="s">
        <v>18</v>
      </c>
      <c r="J50" s="39">
        <v>5906.6039276846504</v>
      </c>
      <c r="K50" s="39">
        <v>2236.41583500052</v>
      </c>
      <c r="L50" s="39">
        <v>8887.9647814309592</v>
      </c>
      <c r="M50" s="39">
        <v>147.51639562977499</v>
      </c>
      <c r="N50" s="39">
        <v>438.61587794977902</v>
      </c>
    </row>
    <row r="51" spans="1:14" ht="12.95" hidden="1" customHeight="1">
      <c r="A51" s="3"/>
      <c r="B51" s="11" t="s">
        <v>35</v>
      </c>
      <c r="C51" s="39">
        <v>43349.959814633003</v>
      </c>
      <c r="D51" s="39">
        <v>15216.8831249962</v>
      </c>
      <c r="E51" s="39">
        <v>2799.1595687189601</v>
      </c>
      <c r="F51" s="39">
        <v>3350.0830788170801</v>
      </c>
      <c r="G51" s="39">
        <v>4816.35837147026</v>
      </c>
      <c r="H51" s="3"/>
      <c r="I51" s="11" t="s">
        <v>35</v>
      </c>
      <c r="J51" s="39">
        <v>5823.9114726970702</v>
      </c>
      <c r="K51" s="39">
        <v>2178.2690232905102</v>
      </c>
      <c r="L51" s="39">
        <v>8550.2221197365798</v>
      </c>
      <c r="M51" s="39">
        <v>146.631297255997</v>
      </c>
      <c r="N51" s="39">
        <v>468.44175765036402</v>
      </c>
    </row>
    <row r="52" spans="1:14" ht="12.95" hidden="1" customHeight="1">
      <c r="A52" s="3"/>
      <c r="B52" s="11" t="s">
        <v>36</v>
      </c>
      <c r="C52" s="39">
        <v>40578.697301393702</v>
      </c>
      <c r="D52" s="39">
        <v>14821.2441637463</v>
      </c>
      <c r="E52" s="39">
        <v>2737.5780582071402</v>
      </c>
      <c r="F52" s="39">
        <v>2492.4618106399098</v>
      </c>
      <c r="G52" s="39">
        <v>4257.6608003797101</v>
      </c>
      <c r="H52" s="3"/>
      <c r="I52" s="11" t="s">
        <v>36</v>
      </c>
      <c r="J52" s="39">
        <v>5480.3006958079404</v>
      </c>
      <c r="K52" s="39">
        <v>2080.2469172424398</v>
      </c>
      <c r="L52" s="39">
        <v>8105.6105695102797</v>
      </c>
      <c r="M52" s="39">
        <v>145.45824687794899</v>
      </c>
      <c r="N52" s="39">
        <v>458.13603898205599</v>
      </c>
    </row>
    <row r="53" spans="1:14" ht="12.95" hidden="1" customHeight="1">
      <c r="A53" s="7"/>
      <c r="B53" s="11" t="s">
        <v>34</v>
      </c>
      <c r="C53" s="39">
        <v>41136.792899391497</v>
      </c>
      <c r="D53" s="39">
        <v>14966.254191452899</v>
      </c>
      <c r="E53" s="39">
        <v>2770.4289949056301</v>
      </c>
      <c r="F53" s="39">
        <v>3023.3561763062098</v>
      </c>
      <c r="G53" s="39">
        <v>4291.72208678275</v>
      </c>
      <c r="H53" s="7"/>
      <c r="I53" s="11" t="s">
        <v>34</v>
      </c>
      <c r="J53" s="39">
        <v>5431.9257713787902</v>
      </c>
      <c r="K53" s="39">
        <v>2107.2901271665901</v>
      </c>
      <c r="L53" s="39">
        <v>7935.3927475505598</v>
      </c>
      <c r="M53" s="39">
        <v>146.33099635921599</v>
      </c>
      <c r="N53" s="39">
        <v>464.09180748882301</v>
      </c>
    </row>
    <row r="54" spans="1:14" ht="12.95" hidden="1" customHeight="1">
      <c r="A54" s="7"/>
      <c r="B54" s="11" t="s">
        <v>22</v>
      </c>
      <c r="C54" s="39">
        <v>42366.956418466201</v>
      </c>
      <c r="D54" s="39">
        <v>15359.1680251084</v>
      </c>
      <c r="E54" s="39">
        <v>2836.9192907833599</v>
      </c>
      <c r="F54" s="39">
        <v>3377.08884893403</v>
      </c>
      <c r="G54" s="39">
        <v>4347.5144739109201</v>
      </c>
      <c r="H54" s="7"/>
      <c r="I54" s="11" t="s">
        <v>22</v>
      </c>
      <c r="J54" s="39">
        <v>5453.6534744643004</v>
      </c>
      <c r="K54" s="39">
        <v>2250.5858558139198</v>
      </c>
      <c r="L54" s="39">
        <v>8117.9067807442298</v>
      </c>
      <c r="M54" s="39">
        <v>150.281933260915</v>
      </c>
      <c r="N54" s="39">
        <v>473.837735446088</v>
      </c>
    </row>
    <row r="55" spans="1:14" ht="12.95" hidden="1" customHeight="1">
      <c r="A55" s="7"/>
      <c r="B55" s="11" t="s">
        <v>23</v>
      </c>
      <c r="C55" s="39">
        <v>44334.356860614702</v>
      </c>
      <c r="D55" s="39">
        <v>16168.1032004999</v>
      </c>
      <c r="E55" s="39">
        <v>2916.3530309253001</v>
      </c>
      <c r="F55" s="39">
        <v>3652.4703791713901</v>
      </c>
      <c r="G55" s="39">
        <v>4434.46476338914</v>
      </c>
      <c r="H55" s="7"/>
      <c r="I55" s="11" t="s">
        <v>23</v>
      </c>
      <c r="J55" s="39">
        <v>5692.5701897010504</v>
      </c>
      <c r="K55" s="39">
        <v>2405.8762798650801</v>
      </c>
      <c r="L55" s="39">
        <v>8402.0335180702696</v>
      </c>
      <c r="M55" s="39">
        <v>155.241237058525</v>
      </c>
      <c r="N55" s="39">
        <v>507.24426193402599</v>
      </c>
    </row>
    <row r="56" spans="1:14" ht="12.95" hidden="1" customHeight="1">
      <c r="A56" s="7"/>
      <c r="B56" s="11" t="s">
        <v>24</v>
      </c>
      <c r="C56" s="39">
        <v>46285.280981438897</v>
      </c>
      <c r="D56" s="39">
        <v>17202.861805331901</v>
      </c>
      <c r="E56" s="39">
        <v>2968.8473854819499</v>
      </c>
      <c r="F56" s="39">
        <v>3805.8741350965902</v>
      </c>
      <c r="G56" s="39">
        <v>4505.4161996033699</v>
      </c>
      <c r="H56" s="7"/>
      <c r="I56" s="11" t="s">
        <v>24</v>
      </c>
      <c r="J56" s="39">
        <v>5925.64647923135</v>
      </c>
      <c r="K56" s="39">
        <v>2470.8349394214301</v>
      </c>
      <c r="L56" s="39">
        <v>8729.7128252750099</v>
      </c>
      <c r="M56" s="39">
        <v>158.19082056263699</v>
      </c>
      <c r="N56" s="39">
        <v>517.89639143464001</v>
      </c>
    </row>
    <row r="57" spans="1:14" ht="12.95" hidden="1" customHeight="1">
      <c r="A57" s="7"/>
      <c r="B57" s="7" t="s">
        <v>25</v>
      </c>
      <c r="C57" s="39">
        <v>47838.374683569498</v>
      </c>
      <c r="D57" s="39">
        <v>17736.150521297201</v>
      </c>
      <c r="E57" s="39">
        <v>3034.1620279625599</v>
      </c>
      <c r="F57" s="39">
        <v>3836.3211281773602</v>
      </c>
      <c r="G57" s="39">
        <v>4587.0258202468203</v>
      </c>
      <c r="H57" s="7"/>
      <c r="I57" s="7" t="s">
        <v>25</v>
      </c>
      <c r="J57" s="39">
        <v>6111.84805150394</v>
      </c>
      <c r="K57" s="39">
        <v>2509.7611495133101</v>
      </c>
      <c r="L57" s="39">
        <v>9305.8738717431606</v>
      </c>
      <c r="M57" s="39">
        <v>158.912463699905</v>
      </c>
      <c r="N57" s="39">
        <v>558.31964942527895</v>
      </c>
    </row>
    <row r="58" spans="1:14" ht="12.95" hidden="1" customHeight="1">
      <c r="A58" s="7"/>
      <c r="B58" s="7" t="s">
        <v>26</v>
      </c>
      <c r="C58" s="39">
        <v>48474.223386226397</v>
      </c>
      <c r="D58" s="39">
        <v>17966.720478074101</v>
      </c>
      <c r="E58" s="39">
        <v>3058.43532418626</v>
      </c>
      <c r="F58" s="39">
        <v>3801.79423802377</v>
      </c>
      <c r="G58" s="39">
        <v>4614.5479751682997</v>
      </c>
      <c r="H58" s="7"/>
      <c r="I58" s="7" t="s">
        <v>26</v>
      </c>
      <c r="J58" s="39">
        <v>6185.19022812199</v>
      </c>
      <c r="K58" s="39">
        <v>2559.95637250358</v>
      </c>
      <c r="L58" s="39">
        <v>9566.4383401519699</v>
      </c>
      <c r="M58" s="39">
        <v>160.978325728003</v>
      </c>
      <c r="N58" s="39">
        <v>560.162104268382</v>
      </c>
    </row>
    <row r="59" spans="1:14" ht="12.95" hidden="1" customHeight="1">
      <c r="A59" s="7"/>
      <c r="B59" s="7"/>
      <c r="C59" s="39"/>
      <c r="D59" s="39"/>
      <c r="E59" s="39"/>
      <c r="F59" s="39"/>
      <c r="G59" s="39"/>
      <c r="H59" s="7"/>
      <c r="I59" s="7"/>
      <c r="J59" s="39"/>
      <c r="K59" s="39"/>
      <c r="L59" s="39"/>
      <c r="M59" s="39"/>
      <c r="N59" s="39"/>
    </row>
    <row r="60" spans="1:14" ht="12.95" customHeight="1">
      <c r="A60" s="3">
        <v>2022</v>
      </c>
      <c r="B60" s="12" t="s">
        <v>15</v>
      </c>
      <c r="C60" s="39">
        <v>48969.696503168801</v>
      </c>
      <c r="D60" s="39">
        <v>18236.221285245199</v>
      </c>
      <c r="E60" s="39">
        <v>3095.1365480764898</v>
      </c>
      <c r="F60" s="39">
        <v>3820.8032092138801</v>
      </c>
      <c r="G60" s="39">
        <v>4702.2243866965</v>
      </c>
      <c r="H60" s="3">
        <v>2022</v>
      </c>
      <c r="I60" s="12" t="s">
        <v>15</v>
      </c>
      <c r="J60" s="39">
        <v>6290.3384620000697</v>
      </c>
      <c r="K60" s="39">
        <v>2593.2358053461203</v>
      </c>
      <c r="L60" s="39">
        <v>9518.6061484512102</v>
      </c>
      <c r="M60" s="39">
        <v>159.69049912217901</v>
      </c>
      <c r="N60" s="39">
        <v>553.44015901716205</v>
      </c>
    </row>
    <row r="61" spans="1:14" ht="12.95" customHeight="1">
      <c r="A61" s="3"/>
      <c r="B61" s="13" t="s">
        <v>16</v>
      </c>
      <c r="C61" s="39">
        <v>48783.165529623599</v>
      </c>
      <c r="D61" s="39">
        <v>18272.693727815698</v>
      </c>
      <c r="E61" s="39">
        <v>3045.6143633072702</v>
      </c>
      <c r="F61" s="39">
        <v>3732.9247354019599</v>
      </c>
      <c r="G61" s="39">
        <v>4584.6687770290901</v>
      </c>
      <c r="H61" s="3"/>
      <c r="I61" s="13" t="s">
        <v>16</v>
      </c>
      <c r="J61" s="39">
        <v>6321.7901543100697</v>
      </c>
      <c r="K61" s="39">
        <v>2551.74403246058</v>
      </c>
      <c r="L61" s="39">
        <v>9585.2363914903708</v>
      </c>
      <c r="M61" s="39">
        <v>157.13545113622399</v>
      </c>
      <c r="N61" s="39">
        <v>531.35789667237702</v>
      </c>
    </row>
    <row r="62" spans="1:14" ht="12.95" customHeight="1">
      <c r="A62" s="3"/>
      <c r="B62" s="13" t="s">
        <v>17</v>
      </c>
      <c r="C62" s="39">
        <v>49851.164010386303</v>
      </c>
      <c r="D62" s="39">
        <v>18656.420296099801</v>
      </c>
      <c r="E62" s="39">
        <v>3094.3441931201801</v>
      </c>
      <c r="F62" s="39">
        <v>3990.4965421447</v>
      </c>
      <c r="G62" s="39">
        <v>4690.1161589007597</v>
      </c>
      <c r="H62" s="3"/>
      <c r="I62" s="13" t="s">
        <v>17</v>
      </c>
      <c r="J62" s="39">
        <v>6359.7208952359297</v>
      </c>
      <c r="K62" s="39">
        <v>2572.1579847202702</v>
      </c>
      <c r="L62" s="39">
        <v>9815.2820648861398</v>
      </c>
      <c r="M62" s="39">
        <v>161.99093657633301</v>
      </c>
      <c r="N62" s="39">
        <v>510.63493870215399</v>
      </c>
    </row>
    <row r="63" spans="1:14" ht="12.95" customHeight="1">
      <c r="A63" s="3"/>
      <c r="B63" s="13" t="s">
        <v>28</v>
      </c>
      <c r="C63" s="39">
        <v>53558.873782536095</v>
      </c>
      <c r="D63" s="39">
        <v>19869.0876153463</v>
      </c>
      <c r="E63" s="39">
        <v>3258.3444353555501</v>
      </c>
      <c r="F63" s="39">
        <v>4704.7954231885997</v>
      </c>
      <c r="G63" s="39">
        <v>4966.8330122758998</v>
      </c>
      <c r="H63" s="3"/>
      <c r="I63" s="13" t="s">
        <v>28</v>
      </c>
      <c r="J63" s="39">
        <v>6849.4194041691007</v>
      </c>
      <c r="K63" s="39">
        <v>2582.4466166591501</v>
      </c>
      <c r="L63" s="39">
        <v>10590.689348012102</v>
      </c>
      <c r="M63" s="39">
        <v>173.00632026352397</v>
      </c>
      <c r="N63" s="39">
        <v>564.25160726588103</v>
      </c>
    </row>
    <row r="64" spans="1:14" ht="12.95" customHeight="1">
      <c r="A64" s="3"/>
      <c r="B64" s="11" t="s">
        <v>29</v>
      </c>
      <c r="C64" s="39">
        <v>56018.586752624302</v>
      </c>
      <c r="D64" s="39">
        <v>20743.3274704215</v>
      </c>
      <c r="E64" s="39">
        <v>3346.3197351101503</v>
      </c>
      <c r="F64" s="39">
        <v>5179.9797609306497</v>
      </c>
      <c r="G64" s="39">
        <v>5110.8711696319006</v>
      </c>
      <c r="H64" s="3"/>
      <c r="I64" s="11" t="s">
        <v>29</v>
      </c>
      <c r="J64" s="39">
        <v>7061.75140569834</v>
      </c>
      <c r="K64" s="39">
        <v>2616.0184226757201</v>
      </c>
      <c r="L64" s="39">
        <v>11183.7679515008</v>
      </c>
      <c r="M64" s="39">
        <v>181.82964259696399</v>
      </c>
      <c r="N64" s="39">
        <v>594.72119405823798</v>
      </c>
    </row>
    <row r="65" spans="1:14" ht="12.95" customHeight="1">
      <c r="A65" s="3"/>
      <c r="B65" s="11" t="s">
        <v>36</v>
      </c>
      <c r="C65" s="39">
        <v>56153.8648748942</v>
      </c>
      <c r="D65" s="39">
        <v>20515.150868246903</v>
      </c>
      <c r="E65" s="39">
        <v>3326.2418166994898</v>
      </c>
      <c r="F65" s="39">
        <v>5159.2598418869202</v>
      </c>
      <c r="G65" s="39">
        <v>4988.21026156073</v>
      </c>
      <c r="H65" s="3"/>
      <c r="I65" s="11" t="s">
        <v>36</v>
      </c>
      <c r="J65" s="39">
        <v>7040.56615148124</v>
      </c>
      <c r="K65" s="39">
        <v>2642.1786069024697</v>
      </c>
      <c r="L65" s="39">
        <v>11698.2212772699</v>
      </c>
      <c r="M65" s="39">
        <v>184.557087235918</v>
      </c>
      <c r="N65" s="39">
        <v>599.47896361070411</v>
      </c>
    </row>
    <row r="66" spans="1:14" ht="12.95" customHeight="1">
      <c r="A66" s="7"/>
      <c r="B66" s="11" t="s">
        <v>37</v>
      </c>
      <c r="C66" s="39">
        <v>56582.222523985802</v>
      </c>
      <c r="D66" s="39">
        <v>20822.878131270598</v>
      </c>
      <c r="E66" s="39">
        <v>3339.5467839662897</v>
      </c>
      <c r="F66" s="39">
        <v>5252.1265190408903</v>
      </c>
      <c r="G66" s="39">
        <v>5043.0805744379004</v>
      </c>
      <c r="H66" s="7"/>
      <c r="I66" s="11" t="s">
        <v>37</v>
      </c>
      <c r="J66" s="39">
        <v>6998.3227545723494</v>
      </c>
      <c r="K66" s="39">
        <v>2660.6738571507899</v>
      </c>
      <c r="L66" s="39">
        <v>11674.824834715298</v>
      </c>
      <c r="M66" s="39">
        <v>185.29531558486198</v>
      </c>
      <c r="N66" s="39">
        <v>605.47375324681093</v>
      </c>
    </row>
    <row r="67" spans="1:14" ht="12.95" customHeight="1">
      <c r="A67" s="7"/>
      <c r="B67" s="11" t="s">
        <v>38</v>
      </c>
      <c r="C67" s="39">
        <v>56980.360962979103</v>
      </c>
      <c r="D67" s="39">
        <v>21051.929790714599</v>
      </c>
      <c r="E67" s="39">
        <v>3349.5654243181903</v>
      </c>
      <c r="F67" s="39">
        <v>5199.60525385048</v>
      </c>
      <c r="G67" s="39">
        <v>5108.6406219055998</v>
      </c>
      <c r="H67" s="7"/>
      <c r="I67" s="11" t="s">
        <v>38</v>
      </c>
      <c r="J67" s="39">
        <v>6977.3277863086396</v>
      </c>
      <c r="K67" s="39">
        <v>2671.3165525793897</v>
      </c>
      <c r="L67" s="39">
        <v>11826.5975575666</v>
      </c>
      <c r="M67" s="39">
        <v>185.665906216032</v>
      </c>
      <c r="N67" s="39">
        <v>609.712069519539</v>
      </c>
    </row>
    <row r="68" spans="1:14" ht="12.95" customHeight="1">
      <c r="A68" s="7"/>
      <c r="B68" s="15" t="s">
        <v>23</v>
      </c>
      <c r="C68" s="39">
        <v>57653.484777839498</v>
      </c>
      <c r="D68" s="39">
        <v>21325.604877993901</v>
      </c>
      <c r="E68" s="39">
        <v>3373.0123822884098</v>
      </c>
      <c r="F68" s="39">
        <v>5272.3997274043904</v>
      </c>
      <c r="G68" s="39">
        <v>5139.2924656370296</v>
      </c>
      <c r="H68" s="7"/>
      <c r="I68" s="15" t="s">
        <v>23</v>
      </c>
      <c r="J68" s="39">
        <v>7005.4055641207497</v>
      </c>
      <c r="K68" s="39">
        <v>2684.6731353422902</v>
      </c>
      <c r="L68" s="39">
        <v>12051.302911160401</v>
      </c>
      <c r="M68" s="39">
        <v>186.59423574711198</v>
      </c>
      <c r="N68" s="39">
        <v>615.19947814521493</v>
      </c>
    </row>
    <row r="69" spans="1:14" ht="12.95" customHeight="1">
      <c r="A69" s="7"/>
      <c r="B69" s="15" t="s">
        <v>24</v>
      </c>
      <c r="C69" s="39">
        <v>58306.678936533805</v>
      </c>
      <c r="D69" s="39">
        <v>21624.163346285801</v>
      </c>
      <c r="E69" s="39">
        <v>3406.7425061112999</v>
      </c>
      <c r="F69" s="39">
        <v>5330.3961244058301</v>
      </c>
      <c r="G69" s="39">
        <v>5103.31741837757</v>
      </c>
      <c r="H69" s="7"/>
      <c r="I69" s="15" t="s">
        <v>24</v>
      </c>
      <c r="J69" s="39">
        <v>7060.1609307018098</v>
      </c>
      <c r="K69" s="39">
        <v>2673.9344428009199</v>
      </c>
      <c r="L69" s="39">
        <v>12304.3802722948</v>
      </c>
      <c r="M69" s="39">
        <v>187.15401845435301</v>
      </c>
      <c r="N69" s="39">
        <v>616.42987710150499</v>
      </c>
    </row>
    <row r="70" spans="1:14" s="12" customFormat="1" ht="12.95" customHeight="1">
      <c r="A70" s="11"/>
      <c r="B70" s="7" t="s">
        <v>25</v>
      </c>
      <c r="C70" s="61">
        <v>58740.490939134099</v>
      </c>
      <c r="D70" s="61">
        <v>21970.149959826398</v>
      </c>
      <c r="E70" s="61">
        <v>3471.4706137274097</v>
      </c>
      <c r="F70" s="61">
        <v>5405.0216701475101</v>
      </c>
      <c r="G70" s="61">
        <v>5057.3875616121704</v>
      </c>
      <c r="H70" s="11"/>
      <c r="I70" s="7" t="s">
        <v>25</v>
      </c>
      <c r="J70" s="61">
        <v>7017.7999651175996</v>
      </c>
      <c r="K70" s="61">
        <v>2657.8908361441199</v>
      </c>
      <c r="L70" s="61">
        <v>12353.5977933839</v>
      </c>
      <c r="M70" s="61">
        <v>188.276942565079</v>
      </c>
      <c r="N70" s="61">
        <v>618.89559660991097</v>
      </c>
    </row>
    <row r="71" spans="1:14" s="12" customFormat="1" ht="12.75" customHeight="1">
      <c r="A71" s="11"/>
      <c r="B71" s="85" t="s">
        <v>26</v>
      </c>
      <c r="C71" s="61">
        <v>59453.889181684899</v>
      </c>
      <c r="D71" s="61">
        <v>22409.552959022898</v>
      </c>
      <c r="E71" s="61">
        <v>3547.8429672294196</v>
      </c>
      <c r="F71" s="61">
        <v>5491.5020168698802</v>
      </c>
      <c r="G71" s="61">
        <v>5067.5023367354006</v>
      </c>
      <c r="H71" s="11"/>
      <c r="I71" s="85" t="s">
        <v>26</v>
      </c>
      <c r="J71" s="61">
        <v>6961.6575653966602</v>
      </c>
      <c r="K71" s="61">
        <v>2660.5487269802602</v>
      </c>
      <c r="L71" s="61">
        <v>12501.840966904501</v>
      </c>
      <c r="M71" s="61">
        <v>189.59488116303498</v>
      </c>
      <c r="N71" s="61">
        <v>623.84676138279008</v>
      </c>
    </row>
    <row r="72" spans="1:14" s="12" customFormat="1" ht="12.75" customHeight="1">
      <c r="A72" s="11"/>
      <c r="B72" s="7"/>
      <c r="C72" s="61"/>
      <c r="D72" s="61"/>
      <c r="E72" s="61"/>
      <c r="F72" s="61"/>
      <c r="G72" s="61"/>
      <c r="H72" s="11"/>
      <c r="I72" s="7"/>
      <c r="J72" s="61"/>
      <c r="K72" s="61"/>
      <c r="L72" s="61"/>
      <c r="M72" s="61"/>
      <c r="N72" s="61"/>
    </row>
    <row r="73" spans="1:14" ht="12.95" customHeight="1">
      <c r="A73" s="3">
        <v>2023</v>
      </c>
      <c r="B73" s="7" t="s">
        <v>15</v>
      </c>
      <c r="C73" s="39">
        <v>59577.110286241354</v>
      </c>
      <c r="D73" s="39">
        <v>22723.286700449207</v>
      </c>
      <c r="E73" s="39">
        <v>3636.5390414101507</v>
      </c>
      <c r="F73" s="39">
        <v>5540.9255350217045</v>
      </c>
      <c r="G73" s="39">
        <v>5001.6248063578341</v>
      </c>
      <c r="H73" s="3">
        <v>2023</v>
      </c>
      <c r="I73" s="7" t="s">
        <v>15</v>
      </c>
      <c r="J73" s="39">
        <v>6975.5808805274555</v>
      </c>
      <c r="K73" s="39">
        <v>2604.6772037136743</v>
      </c>
      <c r="L73" s="39">
        <v>12289.309670467159</v>
      </c>
      <c r="M73" s="39">
        <v>191.30123509350207</v>
      </c>
      <c r="N73" s="39">
        <v>613.86521320066572</v>
      </c>
    </row>
    <row r="74" spans="1:14" ht="12.95" customHeight="1">
      <c r="A74" s="3"/>
      <c r="B74" s="7" t="s">
        <v>16</v>
      </c>
      <c r="C74" s="39">
        <v>58158.189109160252</v>
      </c>
      <c r="D74" s="39">
        <v>22132.481246237527</v>
      </c>
      <c r="E74" s="39">
        <v>3607.4467290788698</v>
      </c>
      <c r="F74" s="39">
        <v>5446.729800926335</v>
      </c>
      <c r="G74" s="39">
        <v>4951.608558294256</v>
      </c>
      <c r="H74" s="3"/>
      <c r="I74" s="7" t="s">
        <v>16</v>
      </c>
      <c r="J74" s="39">
        <v>6794.2157776337417</v>
      </c>
      <c r="K74" s="39">
        <v>2521.3275331948366</v>
      </c>
      <c r="L74" s="39">
        <v>11908.341070682676</v>
      </c>
      <c r="M74" s="39">
        <v>190.15342768294104</v>
      </c>
      <c r="N74" s="39">
        <v>605.88496542905716</v>
      </c>
    </row>
    <row r="75" spans="1:14" ht="12.75" customHeight="1">
      <c r="A75" s="3"/>
      <c r="B75" s="11" t="s">
        <v>17</v>
      </c>
      <c r="C75" s="39">
        <v>58671.135714441974</v>
      </c>
      <c r="D75" s="39">
        <v>22353.806058699902</v>
      </c>
      <c r="E75" s="39">
        <v>3647.128643098737</v>
      </c>
      <c r="F75" s="39">
        <v>5512.0905585374512</v>
      </c>
      <c r="G75" s="39">
        <v>4986.269818202315</v>
      </c>
      <c r="H75" s="3"/>
      <c r="I75" s="11" t="s">
        <v>17</v>
      </c>
      <c r="J75" s="39">
        <v>6855.3637196324444</v>
      </c>
      <c r="K75" s="39">
        <v>2549.0621360599794</v>
      </c>
      <c r="L75" s="39">
        <v>11967.882776036089</v>
      </c>
      <c r="M75" s="39">
        <v>192.43526881513634</v>
      </c>
      <c r="N75" s="39">
        <v>607.09673535991533</v>
      </c>
    </row>
    <row r="76" spans="1:14" ht="12.95" customHeight="1">
      <c r="A76" s="3"/>
      <c r="B76" s="11" t="s">
        <v>18</v>
      </c>
      <c r="C76" s="39">
        <v>60462.438251427229</v>
      </c>
      <c r="D76" s="39">
        <v>23449.142555576193</v>
      </c>
      <c r="E76" s="39">
        <v>3749.2482451055021</v>
      </c>
      <c r="F76" s="39">
        <v>5627.8444602667378</v>
      </c>
      <c r="G76" s="39">
        <v>4911.4757709292808</v>
      </c>
      <c r="H76" s="3"/>
      <c r="I76" s="11" t="s">
        <v>18</v>
      </c>
      <c r="J76" s="39">
        <v>6951.3388117072982</v>
      </c>
      <c r="K76" s="39">
        <v>2528.6696389714998</v>
      </c>
      <c r="L76" s="39">
        <v>12434.630204301495</v>
      </c>
      <c r="M76" s="39">
        <v>195.70666838499366</v>
      </c>
      <c r="N76" s="39">
        <v>614.38189618423428</v>
      </c>
    </row>
    <row r="77" spans="1:14" ht="12.95" customHeight="1">
      <c r="A77" s="3"/>
      <c r="B77" s="11" t="s">
        <v>19</v>
      </c>
      <c r="C77" s="39">
        <v>58829.665402905906</v>
      </c>
      <c r="D77" s="39">
        <v>22487.727710797571</v>
      </c>
      <c r="E77" s="39">
        <v>3681.7617766936032</v>
      </c>
      <c r="F77" s="39">
        <v>5492.7761932203357</v>
      </c>
      <c r="G77" s="39">
        <v>4990.0593832641489</v>
      </c>
      <c r="H77" s="3"/>
      <c r="I77" s="11" t="s">
        <v>19</v>
      </c>
      <c r="J77" s="39">
        <v>6930.4847952721775</v>
      </c>
      <c r="K77" s="39">
        <v>2594.4150495847584</v>
      </c>
      <c r="L77" s="39">
        <v>11850.202584699324</v>
      </c>
      <c r="M77" s="39">
        <v>192.77106835921873</v>
      </c>
      <c r="N77" s="39">
        <v>609.46684101476046</v>
      </c>
    </row>
    <row r="78" spans="1:14" ht="12.95" customHeight="1">
      <c r="A78" s="3"/>
      <c r="B78" s="11" t="s">
        <v>151</v>
      </c>
      <c r="C78" s="39">
        <v>59403.645835658826</v>
      </c>
      <c r="D78" s="39">
        <v>22757.580443327151</v>
      </c>
      <c r="E78" s="39">
        <v>3744.3517268973983</v>
      </c>
      <c r="F78" s="39">
        <v>5597.1389408915256</v>
      </c>
      <c r="G78" s="39">
        <v>4950.1389081980396</v>
      </c>
      <c r="H78" s="3"/>
      <c r="I78" s="11" t="s">
        <v>151</v>
      </c>
      <c r="J78" s="39">
        <v>6895.8323712958136</v>
      </c>
      <c r="K78" s="39">
        <v>2635.9256903781147</v>
      </c>
      <c r="L78" s="39">
        <v>12016.105420885082</v>
      </c>
      <c r="M78" s="39">
        <v>195.27709224788879</v>
      </c>
      <c r="N78" s="39">
        <v>611.29524153780415</v>
      </c>
    </row>
    <row r="79" spans="1:14" ht="12.95" customHeight="1">
      <c r="A79" s="7"/>
      <c r="B79" s="11" t="s">
        <v>145</v>
      </c>
      <c r="C79" s="39">
        <v>59679.976495709547</v>
      </c>
      <c r="D79" s="39">
        <v>22689.307701997168</v>
      </c>
      <c r="E79" s="39">
        <v>3757.4569579415397</v>
      </c>
      <c r="F79" s="39">
        <v>5535.5704125417178</v>
      </c>
      <c r="G79" s="39">
        <v>5014.4907140046134</v>
      </c>
      <c r="H79" s="7"/>
      <c r="I79" s="11" t="s">
        <v>145</v>
      </c>
      <c r="J79" s="39">
        <v>7013.0615216078413</v>
      </c>
      <c r="K79" s="39">
        <v>2657.0130959011394</v>
      </c>
      <c r="L79" s="39">
        <v>12208.363107619243</v>
      </c>
      <c r="M79" s="39">
        <v>195.86292352463246</v>
      </c>
      <c r="N79" s="39">
        <v>608.85006057165288</v>
      </c>
    </row>
    <row r="80" spans="1:14" ht="12.95" hidden="1" customHeight="1">
      <c r="A80" s="7"/>
      <c r="B80" s="11" t="s">
        <v>146</v>
      </c>
      <c r="C80" s="39"/>
      <c r="D80" s="39"/>
      <c r="E80" s="39"/>
      <c r="F80" s="39"/>
      <c r="G80" s="39"/>
      <c r="H80" s="7"/>
      <c r="I80" s="11" t="s">
        <v>146</v>
      </c>
      <c r="J80" s="39"/>
      <c r="K80" s="39"/>
      <c r="L80" s="39"/>
      <c r="M80" s="39"/>
      <c r="N80" s="39"/>
    </row>
    <row r="81" spans="1:14" ht="12.95" hidden="1" customHeight="1">
      <c r="A81" s="7"/>
      <c r="B81" s="11" t="s">
        <v>147</v>
      </c>
      <c r="C81" s="39"/>
      <c r="D81" s="39"/>
      <c r="E81" s="39"/>
      <c r="F81" s="39"/>
      <c r="G81" s="39"/>
      <c r="H81" s="7"/>
      <c r="I81" s="11" t="s">
        <v>147</v>
      </c>
      <c r="J81" s="39"/>
      <c r="K81" s="39"/>
      <c r="L81" s="39"/>
      <c r="M81" s="39"/>
      <c r="N81" s="39"/>
    </row>
    <row r="82" spans="1:14" ht="12.95" hidden="1" customHeight="1">
      <c r="A82" s="7"/>
      <c r="B82" s="11" t="s">
        <v>148</v>
      </c>
      <c r="C82" s="39"/>
      <c r="D82" s="39"/>
      <c r="E82" s="39"/>
      <c r="F82" s="39"/>
      <c r="G82" s="39"/>
      <c r="H82" s="7"/>
      <c r="I82" s="11" t="s">
        <v>148</v>
      </c>
      <c r="J82" s="39"/>
      <c r="K82" s="39"/>
      <c r="L82" s="39"/>
      <c r="M82" s="39"/>
      <c r="N82" s="39"/>
    </row>
    <row r="83" spans="1:14" ht="12.95" hidden="1" customHeight="1">
      <c r="A83" s="7"/>
      <c r="B83" s="11" t="s">
        <v>149</v>
      </c>
      <c r="C83" s="39"/>
      <c r="D83" s="39"/>
      <c r="E83" s="39"/>
      <c r="F83" s="39"/>
      <c r="G83" s="39"/>
      <c r="H83" s="7"/>
      <c r="I83" s="11" t="s">
        <v>149</v>
      </c>
      <c r="J83" s="39"/>
      <c r="K83" s="39"/>
      <c r="L83" s="39"/>
      <c r="M83" s="39"/>
      <c r="N83" s="39"/>
    </row>
    <row r="84" spans="1:14" ht="12.95" hidden="1" customHeight="1">
      <c r="A84" s="7"/>
      <c r="B84" s="11" t="s">
        <v>150</v>
      </c>
      <c r="C84" s="39"/>
      <c r="D84" s="39"/>
      <c r="E84" s="39"/>
      <c r="F84" s="39"/>
      <c r="G84" s="39"/>
      <c r="H84" s="7"/>
      <c r="I84" s="11" t="s">
        <v>150</v>
      </c>
      <c r="J84" s="39"/>
      <c r="K84" s="39"/>
      <c r="L84" s="39"/>
      <c r="M84" s="39"/>
      <c r="N84" s="39"/>
    </row>
    <row r="85" spans="1:14" ht="6.75" customHeight="1">
      <c r="A85" s="7"/>
      <c r="B85" s="7"/>
      <c r="C85" s="39"/>
      <c r="D85" s="39"/>
      <c r="E85" s="39"/>
      <c r="F85" s="39"/>
      <c r="G85" s="39"/>
      <c r="H85" s="7"/>
      <c r="I85" s="7"/>
      <c r="J85" s="39"/>
      <c r="K85" s="39"/>
      <c r="L85" s="39"/>
      <c r="M85" s="39"/>
      <c r="N85" s="39"/>
    </row>
    <row r="86" spans="1:14" s="92" customFormat="1" ht="15.75" customHeight="1">
      <c r="A86" s="109" t="s">
        <v>39</v>
      </c>
      <c r="B86" s="109"/>
      <c r="C86" s="109"/>
      <c r="D86" s="109"/>
      <c r="E86" s="109"/>
      <c r="F86" s="109"/>
      <c r="G86" s="109"/>
      <c r="H86" s="118" t="s">
        <v>39</v>
      </c>
      <c r="I86" s="118"/>
      <c r="J86" s="118"/>
      <c r="K86" s="118"/>
      <c r="L86" s="118"/>
      <c r="M86" s="118"/>
      <c r="N86" s="118"/>
    </row>
    <row r="87" spans="1:14" ht="12.75" customHeight="1">
      <c r="A87" s="16"/>
      <c r="B87" s="16"/>
      <c r="C87" s="16"/>
      <c r="D87" s="16"/>
      <c r="E87" s="16"/>
      <c r="F87" s="16"/>
      <c r="G87" s="16"/>
      <c r="H87" s="62"/>
      <c r="I87" s="62"/>
      <c r="J87" s="62"/>
      <c r="K87" s="62"/>
      <c r="L87" s="62"/>
      <c r="M87" s="62"/>
      <c r="N87" s="62"/>
    </row>
    <row r="88" spans="1:14" ht="12.95" hidden="1" customHeight="1">
      <c r="A88" s="16"/>
      <c r="B88" s="16"/>
      <c r="C88" s="16"/>
      <c r="D88" s="16"/>
      <c r="E88" s="16"/>
      <c r="F88" s="16"/>
      <c r="G88" s="16"/>
      <c r="H88" s="62"/>
      <c r="I88" s="62"/>
      <c r="J88" s="62"/>
      <c r="K88" s="62"/>
      <c r="L88" s="62"/>
      <c r="M88" s="62"/>
      <c r="N88" s="62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7">
        <v>10.642968759584599</v>
      </c>
      <c r="D102" s="37">
        <v>13.8600000000005</v>
      </c>
      <c r="E102" s="37">
        <v>7.8000000000001597</v>
      </c>
      <c r="F102" s="37">
        <v>6.9889969575966502</v>
      </c>
      <c r="G102" s="37">
        <v>4.7254346689492603</v>
      </c>
      <c r="H102" s="3">
        <v>2019</v>
      </c>
      <c r="I102" s="7" t="s">
        <v>15</v>
      </c>
      <c r="J102" s="37">
        <v>8.4000000000001194</v>
      </c>
      <c r="K102" s="37">
        <v>11.600000000000099</v>
      </c>
      <c r="L102" s="37">
        <v>12.1</v>
      </c>
      <c r="M102" s="37">
        <v>7.4795555780893697</v>
      </c>
      <c r="N102" s="37">
        <v>10.3000000000002</v>
      </c>
    </row>
    <row r="103" spans="1:14" ht="12.95" hidden="1" customHeight="1">
      <c r="A103" s="3"/>
      <c r="B103" s="7" t="s">
        <v>16</v>
      </c>
      <c r="C103" s="37">
        <v>8.4649224382008299</v>
      </c>
      <c r="D103" s="37">
        <v>9.4340000000002107</v>
      </c>
      <c r="E103" s="37">
        <v>8.8839691648831902</v>
      </c>
      <c r="F103" s="37">
        <v>5.62</v>
      </c>
      <c r="G103" s="37">
        <v>6.0431258874894498</v>
      </c>
      <c r="H103" s="3"/>
      <c r="I103" s="7" t="s">
        <v>16</v>
      </c>
      <c r="J103" s="37">
        <v>6.95757821700749</v>
      </c>
      <c r="K103" s="37">
        <v>8.7999999999998995</v>
      </c>
      <c r="L103" s="37">
        <v>10.200000000000101</v>
      </c>
      <c r="M103" s="37">
        <v>7.7976083964439704</v>
      </c>
      <c r="N103" s="37">
        <v>6.8731098536379998</v>
      </c>
    </row>
    <row r="104" spans="1:14" ht="12.95" hidden="1" customHeight="1">
      <c r="A104" s="3"/>
      <c r="B104" s="7" t="s">
        <v>27</v>
      </c>
      <c r="C104" s="37">
        <v>6.8801008047037397</v>
      </c>
      <c r="D104" s="37">
        <v>7.9000000000000199</v>
      </c>
      <c r="E104" s="37">
        <v>9.4000000000000501</v>
      </c>
      <c r="F104" s="37">
        <v>4.1999999999998696</v>
      </c>
      <c r="G104" s="37">
        <v>4.3701254229114603</v>
      </c>
      <c r="H104" s="3"/>
      <c r="I104" s="7" t="s">
        <v>27</v>
      </c>
      <c r="J104" s="37">
        <v>5.5999999999999597</v>
      </c>
      <c r="K104" s="37">
        <v>8.10000000000006</v>
      </c>
      <c r="L104" s="37">
        <v>7.4504000000000303</v>
      </c>
      <c r="M104" s="37">
        <v>9.7681301440160304</v>
      </c>
      <c r="N104" s="37">
        <v>5.1053665612939403</v>
      </c>
    </row>
    <row r="105" spans="1:14" ht="12.95" hidden="1" customHeight="1">
      <c r="A105" s="3"/>
      <c r="B105" s="7" t="s">
        <v>28</v>
      </c>
      <c r="C105" s="37">
        <v>6.9987992852026197</v>
      </c>
      <c r="D105" s="37">
        <v>8.1000000000001098</v>
      </c>
      <c r="E105" s="37">
        <v>8.8000000000001393</v>
      </c>
      <c r="F105" s="37">
        <v>3.3000000000001202</v>
      </c>
      <c r="G105" s="37">
        <v>5.5000000000000604</v>
      </c>
      <c r="H105" s="3"/>
      <c r="I105" s="7" t="s">
        <v>28</v>
      </c>
      <c r="J105" s="37">
        <v>5.7999999999999199</v>
      </c>
      <c r="K105" s="37">
        <v>7.2000000000003599</v>
      </c>
      <c r="L105" s="37">
        <v>7.7999999999999199</v>
      </c>
      <c r="M105" s="37">
        <v>8.1999999999995197</v>
      </c>
      <c r="N105" s="37">
        <v>5.5899999999999599</v>
      </c>
    </row>
    <row r="106" spans="1:14" ht="12.95" hidden="1" customHeight="1">
      <c r="A106" s="3"/>
      <c r="B106" s="7" t="s">
        <v>29</v>
      </c>
      <c r="C106" s="37">
        <v>7.8453604212606498</v>
      </c>
      <c r="D106" s="37">
        <v>8.9790664890053904</v>
      </c>
      <c r="E106" s="37">
        <v>9.5993901544970708</v>
      </c>
      <c r="F106" s="37">
        <v>3.5142815631162598</v>
      </c>
      <c r="G106" s="37">
        <v>3.9600815092383699</v>
      </c>
      <c r="H106" s="3"/>
      <c r="I106" s="7" t="s">
        <v>29</v>
      </c>
      <c r="J106" s="37">
        <v>7.7226476346060604</v>
      </c>
      <c r="K106" s="37">
        <v>8.3935209928835501</v>
      </c>
      <c r="L106" s="37">
        <v>9.2966348312066192</v>
      </c>
      <c r="M106" s="37">
        <v>9.9231793707318801</v>
      </c>
      <c r="N106" s="37">
        <v>3.2459406466352099</v>
      </c>
    </row>
    <row r="107" spans="1:14" ht="12.95" hidden="1" customHeight="1">
      <c r="A107" s="3"/>
      <c r="B107" s="7" t="s">
        <v>20</v>
      </c>
      <c r="C107" s="37">
        <v>7.7150637690635504</v>
      </c>
      <c r="D107" s="37">
        <v>8.8000000000001606</v>
      </c>
      <c r="E107" s="37">
        <v>9.2172137688188496</v>
      </c>
      <c r="F107" s="37">
        <v>4.4999999999997904</v>
      </c>
      <c r="G107" s="37">
        <v>3.69999999999993</v>
      </c>
      <c r="H107" s="3"/>
      <c r="I107" s="7" t="s">
        <v>20</v>
      </c>
      <c r="J107" s="37">
        <v>6.8999999999999497</v>
      </c>
      <c r="K107" s="37">
        <v>8.6463642713305209</v>
      </c>
      <c r="L107" s="37">
        <v>9.0999999999999694</v>
      </c>
      <c r="M107" s="37">
        <v>8.6174250037689397</v>
      </c>
      <c r="N107" s="37">
        <v>4.9370585163995404</v>
      </c>
    </row>
    <row r="108" spans="1:14" ht="12.95" hidden="1" customHeight="1">
      <c r="A108" s="3"/>
      <c r="B108" s="7" t="s">
        <v>21</v>
      </c>
      <c r="C108" s="37">
        <v>7.1036964591818101</v>
      </c>
      <c r="D108" s="37">
        <v>8.1000000000002004</v>
      </c>
      <c r="E108" s="37">
        <v>10.5</v>
      </c>
      <c r="F108" s="37">
        <v>3.1835410190644202</v>
      </c>
      <c r="G108" s="37">
        <v>3.2698252574122399</v>
      </c>
      <c r="H108" s="3"/>
      <c r="I108" s="7" t="s">
        <v>21</v>
      </c>
      <c r="J108" s="37">
        <v>6.6000000000000103</v>
      </c>
      <c r="K108" s="37">
        <v>7.7940540685410298</v>
      </c>
      <c r="L108" s="37">
        <v>8.1999999999995197</v>
      </c>
      <c r="M108" s="37">
        <v>7.6937635155181603</v>
      </c>
      <c r="N108" s="37">
        <v>4.0832953008243003</v>
      </c>
    </row>
    <row r="109" spans="1:14" ht="12.95" hidden="1" customHeight="1">
      <c r="A109" s="7"/>
      <c r="B109" s="7" t="s">
        <v>30</v>
      </c>
      <c r="C109" s="37">
        <v>6.8727504021872399</v>
      </c>
      <c r="D109" s="37">
        <v>7.9449999999998902</v>
      </c>
      <c r="E109" s="37">
        <v>9.6000000000000298</v>
      </c>
      <c r="F109" s="37">
        <v>2.9000000000000599</v>
      </c>
      <c r="G109" s="37">
        <v>3.04220834841309</v>
      </c>
      <c r="H109" s="7"/>
      <c r="I109" s="7" t="s">
        <v>30</v>
      </c>
      <c r="J109" s="37">
        <v>6.2000000000000703</v>
      </c>
      <c r="K109" s="37">
        <v>8.1960296213869892</v>
      </c>
      <c r="L109" s="37">
        <v>7.9800000000003903</v>
      </c>
      <c r="M109" s="37">
        <v>8.4309043374148906</v>
      </c>
      <c r="N109" s="37">
        <v>4.5308273401563701</v>
      </c>
    </row>
    <row r="110" spans="1:14" ht="12.95" hidden="1" customHeight="1">
      <c r="A110" s="7"/>
      <c r="B110" s="7" t="s">
        <v>31</v>
      </c>
      <c r="C110" s="37">
        <v>7.1781391337533602</v>
      </c>
      <c r="D110" s="37">
        <v>8.3999999999998494</v>
      </c>
      <c r="E110" s="37">
        <v>8.5999999999999908</v>
      </c>
      <c r="F110" s="37">
        <v>4.0000000000001998</v>
      </c>
      <c r="G110" s="37">
        <v>4.19999999999989</v>
      </c>
      <c r="H110" s="7"/>
      <c r="I110" s="7" t="s">
        <v>31</v>
      </c>
      <c r="J110" s="37">
        <v>6.4000000000000501</v>
      </c>
      <c r="K110" s="37">
        <v>6.0999999999999499</v>
      </c>
      <c r="L110" s="37">
        <v>8.4999999999999094</v>
      </c>
      <c r="M110" s="37">
        <v>7.60000000000014</v>
      </c>
      <c r="N110" s="37">
        <v>5.7999999999999403</v>
      </c>
    </row>
    <row r="111" spans="1:14" ht="12.95" hidden="1" customHeight="1">
      <c r="A111" s="7"/>
      <c r="B111" s="7" t="s">
        <v>32</v>
      </c>
      <c r="C111" s="37">
        <v>6.77905519589679</v>
      </c>
      <c r="D111" s="37">
        <v>8.0000000000002505</v>
      </c>
      <c r="E111" s="37">
        <v>8.2000000000000508</v>
      </c>
      <c r="F111" s="37">
        <v>3.5500000000000802</v>
      </c>
      <c r="G111" s="37">
        <v>3.8999999999999901</v>
      </c>
      <c r="H111" s="7"/>
      <c r="I111" s="7" t="s">
        <v>32</v>
      </c>
      <c r="J111" s="37">
        <v>5.7999999999998497</v>
      </c>
      <c r="K111" s="37">
        <v>5.5000000000000204</v>
      </c>
      <c r="L111" s="37">
        <v>8.0999999999999694</v>
      </c>
      <c r="M111" s="37">
        <v>8.3397179613915693</v>
      </c>
      <c r="N111" s="37">
        <v>6.8000000000000496</v>
      </c>
    </row>
    <row r="112" spans="1:14" ht="12.95" hidden="1" customHeight="1">
      <c r="A112" s="10"/>
      <c r="B112" s="2" t="s">
        <v>25</v>
      </c>
      <c r="C112" s="37">
        <v>7.0493134596040203</v>
      </c>
      <c r="D112" s="37">
        <v>8.3399999999999892</v>
      </c>
      <c r="E112" s="37">
        <v>8.3638660215098497</v>
      </c>
      <c r="F112" s="37">
        <v>3.8999999999998098</v>
      </c>
      <c r="G112" s="37">
        <v>4.0078794784412102</v>
      </c>
      <c r="H112" s="10"/>
      <c r="I112" s="2" t="s">
        <v>25</v>
      </c>
      <c r="J112" s="37">
        <v>5.1999999999999797</v>
      </c>
      <c r="K112" s="37">
        <v>6.4999999999998801</v>
      </c>
      <c r="L112" s="37">
        <v>8.5999999999996994</v>
      </c>
      <c r="M112" s="37">
        <v>8.6026011375685894</v>
      </c>
      <c r="N112" s="37">
        <v>8.1914366540541703</v>
      </c>
    </row>
    <row r="113" spans="1:14" ht="12.95" hidden="1" customHeight="1">
      <c r="A113" s="10"/>
      <c r="B113" s="2" t="s">
        <v>26</v>
      </c>
      <c r="C113" s="37">
        <v>6.9888112311095698</v>
      </c>
      <c r="D113" s="37">
        <v>8.4500000000004007</v>
      </c>
      <c r="E113" s="37">
        <v>8.6000000000000298</v>
      </c>
      <c r="F113" s="37">
        <v>4.10000000000006</v>
      </c>
      <c r="G113" s="37">
        <v>3.00000000000029</v>
      </c>
      <c r="H113" s="10"/>
      <c r="I113" s="2" t="s">
        <v>26</v>
      </c>
      <c r="J113" s="37">
        <v>4.2999999999998799</v>
      </c>
      <c r="K113" s="37">
        <v>6.9884599264432099</v>
      </c>
      <c r="L113" s="37">
        <v>8.7730711078670005</v>
      </c>
      <c r="M113" s="37">
        <v>8.9150665235865105</v>
      </c>
      <c r="N113" s="37">
        <v>9.2018170810669293</v>
      </c>
    </row>
    <row r="114" spans="1:14" ht="12.95" hidden="1" customHeight="1">
      <c r="A114" s="3"/>
      <c r="B114" s="2"/>
      <c r="C114" s="37"/>
      <c r="D114" s="37"/>
      <c r="E114" s="37"/>
      <c r="F114" s="37"/>
      <c r="G114" s="37"/>
      <c r="H114" s="3"/>
      <c r="I114" s="2"/>
      <c r="J114" s="37"/>
      <c r="K114" s="37"/>
      <c r="L114" s="37"/>
      <c r="M114" s="37"/>
      <c r="N114" s="37"/>
    </row>
    <row r="115" spans="1:14" ht="12.95" hidden="1" customHeight="1">
      <c r="A115" s="3">
        <v>2020</v>
      </c>
      <c r="B115" s="12" t="s">
        <v>15</v>
      </c>
      <c r="C115" s="37">
        <v>6.7032046935682201</v>
      </c>
      <c r="D115" s="37">
        <v>8.1003231513105707</v>
      </c>
      <c r="E115" s="37">
        <v>7.9693384432904004</v>
      </c>
      <c r="F115" s="37">
        <v>3.3963963285078602</v>
      </c>
      <c r="G115" s="37">
        <v>4.4500000000000401</v>
      </c>
      <c r="H115" s="3">
        <v>2020</v>
      </c>
      <c r="I115" s="12" t="s">
        <v>15</v>
      </c>
      <c r="J115" s="37">
        <v>4.1480028297090401</v>
      </c>
      <c r="K115" s="37">
        <v>5.2981651550011399</v>
      </c>
      <c r="L115" s="37">
        <v>8.3066890012187393</v>
      </c>
      <c r="M115" s="37">
        <v>9.2000000000001201</v>
      </c>
      <c r="N115" s="37">
        <v>9.5446423433760206</v>
      </c>
    </row>
    <row r="116" spans="1:14" ht="12.95" hidden="1" customHeight="1">
      <c r="A116" s="7"/>
      <c r="B116" s="11" t="s">
        <v>16</v>
      </c>
      <c r="C116" s="37">
        <v>6.2509977826284802</v>
      </c>
      <c r="D116" s="37">
        <v>7.4499999999997302</v>
      </c>
      <c r="E116" s="37">
        <v>7.5120033151865799</v>
      </c>
      <c r="F116" s="37">
        <v>3.11862888237233</v>
      </c>
      <c r="G116" s="37">
        <v>3.95928419491411</v>
      </c>
      <c r="H116" s="7"/>
      <c r="I116" s="11" t="s">
        <v>16</v>
      </c>
      <c r="J116" s="37">
        <v>4.76855450676885</v>
      </c>
      <c r="K116" s="37">
        <v>4.6999999999998803</v>
      </c>
      <c r="L116" s="37">
        <v>7.5549999999999997</v>
      </c>
      <c r="M116" s="37">
        <v>9.4442313634970407</v>
      </c>
      <c r="N116" s="37">
        <v>9.8076951345334304</v>
      </c>
    </row>
    <row r="117" spans="1:14" ht="12.95" hidden="1" customHeight="1">
      <c r="A117" s="7"/>
      <c r="B117" s="11" t="s">
        <v>17</v>
      </c>
      <c r="C117" s="37">
        <v>-6.6497094835807999</v>
      </c>
      <c r="D117" s="37">
        <v>-0.30337285735901898</v>
      </c>
      <c r="E117" s="37">
        <v>2.6000000000000898</v>
      </c>
      <c r="F117" s="37">
        <v>-14.3611630355412</v>
      </c>
      <c r="G117" s="37">
        <v>-5.3452898007063201</v>
      </c>
      <c r="H117" s="7"/>
      <c r="I117" s="11" t="s">
        <v>17</v>
      </c>
      <c r="J117" s="37">
        <v>-13.088386715161</v>
      </c>
      <c r="K117" s="37">
        <v>-12.0030325662502</v>
      </c>
      <c r="L117" s="37">
        <v>-12.107352690793901</v>
      </c>
      <c r="M117" s="37">
        <v>1.7000000000003701</v>
      </c>
      <c r="N117" s="37">
        <v>2.3999999999998902</v>
      </c>
    </row>
    <row r="118" spans="1:14" ht="12.95" hidden="1" customHeight="1">
      <c r="A118" s="7"/>
      <c r="B118" s="11" t="s">
        <v>18</v>
      </c>
      <c r="C118" s="37">
        <v>-32.357627796327101</v>
      </c>
      <c r="D118" s="37">
        <v>-9.3120464427716492</v>
      </c>
      <c r="E118" s="37">
        <v>1.9497715538294</v>
      </c>
      <c r="F118" s="37">
        <v>-56.254624389071303</v>
      </c>
      <c r="G118" s="37">
        <v>-30.974253014143699</v>
      </c>
      <c r="H118" s="7"/>
      <c r="I118" s="11" t="s">
        <v>18</v>
      </c>
      <c r="J118" s="37">
        <v>-48.299999999999898</v>
      </c>
      <c r="K118" s="37">
        <v>-53.198274342281401</v>
      </c>
      <c r="L118" s="37">
        <v>-56.8</v>
      </c>
      <c r="M118" s="37">
        <v>4.2834808225340897</v>
      </c>
      <c r="N118" s="37">
        <v>3.69999999999997</v>
      </c>
    </row>
    <row r="119" spans="1:14" ht="12.95" hidden="1" customHeight="1">
      <c r="A119" s="7"/>
      <c r="B119" s="11" t="s">
        <v>19</v>
      </c>
      <c r="C119" s="37">
        <v>-16.1422638370722</v>
      </c>
      <c r="D119" s="37">
        <v>-3.20906908685259</v>
      </c>
      <c r="E119" s="37">
        <v>1.2235939577516499</v>
      </c>
      <c r="F119" s="37">
        <v>-27.2000636588559</v>
      </c>
      <c r="G119" s="37">
        <v>-19.838604607823299</v>
      </c>
      <c r="H119" s="7"/>
      <c r="I119" s="11" t="s">
        <v>19</v>
      </c>
      <c r="J119" s="37">
        <v>-25.466308593789801</v>
      </c>
      <c r="K119" s="37">
        <v>-27.764969861492201</v>
      </c>
      <c r="L119" s="8">
        <v>-28.034642326267999</v>
      </c>
      <c r="M119" s="37">
        <v>4.8910986318582399</v>
      </c>
      <c r="N119" s="37">
        <v>10.018353517689899</v>
      </c>
    </row>
    <row r="120" spans="1:14" ht="12.95" hidden="1" customHeight="1">
      <c r="A120" s="7"/>
      <c r="B120" s="11" t="s">
        <v>33</v>
      </c>
      <c r="C120" s="37">
        <v>-9.1885467154215306</v>
      </c>
      <c r="D120" s="37">
        <v>-1.1907723947772999</v>
      </c>
      <c r="E120" s="37">
        <v>3.3999999999998001</v>
      </c>
      <c r="F120" s="37">
        <v>-15.8</v>
      </c>
      <c r="G120" s="37">
        <v>-9.2999999999998604</v>
      </c>
      <c r="H120" s="7"/>
      <c r="I120" s="11" t="s">
        <v>33</v>
      </c>
      <c r="J120" s="37">
        <v>-16.458680382692801</v>
      </c>
      <c r="K120" s="37">
        <v>-18.732685372133702</v>
      </c>
      <c r="L120" s="8">
        <v>-17.123639977936399</v>
      </c>
      <c r="M120" s="37">
        <v>8.8822935132657008</v>
      </c>
      <c r="N120" s="37">
        <v>9.8444200389661098</v>
      </c>
    </row>
    <row r="121" spans="1:14" ht="12.95" hidden="1" customHeight="1">
      <c r="A121" s="7"/>
      <c r="B121" s="11" t="s">
        <v>34</v>
      </c>
      <c r="C121" s="37">
        <v>-3.7972635965780199</v>
      </c>
      <c r="D121" s="37">
        <v>2.3000000000001499</v>
      </c>
      <c r="E121" s="37">
        <v>5.9339775726355803</v>
      </c>
      <c r="F121" s="37">
        <v>-7.5988965274976801</v>
      </c>
      <c r="G121" s="37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7">
        <v>-1.4877570036308401</v>
      </c>
      <c r="D122" s="37">
        <v>4.6534427432775898</v>
      </c>
      <c r="E122" s="37">
        <v>5.7000000000001902</v>
      </c>
      <c r="F122" s="37">
        <v>-5.5774426017071201</v>
      </c>
      <c r="G122" s="37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7">
        <v>1.5851750534312099</v>
      </c>
      <c r="D123" s="37">
        <v>7.6018796232366403</v>
      </c>
      <c r="E123" s="37">
        <v>8.1850264319483994</v>
      </c>
      <c r="F123" s="37">
        <v>-7.1248768554845503</v>
      </c>
      <c r="G123" s="37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7">
        <v>-1.4612608908832201</v>
      </c>
      <c r="D124" s="37">
        <v>4.4336968182740097</v>
      </c>
      <c r="E124" s="37">
        <v>6.0936907725029901</v>
      </c>
      <c r="F124" s="37">
        <v>-9.5893890827915307</v>
      </c>
      <c r="G124" s="37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7">
        <v>-2.2935920081096199</v>
      </c>
      <c r="D125" s="37">
        <v>2.25860703187311</v>
      </c>
      <c r="E125" s="37">
        <v>6.3000000000001704</v>
      </c>
      <c r="F125" s="37">
        <v>-14.645633468207199</v>
      </c>
      <c r="G125" s="37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7">
        <v>-1.96293541423433</v>
      </c>
      <c r="D126" s="37">
        <v>2.0686683680709601</v>
      </c>
      <c r="E126" s="37">
        <v>6.4499999999999096</v>
      </c>
      <c r="F126" s="37">
        <v>-10.481299709791299</v>
      </c>
      <c r="G126" s="37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7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39"/>
    </row>
    <row r="128" spans="1:14" ht="12.95" hidden="1" customHeight="1">
      <c r="A128" s="3">
        <v>2021</v>
      </c>
      <c r="B128" s="12" t="s">
        <v>15</v>
      </c>
      <c r="C128" s="37">
        <v>-2.5354403464235702</v>
      </c>
      <c r="D128" s="37">
        <v>1.4416953112001301</v>
      </c>
      <c r="E128" s="37">
        <v>6.0161901095028103</v>
      </c>
      <c r="F128" s="37">
        <v>-14.1</v>
      </c>
      <c r="G128" s="37">
        <v>0.29999999999996702</v>
      </c>
      <c r="H128" s="3">
        <v>2021</v>
      </c>
      <c r="I128" s="12" t="s">
        <v>15</v>
      </c>
      <c r="J128" s="37">
        <v>-4.5784224555996502</v>
      </c>
      <c r="K128" s="37">
        <v>-5.06351223712627</v>
      </c>
      <c r="L128" s="37">
        <v>-6.9624107415895997</v>
      </c>
      <c r="M128" s="37">
        <v>5.6098476183022798</v>
      </c>
      <c r="N128" s="37">
        <v>8.9588158079295894</v>
      </c>
    </row>
    <row r="129" spans="1:24" ht="12.95" hidden="1" customHeight="1">
      <c r="A129" s="3"/>
      <c r="B129" s="11" t="s">
        <v>16</v>
      </c>
      <c r="C129" s="37">
        <v>-2.0536837948119002</v>
      </c>
      <c r="D129" s="37">
        <v>1.9000000000000301</v>
      </c>
      <c r="E129" s="37">
        <v>6.1999999999999202</v>
      </c>
      <c r="F129" s="37">
        <v>-15.655077816381199</v>
      </c>
      <c r="G129" s="37">
        <v>0.60000000000004505</v>
      </c>
      <c r="H129" s="3"/>
      <c r="I129" s="11" t="s">
        <v>16</v>
      </c>
      <c r="J129" s="37">
        <v>-2.5473675891690002</v>
      </c>
      <c r="K129" s="37">
        <v>-3.1999999999998998</v>
      </c>
      <c r="L129" s="37">
        <v>-6.5999999999999899</v>
      </c>
      <c r="M129" s="37">
        <v>6.1000000000000396</v>
      </c>
      <c r="N129" s="37">
        <v>9.2999999999999101</v>
      </c>
    </row>
    <row r="130" spans="1:24" ht="12.95" hidden="1" customHeight="1">
      <c r="A130" s="7"/>
      <c r="B130" s="11" t="s">
        <v>27</v>
      </c>
      <c r="C130" s="37">
        <v>10.452463225206699</v>
      </c>
      <c r="D130" s="37">
        <v>7.3115747032902503</v>
      </c>
      <c r="E130" s="37">
        <v>7.5213337265945599</v>
      </c>
      <c r="F130" s="37">
        <v>16.3500000000002</v>
      </c>
      <c r="G130" s="37">
        <v>8.6345620535790406</v>
      </c>
      <c r="H130" s="7"/>
      <c r="I130" s="11" t="s">
        <v>27</v>
      </c>
      <c r="J130" s="37">
        <v>14.964533766677301</v>
      </c>
      <c r="K130" s="37">
        <v>7.8425937665974397</v>
      </c>
      <c r="L130" s="37">
        <v>13.6542448696154</v>
      </c>
      <c r="M130" s="37">
        <v>12.127971296288701</v>
      </c>
      <c r="N130" s="37">
        <v>11.8378845677345</v>
      </c>
    </row>
    <row r="131" spans="1:24" ht="12.95" hidden="1" customHeight="1">
      <c r="A131" s="7"/>
      <c r="B131" s="11" t="s">
        <v>18</v>
      </c>
      <c r="C131" s="37">
        <v>56.449018921974101</v>
      </c>
      <c r="D131" s="37">
        <v>22.018619784577101</v>
      </c>
      <c r="E131" s="37">
        <v>10.0473711890172</v>
      </c>
      <c r="F131" s="37">
        <v>120.873477366255</v>
      </c>
      <c r="G131" s="37">
        <v>55.800828491407501</v>
      </c>
      <c r="H131" s="7"/>
      <c r="I131" s="11" t="s">
        <v>18</v>
      </c>
      <c r="J131" s="37">
        <v>103.43545828376899</v>
      </c>
      <c r="K131" s="37">
        <v>107.752432126904</v>
      </c>
      <c r="L131" s="37">
        <v>133.522591908034</v>
      </c>
      <c r="M131" s="37">
        <v>13.278755469255</v>
      </c>
      <c r="N131" s="37">
        <v>17.5802965082806</v>
      </c>
    </row>
    <row r="132" spans="1:24" ht="12.95" hidden="1" customHeight="1">
      <c r="A132" s="7"/>
      <c r="B132" s="11" t="s">
        <v>35</v>
      </c>
      <c r="C132" s="37">
        <v>17.3116042756903</v>
      </c>
      <c r="D132" s="37">
        <v>3.9732670659673701</v>
      </c>
      <c r="E132" s="37">
        <v>6.4541987901919597</v>
      </c>
      <c r="F132" s="37">
        <v>26.632873749160598</v>
      </c>
      <c r="G132" s="37">
        <v>35.623028952695599</v>
      </c>
      <c r="H132" s="7"/>
      <c r="I132" s="11" t="s">
        <v>35</v>
      </c>
      <c r="J132" s="37">
        <v>32.205956073680099</v>
      </c>
      <c r="K132" s="37">
        <v>27.976132132614701</v>
      </c>
      <c r="L132" s="37">
        <v>24.5451254967243</v>
      </c>
      <c r="M132" s="37">
        <v>8.6754669237879103</v>
      </c>
      <c r="N132" s="37">
        <v>22.0366925858538</v>
      </c>
    </row>
    <row r="133" spans="1:24" ht="12.95" hidden="1" customHeight="1">
      <c r="A133" s="7"/>
      <c r="B133" s="11" t="s">
        <v>36</v>
      </c>
      <c r="C133" s="37">
        <v>-2.8605719565732701</v>
      </c>
      <c r="D133" s="37">
        <v>-7.1769366432149297</v>
      </c>
      <c r="E133" s="37">
        <v>-0.51240374829612001</v>
      </c>
      <c r="F133" s="37">
        <v>-21.645535031334799</v>
      </c>
      <c r="G133" s="37">
        <v>5.4739483198047401</v>
      </c>
      <c r="H133" s="7"/>
      <c r="I133" s="11" t="s">
        <v>36</v>
      </c>
      <c r="J133" s="37">
        <v>6.5893564087197198</v>
      </c>
      <c r="K133" s="37">
        <v>3.6617524907949699</v>
      </c>
      <c r="L133" s="37">
        <v>-0.61550591675536603</v>
      </c>
      <c r="M133" s="37">
        <v>2.81908461999185</v>
      </c>
      <c r="N133" s="37">
        <v>17.0116523029068</v>
      </c>
    </row>
    <row r="134" spans="1:24" ht="12.95" hidden="1" customHeight="1">
      <c r="A134" s="7"/>
      <c r="B134" s="11" t="s">
        <v>34</v>
      </c>
      <c r="C134" s="37">
        <v>-8.0657574365605207</v>
      </c>
      <c r="D134" s="37">
        <v>-10.7636846987245</v>
      </c>
      <c r="E134" s="37">
        <v>-2.7232392205560898</v>
      </c>
      <c r="F134" s="37">
        <v>-14.0866354475672</v>
      </c>
      <c r="G134" s="37">
        <v>-0.31286311629262797</v>
      </c>
      <c r="H134" s="7"/>
      <c r="I134" s="11" t="s">
        <v>34</v>
      </c>
      <c r="J134" s="37">
        <v>-3.6793811147442401</v>
      </c>
      <c r="K134" s="37">
        <v>-4.1812799793170496</v>
      </c>
      <c r="L134" s="37">
        <v>-11.103783399595301</v>
      </c>
      <c r="M134" s="37">
        <v>2.10858749033711</v>
      </c>
      <c r="N134" s="37">
        <v>17.911943507267999</v>
      </c>
    </row>
    <row r="135" spans="1:24" ht="12.95" hidden="1" customHeight="1">
      <c r="A135" s="7"/>
      <c r="B135" s="11" t="s">
        <v>22</v>
      </c>
      <c r="C135" s="37">
        <v>-7.4452129770371904</v>
      </c>
      <c r="D135" s="37">
        <v>-8.0531479091335996</v>
      </c>
      <c r="E135" s="37">
        <v>-1.34697122259017</v>
      </c>
      <c r="F135" s="37">
        <v>-6.1923477956329496</v>
      </c>
      <c r="G135" s="37">
        <v>-0.88621321442174905</v>
      </c>
      <c r="H135" s="7"/>
      <c r="I135" s="11" t="s">
        <v>22</v>
      </c>
      <c r="J135" s="37">
        <v>-7.4808704069897303</v>
      </c>
      <c r="K135" s="37">
        <v>-0.25887623578024799</v>
      </c>
      <c r="L135" s="37">
        <v>-14.7564665614121</v>
      </c>
      <c r="M135" s="37">
        <v>5.9103008991751702</v>
      </c>
      <c r="N135" s="37">
        <v>20.750345356991701</v>
      </c>
    </row>
    <row r="136" spans="1:24" ht="12.95" hidden="1" customHeight="1">
      <c r="A136" s="7"/>
      <c r="B136" s="11" t="s">
        <v>23</v>
      </c>
      <c r="C136" s="37">
        <v>-1.09586950892484</v>
      </c>
      <c r="D136" s="37">
        <v>0.299999999999501</v>
      </c>
      <c r="E136" s="37">
        <v>6.4169082719597803</v>
      </c>
      <c r="F136" s="37">
        <v>5.2999999999999696</v>
      </c>
      <c r="G136" s="37">
        <v>0.29371281874002197</v>
      </c>
      <c r="H136" s="7"/>
      <c r="I136" s="11" t="s">
        <v>23</v>
      </c>
      <c r="J136" s="37">
        <v>-3.90819940410708</v>
      </c>
      <c r="K136" s="37">
        <v>4.5276843084591096</v>
      </c>
      <c r="L136" s="37">
        <v>-9.7882851646846802</v>
      </c>
      <c r="M136" s="37">
        <v>10.696639302542801</v>
      </c>
      <c r="N136" s="37">
        <v>28.237590188985202</v>
      </c>
    </row>
    <row r="137" spans="1:24" ht="12.95" hidden="1" customHeight="1">
      <c r="A137" s="7"/>
      <c r="B137" s="11" t="s">
        <v>24</v>
      </c>
      <c r="C137" s="37">
        <v>4.7455943230141404</v>
      </c>
      <c r="D137" s="37">
        <v>8.1686600445973507</v>
      </c>
      <c r="E137" s="37">
        <v>8.6999302284991291</v>
      </c>
      <c r="F137" s="37">
        <v>12.8045903085735</v>
      </c>
      <c r="G137" s="37">
        <v>0.59073269875609102</v>
      </c>
      <c r="H137" s="7"/>
      <c r="I137" s="11" t="s">
        <v>24</v>
      </c>
      <c r="J137" s="37">
        <v>3.83350478136955</v>
      </c>
      <c r="K137" s="37">
        <v>4.8339177585814204</v>
      </c>
      <c r="L137" s="37">
        <v>-3.9378269583174901</v>
      </c>
      <c r="M137" s="37">
        <v>11.397922659083299</v>
      </c>
      <c r="N137" s="37">
        <v>27.202676291633399</v>
      </c>
    </row>
    <row r="138" spans="1:24" ht="12.95" hidden="1" customHeight="1">
      <c r="A138" s="7"/>
      <c r="B138" s="7" t="s">
        <v>25</v>
      </c>
      <c r="C138" s="37">
        <v>6.7177168725436296</v>
      </c>
      <c r="D138" s="37">
        <v>9.9387702148854107</v>
      </c>
      <c r="E138" s="37">
        <v>9.1103990864599904</v>
      </c>
      <c r="F138" s="37">
        <v>18.198572797341001</v>
      </c>
      <c r="G138" s="37">
        <v>0.80000000000008997</v>
      </c>
      <c r="H138" s="7"/>
      <c r="I138" s="7" t="s">
        <v>25</v>
      </c>
      <c r="J138" s="37">
        <v>6.4462737244159296</v>
      </c>
      <c r="K138" s="37">
        <v>4.5000000000001004</v>
      </c>
      <c r="L138" s="37">
        <v>-0.96491638062515805</v>
      </c>
      <c r="M138" s="37">
        <v>11.5999999999999</v>
      </c>
      <c r="N138" s="37">
        <v>28.400000000000102</v>
      </c>
    </row>
    <row r="139" spans="1:24" ht="12.95" hidden="1" customHeight="1">
      <c r="A139" s="7"/>
      <c r="B139" s="7" t="s">
        <v>26</v>
      </c>
      <c r="C139" s="37">
        <v>3.4680496024607401</v>
      </c>
      <c r="D139" s="37">
        <v>6.0243471322157296</v>
      </c>
      <c r="E139" s="37">
        <v>6.3973349500136001</v>
      </c>
      <c r="F139" s="37">
        <v>11.1238677693188</v>
      </c>
      <c r="G139" s="37">
        <v>0.69990069513405895</v>
      </c>
      <c r="H139" s="7"/>
      <c r="I139" s="7" t="s">
        <v>26</v>
      </c>
      <c r="J139" s="37">
        <v>2.39888689078815</v>
      </c>
      <c r="K139" s="37">
        <v>1.51428571428569</v>
      </c>
      <c r="L139" s="37">
        <v>-3.1321922352832301</v>
      </c>
      <c r="M139" s="37">
        <v>8.4940499040306001</v>
      </c>
      <c r="N139" s="37">
        <v>27.548237623762301</v>
      </c>
    </row>
    <row r="140" spans="1:24" ht="12.95" hidden="1" customHeight="1">
      <c r="A140" s="7"/>
      <c r="B140" s="7"/>
      <c r="C140" s="37"/>
      <c r="D140" s="37"/>
      <c r="E140" s="37"/>
      <c r="F140" s="37"/>
      <c r="G140" s="37"/>
      <c r="H140" s="7"/>
      <c r="I140" s="7"/>
      <c r="J140" s="37"/>
      <c r="K140" s="37"/>
      <c r="L140" s="37"/>
      <c r="M140" s="37"/>
      <c r="N140" s="37"/>
    </row>
    <row r="141" spans="1:24" ht="12.95" customHeight="1">
      <c r="A141" s="3">
        <v>2022</v>
      </c>
      <c r="B141" s="12" t="s">
        <v>15</v>
      </c>
      <c r="C141" s="37">
        <f t="shared" ref="C141:G147" si="0">(C60/C47-1)*100</f>
        <v>7.3214318928777056</v>
      </c>
      <c r="D141" s="37">
        <f t="shared" si="0"/>
        <v>10.148119077992845</v>
      </c>
      <c r="E141" s="37">
        <f t="shared" si="0"/>
        <v>8.4331349138105018</v>
      </c>
      <c r="F141" s="37">
        <f t="shared" si="0"/>
        <v>19.459386258953693</v>
      </c>
      <c r="G141" s="37">
        <f t="shared" si="0"/>
        <v>0.2092771457755882</v>
      </c>
      <c r="H141" s="3">
        <v>2022</v>
      </c>
      <c r="I141" s="12" t="s">
        <v>15</v>
      </c>
      <c r="J141" s="37">
        <f t="shared" ref="J141:N141" si="1">(J60/J47-1)*100</f>
        <v>7.1068160750850762</v>
      </c>
      <c r="K141" s="37">
        <f t="shared" si="1"/>
        <v>5.0398073836274815</v>
      </c>
      <c r="L141" s="37">
        <f t="shared" si="1"/>
        <v>1.2431394179550415</v>
      </c>
      <c r="M141" s="37">
        <f t="shared" si="1"/>
        <v>8.1669321656259832</v>
      </c>
      <c r="N141" s="37">
        <f t="shared" si="1"/>
        <v>26.778328744745906</v>
      </c>
    </row>
    <row r="142" spans="1:24" ht="12.95" customHeight="1">
      <c r="A142" s="3"/>
      <c r="B142" s="13" t="s">
        <v>16</v>
      </c>
      <c r="C142" s="37">
        <f t="shared" si="0"/>
        <v>10.184839716733872</v>
      </c>
      <c r="D142" s="37">
        <f t="shared" si="0"/>
        <v>15.918451567862867</v>
      </c>
      <c r="E142" s="37">
        <f t="shared" si="0"/>
        <v>8.5826313387983966</v>
      </c>
      <c r="F142" s="37">
        <f t="shared" si="0"/>
        <v>18.129372849187764</v>
      </c>
      <c r="G142" s="37">
        <f t="shared" si="0"/>
        <v>-3.0536484773376005</v>
      </c>
      <c r="H142" s="3"/>
      <c r="I142" s="13" t="s">
        <v>16</v>
      </c>
      <c r="J142" s="37">
        <f t="shared" ref="J142:N142" si="2">(J61/J48-1)*100</f>
        <v>9.82735791203182</v>
      </c>
      <c r="K142" s="37">
        <f t="shared" si="2"/>
        <v>5.7211195242045099</v>
      </c>
      <c r="L142" s="37">
        <f t="shared" si="2"/>
        <v>5.5629027533464992</v>
      </c>
      <c r="M142" s="37">
        <f t="shared" si="2"/>
        <v>8.7633549067415615</v>
      </c>
      <c r="N142" s="37">
        <f t="shared" si="2"/>
        <v>25.861539247712308</v>
      </c>
    </row>
    <row r="143" spans="1:24" ht="12.95" customHeight="1">
      <c r="A143" s="7"/>
      <c r="B143" s="13" t="s">
        <v>17</v>
      </c>
      <c r="C143" s="37">
        <f t="shared" si="0"/>
        <v>10.805636676601328</v>
      </c>
      <c r="D143" s="37">
        <f t="shared" si="0"/>
        <v>16.187835508856317</v>
      </c>
      <c r="E143" s="37">
        <f t="shared" si="0"/>
        <v>9.8804317133652333</v>
      </c>
      <c r="F143" s="37">
        <f t="shared" si="0"/>
        <v>7.7647437963743293</v>
      </c>
      <c r="G143" s="37">
        <f t="shared" si="0"/>
        <v>1.5108675616005707</v>
      </c>
      <c r="H143" s="7"/>
      <c r="I143" s="13" t="s">
        <v>17</v>
      </c>
      <c r="J143" s="37">
        <f t="shared" ref="J143:N143" si="3">(J62/J49-1)*100</f>
        <v>9.6094464876032006</v>
      </c>
      <c r="K143" s="37">
        <f t="shared" si="3"/>
        <v>11.447122140116406</v>
      </c>
      <c r="L143" s="37">
        <f t="shared" si="3"/>
        <v>7.4517022061897364</v>
      </c>
      <c r="M143" s="37">
        <f t="shared" si="3"/>
        <v>11.788776244625865</v>
      </c>
      <c r="N143" s="37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7">
        <f t="shared" si="0"/>
        <v>20.883124450275623</v>
      </c>
      <c r="D144" s="37">
        <f t="shared" si="0"/>
        <v>26.394325655702211</v>
      </c>
      <c r="E144" s="37">
        <f t="shared" si="0"/>
        <v>15.473148297578554</v>
      </c>
      <c r="F144" s="37">
        <f t="shared" si="0"/>
        <v>37.713671077309165</v>
      </c>
      <c r="G144" s="37">
        <f t="shared" si="0"/>
        <v>4.9804772927098062</v>
      </c>
      <c r="H144" s="7"/>
      <c r="I144" s="13" t="s">
        <v>28</v>
      </c>
      <c r="J144" s="37">
        <f t="shared" ref="J144:N144" si="4">(J63/J50-1)*100</f>
        <v>15.962056843957505</v>
      </c>
      <c r="K144" s="37">
        <f t="shared" si="4"/>
        <v>15.472559988314938</v>
      </c>
      <c r="L144" s="37">
        <f t="shared" si="4"/>
        <v>19.157643042629214</v>
      </c>
      <c r="M144" s="37">
        <f t="shared" si="4"/>
        <v>17.279384115187835</v>
      </c>
      <c r="N144" s="37">
        <f t="shared" si="4"/>
        <v>28.643680183982557</v>
      </c>
    </row>
    <row r="145" spans="1:14" ht="12.95" customHeight="1">
      <c r="A145" s="7"/>
      <c r="B145" s="11" t="s">
        <v>29</v>
      </c>
      <c r="C145" s="37">
        <f t="shared" si="0"/>
        <v>29.224080004140941</v>
      </c>
      <c r="D145" s="37">
        <f t="shared" si="0"/>
        <v>36.317847091479713</v>
      </c>
      <c r="E145" s="37">
        <f t="shared" si="0"/>
        <v>19.547301715335898</v>
      </c>
      <c r="F145" s="37">
        <f t="shared" si="0"/>
        <v>54.622426938728609</v>
      </c>
      <c r="G145" s="37">
        <f t="shared" si="0"/>
        <v>6.1148439432204604</v>
      </c>
      <c r="H145" s="7"/>
      <c r="I145" s="11" t="s">
        <v>29</v>
      </c>
      <c r="J145" s="37">
        <f t="shared" ref="J145:N145" si="5">(J64/J51-1)*100</f>
        <v>21.25444280539557</v>
      </c>
      <c r="K145" s="37">
        <f t="shared" si="5"/>
        <v>20.09620458743624</v>
      </c>
      <c r="L145" s="37">
        <f t="shared" si="5"/>
        <v>30.800905460516347</v>
      </c>
      <c r="M145" s="37">
        <f t="shared" si="5"/>
        <v>24.004660669076515</v>
      </c>
      <c r="N145" s="37">
        <f t="shared" si="5"/>
        <v>26.957339807038828</v>
      </c>
    </row>
    <row r="146" spans="1:14" ht="12.95" customHeight="1">
      <c r="A146" s="7"/>
      <c r="B146" s="11" t="s">
        <v>36</v>
      </c>
      <c r="C146" s="37">
        <f t="shared" si="0"/>
        <v>38.382620954580425</v>
      </c>
      <c r="D146" s="37">
        <f t="shared" si="0"/>
        <v>38.4171979193775</v>
      </c>
      <c r="E146" s="37">
        <f t="shared" si="0"/>
        <v>21.503085792478551</v>
      </c>
      <c r="F146" s="37">
        <f t="shared" si="0"/>
        <v>106.99453928894269</v>
      </c>
      <c r="G146" s="37">
        <f t="shared" si="0"/>
        <v>17.158470235953693</v>
      </c>
      <c r="H146" s="7"/>
      <c r="I146" s="11" t="s">
        <v>36</v>
      </c>
      <c r="J146" s="37">
        <f t="shared" ref="J146:N146" si="6">(J65/J52-1)*100</f>
        <v>28.470435150881368</v>
      </c>
      <c r="K146" s="37">
        <f t="shared" si="6"/>
        <v>27.012739930167641</v>
      </c>
      <c r="L146" s="37">
        <f t="shared" si="6"/>
        <v>44.322518050317306</v>
      </c>
      <c r="M146" s="37">
        <f t="shared" si="6"/>
        <v>26.87976872894393</v>
      </c>
      <c r="N146" s="37">
        <f t="shared" si="6"/>
        <v>30.851736733635171</v>
      </c>
    </row>
    <row r="147" spans="1:14" ht="12.95" customHeight="1">
      <c r="A147" s="7"/>
      <c r="B147" s="11" t="s">
        <v>37</v>
      </c>
      <c r="C147" s="37">
        <f t="shared" si="0"/>
        <v>37.546508942418733</v>
      </c>
      <c r="D147" s="37">
        <f t="shared" si="0"/>
        <v>39.132196105304473</v>
      </c>
      <c r="E147" s="37">
        <f t="shared" si="0"/>
        <v>20.542587090561604</v>
      </c>
      <c r="F147" s="37">
        <f t="shared" si="0"/>
        <v>73.718417968791371</v>
      </c>
      <c r="G147" s="37">
        <f t="shared" si="0"/>
        <v>17.507156159274963</v>
      </c>
      <c r="H147" s="7"/>
      <c r="I147" s="11" t="s">
        <v>37</v>
      </c>
      <c r="J147" s="37">
        <f t="shared" ref="J147:N147" si="7">(J66/J53-1)*100</f>
        <v>28.83686282030984</v>
      </c>
      <c r="K147" s="37">
        <f t="shared" si="7"/>
        <v>26.260443346178718</v>
      </c>
      <c r="L147" s="37">
        <f t="shared" si="7"/>
        <v>47.123465795930521</v>
      </c>
      <c r="M147" s="37">
        <f t="shared" si="7"/>
        <v>26.62752266785342</v>
      </c>
      <c r="N147" s="37">
        <f t="shared" si="7"/>
        <v>30.464219250712144</v>
      </c>
    </row>
    <row r="148" spans="1:14" ht="12.95" customHeight="1">
      <c r="A148" s="7"/>
      <c r="B148" s="11" t="s">
        <v>38</v>
      </c>
      <c r="C148" s="37">
        <f>(C67/C54-1)*100</f>
        <v>34.49245775451422</v>
      </c>
      <c r="D148" s="37">
        <f t="shared" ref="D148:G148" si="8">(D67/D54-1)*100</f>
        <v>37.0642586649222</v>
      </c>
      <c r="E148" s="37">
        <f t="shared" si="8"/>
        <v>18.070522316243732</v>
      </c>
      <c r="F148" s="37">
        <f t="shared" si="8"/>
        <v>53.967084860433069</v>
      </c>
      <c r="G148" s="37">
        <f t="shared" si="8"/>
        <v>17.507156159275272</v>
      </c>
      <c r="H148" s="7"/>
      <c r="I148" s="11" t="s">
        <v>38</v>
      </c>
      <c r="J148" s="37">
        <f>(J67/J54-1)*100</f>
        <v>27.938597840487223</v>
      </c>
      <c r="K148" s="37">
        <f t="shared" ref="K148:N149" si="9">(K67/K54-1)*100</f>
        <v>18.694274456519832</v>
      </c>
      <c r="L148" s="37">
        <f t="shared" si="9"/>
        <v>45.685308750026898</v>
      </c>
      <c r="M148" s="37">
        <f t="shared" si="9"/>
        <v>23.545061064449047</v>
      </c>
      <c r="N148" s="37">
        <f t="shared" si="9"/>
        <v>28.675287742867074</v>
      </c>
    </row>
    <row r="149" spans="1:14" ht="12.95" customHeight="1">
      <c r="A149" s="7"/>
      <c r="B149" s="15" t="s">
        <v>23</v>
      </c>
      <c r="C149" s="37">
        <f t="shared" ref="C149:G149" si="10">(C68/C55-1)*100</f>
        <v>30.042452085409877</v>
      </c>
      <c r="D149" s="37">
        <f t="shared" si="10"/>
        <v>31.899237737018748</v>
      </c>
      <c r="E149" s="37">
        <f t="shared" si="10"/>
        <v>15.658575848693502</v>
      </c>
      <c r="F149" s="37">
        <f t="shared" si="10"/>
        <v>44.351608091630901</v>
      </c>
      <c r="G149" s="37">
        <f t="shared" si="10"/>
        <v>15.894312839441959</v>
      </c>
      <c r="H149" s="7"/>
      <c r="I149" s="15" t="s">
        <v>23</v>
      </c>
      <c r="J149" s="37">
        <f>(J68/J55-1)*100</f>
        <v>23.062260642738664</v>
      </c>
      <c r="K149" s="37">
        <f t="shared" si="9"/>
        <v>11.588162608795693</v>
      </c>
      <c r="L149" s="37">
        <f t="shared" si="9"/>
        <v>43.4331687113797</v>
      </c>
      <c r="M149" s="37">
        <f t="shared" si="9"/>
        <v>20.196308199197798</v>
      </c>
      <c r="N149" s="37">
        <f t="shared" si="9"/>
        <v>21.282688501901671</v>
      </c>
    </row>
    <row r="150" spans="1:14" ht="12.95" customHeight="1">
      <c r="A150" s="7"/>
      <c r="B150" s="15" t="s">
        <v>24</v>
      </c>
      <c r="C150" s="37">
        <f>(C69/C56-1)*100</f>
        <v>25.97239921675245</v>
      </c>
      <c r="D150" s="37">
        <f t="shared" ref="D150:G150" si="11">(D69/D56-1)*100</f>
        <v>25.700965286970746</v>
      </c>
      <c r="E150" s="37">
        <f t="shared" si="11"/>
        <v>14.749667590550942</v>
      </c>
      <c r="F150" s="37">
        <f t="shared" si="11"/>
        <v>40.057078484298025</v>
      </c>
      <c r="G150" s="37">
        <f t="shared" si="11"/>
        <v>13.270721111777316</v>
      </c>
      <c r="H150" s="7"/>
      <c r="I150" s="15" t="s">
        <v>24</v>
      </c>
      <c r="J150" s="37">
        <f>(J69/J56-1)*100</f>
        <v>19.145834221578873</v>
      </c>
      <c r="K150" s="37">
        <f t="shared" ref="K150:N150" si="12">(K69/K56-1)*100</f>
        <v>8.2198733771770005</v>
      </c>
      <c r="L150" s="37">
        <f t="shared" si="12"/>
        <v>40.948282246697822</v>
      </c>
      <c r="M150" s="37">
        <f t="shared" si="12"/>
        <v>18.309025636697918</v>
      </c>
      <c r="N150" s="37">
        <f t="shared" si="12"/>
        <v>19.025713887272786</v>
      </c>
    </row>
    <row r="151" spans="1:14" ht="12.95" customHeight="1">
      <c r="A151" s="7"/>
      <c r="B151" s="7" t="s">
        <v>25</v>
      </c>
      <c r="C151" s="37">
        <f t="shared" ref="C151:G151" si="13">(C70/C57-1)*100</f>
        <v>22.789478797466401</v>
      </c>
      <c r="D151" s="37">
        <f t="shared" si="13"/>
        <v>23.872144259517292</v>
      </c>
      <c r="E151" s="37">
        <f t="shared" si="13"/>
        <v>14.412829035979424</v>
      </c>
      <c r="F151" s="37">
        <f t="shared" si="13"/>
        <v>40.890751570514141</v>
      </c>
      <c r="G151" s="37">
        <f t="shared" si="13"/>
        <v>10.254176884926292</v>
      </c>
      <c r="H151" s="7"/>
      <c r="I151" s="7" t="s">
        <v>25</v>
      </c>
      <c r="J151" s="37">
        <f>(J70/J57-1)*100</f>
        <v>14.822880182545317</v>
      </c>
      <c r="K151" s="37">
        <f t="shared" ref="K151:N151" si="14">(K70/K57-1)*100</f>
        <v>5.9021427859593301</v>
      </c>
      <c r="L151" s="37">
        <f t="shared" si="14"/>
        <v>32.75053975204851</v>
      </c>
      <c r="M151" s="37">
        <f t="shared" si="14"/>
        <v>18.478398850216514</v>
      </c>
      <c r="N151" s="37">
        <f t="shared" si="14"/>
        <v>10.849689285875485</v>
      </c>
    </row>
    <row r="152" spans="1:14" ht="12.95" customHeight="1">
      <c r="A152" s="7"/>
      <c r="B152" s="85" t="s">
        <v>26</v>
      </c>
      <c r="C152" s="37">
        <f t="shared" ref="C152:G152" si="15">(C71/C58-1)*100</f>
        <v>22.650524399279593</v>
      </c>
      <c r="D152" s="37">
        <f t="shared" si="15"/>
        <v>24.728121564370408</v>
      </c>
      <c r="E152" s="37">
        <f t="shared" si="15"/>
        <v>16.001896105923819</v>
      </c>
      <c r="F152" s="37">
        <f t="shared" si="15"/>
        <v>44.445008673705757</v>
      </c>
      <c r="G152" s="37">
        <f t="shared" si="15"/>
        <v>9.8157904957219877</v>
      </c>
      <c r="H152" s="7"/>
      <c r="I152" s="85" t="s">
        <v>26</v>
      </c>
      <c r="J152" s="37">
        <f>(J71/J58-1)*100</f>
        <v>12.553653301467316</v>
      </c>
      <c r="K152" s="37">
        <f t="shared" ref="K152:N152" si="16">(K71/K58-1)*100</f>
        <v>3.9294558124950862</v>
      </c>
      <c r="L152" s="37">
        <f t="shared" si="16"/>
        <v>30.684383491316169</v>
      </c>
      <c r="M152" s="37">
        <f t="shared" si="16"/>
        <v>17.776651176869574</v>
      </c>
      <c r="N152" s="37">
        <f t="shared" si="16"/>
        <v>11.368969201796597</v>
      </c>
    </row>
    <row r="153" spans="1:14" ht="12.95" customHeight="1">
      <c r="A153" s="7"/>
      <c r="B153" s="7"/>
      <c r="C153" s="37"/>
      <c r="D153" s="37"/>
      <c r="E153" s="37"/>
      <c r="F153" s="37"/>
      <c r="G153" s="37"/>
      <c r="H153" s="7"/>
      <c r="I153" s="7"/>
      <c r="J153" s="37"/>
      <c r="K153" s="37"/>
      <c r="L153" s="37"/>
      <c r="M153" s="37"/>
      <c r="N153" s="37"/>
    </row>
    <row r="154" spans="1:14" ht="12.95" customHeight="1">
      <c r="A154" s="3">
        <v>2023</v>
      </c>
      <c r="B154" s="7" t="s">
        <v>15</v>
      </c>
      <c r="C154" s="37">
        <f t="shared" ref="C154:G157" si="17">(C73/C60-1)*100</f>
        <v>21.66117934258822</v>
      </c>
      <c r="D154" s="37">
        <f t="shared" si="17"/>
        <v>24.60523671553856</v>
      </c>
      <c r="E154" s="37">
        <f t="shared" si="17"/>
        <v>17.492039040090891</v>
      </c>
      <c r="F154" s="37">
        <f t="shared" si="17"/>
        <v>45.019914180864994</v>
      </c>
      <c r="G154" s="37">
        <f t="shared" si="17"/>
        <v>6.367208262293822</v>
      </c>
      <c r="H154" s="3">
        <v>2023</v>
      </c>
      <c r="I154" s="7" t="s">
        <v>15</v>
      </c>
      <c r="J154" s="37">
        <f t="shared" ref="J154:N157" si="18">(J73/J60-1)*100</f>
        <v>10.893569919439706</v>
      </c>
      <c r="K154" s="37">
        <f t="shared" si="18"/>
        <v>0.44120161938097091</v>
      </c>
      <c r="L154" s="37">
        <f t="shared" si="18"/>
        <v>29.108290424084558</v>
      </c>
      <c r="M154" s="37">
        <f t="shared" si="18"/>
        <v>19.795001045827853</v>
      </c>
      <c r="N154" s="37">
        <f t="shared" si="18"/>
        <v>10.918082686809495</v>
      </c>
    </row>
    <row r="155" spans="1:14" ht="12.95" customHeight="1">
      <c r="A155" s="3"/>
      <c r="B155" s="7" t="s">
        <v>16</v>
      </c>
      <c r="C155" s="37">
        <f t="shared" si="17"/>
        <v>19.217743411594856</v>
      </c>
      <c r="D155" s="37">
        <f t="shared" si="17"/>
        <v>21.12325405282882</v>
      </c>
      <c r="E155" s="37">
        <f t="shared" si="17"/>
        <v>18.447258869684969</v>
      </c>
      <c r="F155" s="37">
        <f t="shared" si="17"/>
        <v>45.910517543285877</v>
      </c>
      <c r="G155" s="37">
        <f t="shared" si="17"/>
        <v>8.0036268509444231</v>
      </c>
      <c r="H155" s="3"/>
      <c r="I155" s="7" t="s">
        <v>16</v>
      </c>
      <c r="J155" s="37">
        <f t="shared" si="18"/>
        <v>7.4729722403326093</v>
      </c>
      <c r="K155" s="37">
        <f t="shared" si="18"/>
        <v>-1.1919886508527822</v>
      </c>
      <c r="L155" s="37">
        <f t="shared" si="18"/>
        <v>24.236279464685119</v>
      </c>
      <c r="M155" s="37">
        <f t="shared" si="18"/>
        <v>21.012429918244923</v>
      </c>
      <c r="N155" s="37">
        <f t="shared" si="18"/>
        <v>14.025776077368013</v>
      </c>
    </row>
    <row r="156" spans="1:14" ht="12.75" customHeight="1">
      <c r="A156" s="7"/>
      <c r="B156" s="11" t="s">
        <v>17</v>
      </c>
      <c r="C156" s="37">
        <f t="shared" si="17"/>
        <v>17.692609348536092</v>
      </c>
      <c r="D156" s="37">
        <f t="shared" si="17"/>
        <v>19.818302246187347</v>
      </c>
      <c r="E156" s="37">
        <f t="shared" si="17"/>
        <v>17.86434913115329</v>
      </c>
      <c r="F156" s="37">
        <f t="shared" si="17"/>
        <v>38.130443174747562</v>
      </c>
      <c r="G156" s="37">
        <f t="shared" si="17"/>
        <v>6.3144205658856478</v>
      </c>
      <c r="H156" s="7"/>
      <c r="I156" s="11" t="s">
        <v>17</v>
      </c>
      <c r="J156" s="37">
        <f t="shared" si="18"/>
        <v>7.7934681814071594</v>
      </c>
      <c r="K156" s="37">
        <f t="shared" si="18"/>
        <v>-0.8979171885043713</v>
      </c>
      <c r="L156" s="37">
        <f t="shared" si="18"/>
        <v>21.931114123055217</v>
      </c>
      <c r="M156" s="37">
        <f t="shared" si="18"/>
        <v>18.793849138872922</v>
      </c>
      <c r="N156" s="37">
        <f t="shared" si="18"/>
        <v>18.890559447994626</v>
      </c>
    </row>
    <row r="157" spans="1:14" ht="12.95" customHeight="1">
      <c r="A157" s="7"/>
      <c r="B157" s="11" t="s">
        <v>18</v>
      </c>
      <c r="C157" s="37">
        <f t="shared" si="17"/>
        <v>12.889674448573206</v>
      </c>
      <c r="D157" s="37">
        <f t="shared" si="17"/>
        <v>18.01821507629149</v>
      </c>
      <c r="E157" s="37">
        <f t="shared" si="17"/>
        <v>15.066050243898932</v>
      </c>
      <c r="F157" s="37">
        <f t="shared" si="17"/>
        <v>19.619323563543102</v>
      </c>
      <c r="G157" s="37">
        <f t="shared" si="17"/>
        <v>-1.1145380005689653</v>
      </c>
      <c r="H157" s="7"/>
      <c r="I157" s="11" t="s">
        <v>18</v>
      </c>
      <c r="J157" s="37">
        <f t="shared" si="18"/>
        <v>1.4880006833303483</v>
      </c>
      <c r="K157" s="37">
        <f t="shared" si="18"/>
        <v>-2.0824042340600313</v>
      </c>
      <c r="L157" s="37">
        <f t="shared" si="18"/>
        <v>17.410961606909048</v>
      </c>
      <c r="M157" s="37">
        <f t="shared" si="18"/>
        <v>13.121109151904054</v>
      </c>
      <c r="N157" s="37">
        <f t="shared" si="18"/>
        <v>8.884385666398531</v>
      </c>
    </row>
    <row r="158" spans="1:14" ht="12.95" customHeight="1">
      <c r="A158" s="7"/>
      <c r="B158" s="11" t="s">
        <v>19</v>
      </c>
      <c r="C158" s="37">
        <f t="shared" ref="C158:G158" si="19">(C77/C64-1)*100</f>
        <v>5.0181177591916093</v>
      </c>
      <c r="D158" s="37">
        <f t="shared" si="19"/>
        <v>8.4094523545629851</v>
      </c>
      <c r="E158" s="37">
        <f t="shared" si="19"/>
        <v>10.024207730777746</v>
      </c>
      <c r="F158" s="37">
        <f t="shared" si="19"/>
        <v>6.0385647575095458</v>
      </c>
      <c r="G158" s="37">
        <f t="shared" si="19"/>
        <v>-2.3638198334091975</v>
      </c>
      <c r="H158" s="7"/>
      <c r="I158" s="11" t="s">
        <v>19</v>
      </c>
      <c r="J158" s="37">
        <f t="shared" ref="J158:N158" si="20">(J77/J64-1)*100</f>
        <v>-1.858839300406967</v>
      </c>
      <c r="K158" s="37">
        <f t="shared" si="20"/>
        <v>-0.82581119856431906</v>
      </c>
      <c r="L158" s="37">
        <f t="shared" si="20"/>
        <v>5.9589454653258489</v>
      </c>
      <c r="M158" s="37">
        <f t="shared" si="20"/>
        <v>6.0174048664370039</v>
      </c>
      <c r="N158" s="37">
        <f t="shared" si="20"/>
        <v>2.4794218036693128</v>
      </c>
    </row>
    <row r="159" spans="1:14" ht="12.95" customHeight="1">
      <c r="A159" s="7"/>
      <c r="B159" s="11" t="s">
        <v>151</v>
      </c>
      <c r="C159" s="37">
        <f t="shared" ref="C159:G159" si="21">(C78/C65-1)*100</f>
        <v>5.7872792335930123</v>
      </c>
      <c r="D159" s="37">
        <f t="shared" si="21"/>
        <v>10.930602409320089</v>
      </c>
      <c r="E159" s="37">
        <f t="shared" si="21"/>
        <v>12.570039499196239</v>
      </c>
      <c r="F159" s="37">
        <f t="shared" si="21"/>
        <v>8.4872464737976383</v>
      </c>
      <c r="G159" s="37">
        <f t="shared" si="21"/>
        <v>-0.76322671592392588</v>
      </c>
      <c r="H159" s="7"/>
      <c r="I159" s="11" t="s">
        <v>151</v>
      </c>
      <c r="J159" s="37">
        <f t="shared" ref="J159:N159" si="22">(J78/J65-1)*100</f>
        <v>-2.0557122406267947</v>
      </c>
      <c r="K159" s="37">
        <f t="shared" si="22"/>
        <v>-0.2366576017238109</v>
      </c>
      <c r="L159" s="37">
        <f t="shared" si="22"/>
        <v>2.7173716078771948</v>
      </c>
      <c r="M159" s="37">
        <f t="shared" si="22"/>
        <v>5.8085035760601755</v>
      </c>
      <c r="N159" s="37">
        <f t="shared" si="22"/>
        <v>1.9710913383732098</v>
      </c>
    </row>
    <row r="160" spans="1:14" ht="12.95" customHeight="1">
      <c r="A160" s="7"/>
      <c r="B160" s="11" t="s">
        <v>145</v>
      </c>
      <c r="C160" s="37">
        <f t="shared" ref="C160:G160" si="23">(C79/C66-1)*100</f>
        <v>5.4747831271749314</v>
      </c>
      <c r="D160" s="37">
        <f t="shared" si="23"/>
        <v>8.9633601991055976</v>
      </c>
      <c r="E160" s="37">
        <f t="shared" si="23"/>
        <v>12.513978722553176</v>
      </c>
      <c r="F160" s="37">
        <f t="shared" si="23"/>
        <v>5.396745346351417</v>
      </c>
      <c r="G160" s="37">
        <f t="shared" si="23"/>
        <v>-0.56691262436300294</v>
      </c>
      <c r="H160" s="7"/>
      <c r="I160" s="11" t="s">
        <v>145</v>
      </c>
      <c r="J160" s="37">
        <f t="shared" ref="J160:N160" si="24">(J79/J66-1)*100</f>
        <v>0.21060427694425954</v>
      </c>
      <c r="K160" s="37">
        <f t="shared" si="24"/>
        <v>-0.13758774829961684</v>
      </c>
      <c r="L160" s="37">
        <f t="shared" si="24"/>
        <v>4.5699895326691164</v>
      </c>
      <c r="M160" s="37">
        <f t="shared" si="24"/>
        <v>5.7031166203069583</v>
      </c>
      <c r="N160" s="37">
        <f t="shared" si="24"/>
        <v>0.55763066635616809</v>
      </c>
    </row>
    <row r="161" spans="1:14" ht="12.95" hidden="1" customHeight="1">
      <c r="A161" s="7"/>
      <c r="B161" s="11" t="s">
        <v>146</v>
      </c>
      <c r="C161" s="37">
        <f t="shared" ref="C161:G161" si="25">(C80/C67-1)*100</f>
        <v>-100</v>
      </c>
      <c r="D161" s="37">
        <f t="shared" si="25"/>
        <v>-100</v>
      </c>
      <c r="E161" s="37">
        <f t="shared" si="25"/>
        <v>-100</v>
      </c>
      <c r="F161" s="37">
        <f t="shared" si="25"/>
        <v>-100</v>
      </c>
      <c r="G161" s="37">
        <f t="shared" si="25"/>
        <v>-100</v>
      </c>
      <c r="H161" s="7"/>
      <c r="I161" s="11" t="s">
        <v>146</v>
      </c>
      <c r="J161" s="37">
        <f t="shared" ref="J161:N161" si="26">(J80/J67-1)*100</f>
        <v>-100</v>
      </c>
      <c r="K161" s="37">
        <f t="shared" si="26"/>
        <v>-100</v>
      </c>
      <c r="L161" s="37">
        <f t="shared" si="26"/>
        <v>-100</v>
      </c>
      <c r="M161" s="37">
        <f t="shared" si="26"/>
        <v>-100</v>
      </c>
      <c r="N161" s="37">
        <f t="shared" si="26"/>
        <v>-100</v>
      </c>
    </row>
    <row r="162" spans="1:14" ht="12.95" hidden="1" customHeight="1">
      <c r="A162" s="7"/>
      <c r="B162" s="11" t="s">
        <v>147</v>
      </c>
      <c r="C162" s="37">
        <f t="shared" ref="C162:G162" si="27">(C81/C68-1)*100</f>
        <v>-100</v>
      </c>
      <c r="D162" s="37">
        <f t="shared" si="27"/>
        <v>-100</v>
      </c>
      <c r="E162" s="37">
        <f t="shared" si="27"/>
        <v>-100</v>
      </c>
      <c r="F162" s="37">
        <f t="shared" si="27"/>
        <v>-100</v>
      </c>
      <c r="G162" s="37">
        <f t="shared" si="27"/>
        <v>-100</v>
      </c>
      <c r="H162" s="7"/>
      <c r="I162" s="11" t="s">
        <v>147</v>
      </c>
      <c r="J162" s="37">
        <f t="shared" ref="J162:N162" si="28">(J81/J68-1)*100</f>
        <v>-100</v>
      </c>
      <c r="K162" s="37">
        <f t="shared" si="28"/>
        <v>-100</v>
      </c>
      <c r="L162" s="37">
        <f t="shared" si="28"/>
        <v>-100</v>
      </c>
      <c r="M162" s="37">
        <f t="shared" si="28"/>
        <v>-100</v>
      </c>
      <c r="N162" s="37">
        <f t="shared" si="28"/>
        <v>-100</v>
      </c>
    </row>
    <row r="163" spans="1:14" ht="12.95" hidden="1" customHeight="1">
      <c r="A163" s="7"/>
      <c r="B163" s="11" t="s">
        <v>148</v>
      </c>
      <c r="C163" s="37">
        <f t="shared" ref="C163:G163" si="29">(C82/C69-1)*100</f>
        <v>-100</v>
      </c>
      <c r="D163" s="37">
        <f t="shared" si="29"/>
        <v>-100</v>
      </c>
      <c r="E163" s="37">
        <f t="shared" si="29"/>
        <v>-100</v>
      </c>
      <c r="F163" s="37">
        <f t="shared" si="29"/>
        <v>-100</v>
      </c>
      <c r="G163" s="37">
        <f t="shared" si="29"/>
        <v>-100</v>
      </c>
      <c r="H163" s="7"/>
      <c r="I163" s="11" t="s">
        <v>148</v>
      </c>
      <c r="J163" s="37">
        <f t="shared" ref="J163:N163" si="30">(J82/J69-1)*100</f>
        <v>-100</v>
      </c>
      <c r="K163" s="37">
        <f t="shared" si="30"/>
        <v>-100</v>
      </c>
      <c r="L163" s="37">
        <f t="shared" si="30"/>
        <v>-100</v>
      </c>
      <c r="M163" s="37">
        <f t="shared" si="30"/>
        <v>-100</v>
      </c>
      <c r="N163" s="37">
        <f t="shared" si="30"/>
        <v>-100</v>
      </c>
    </row>
    <row r="164" spans="1:14" ht="12.95" hidden="1" customHeight="1">
      <c r="A164" s="7"/>
      <c r="B164" s="11" t="s">
        <v>149</v>
      </c>
      <c r="C164" s="37">
        <f t="shared" ref="C164:G164" si="31">(C83/C70-1)*100</f>
        <v>-100</v>
      </c>
      <c r="D164" s="37">
        <f t="shared" si="31"/>
        <v>-100</v>
      </c>
      <c r="E164" s="37">
        <f t="shared" si="31"/>
        <v>-100</v>
      </c>
      <c r="F164" s="37">
        <f t="shared" si="31"/>
        <v>-100</v>
      </c>
      <c r="G164" s="37">
        <f t="shared" si="31"/>
        <v>-100</v>
      </c>
      <c r="H164" s="7"/>
      <c r="I164" s="11" t="s">
        <v>149</v>
      </c>
      <c r="J164" s="37">
        <f t="shared" ref="J164:N164" si="32">(J83/J70-1)*100</f>
        <v>-100</v>
      </c>
      <c r="K164" s="37">
        <f t="shared" si="32"/>
        <v>-100</v>
      </c>
      <c r="L164" s="37">
        <f t="shared" si="32"/>
        <v>-100</v>
      </c>
      <c r="M164" s="37">
        <f t="shared" si="32"/>
        <v>-100</v>
      </c>
      <c r="N164" s="37">
        <f t="shared" si="32"/>
        <v>-100</v>
      </c>
    </row>
    <row r="165" spans="1:14" ht="12.95" hidden="1" customHeight="1">
      <c r="A165" s="7"/>
      <c r="B165" s="11" t="s">
        <v>150</v>
      </c>
      <c r="C165" s="37">
        <f t="shared" ref="C165:G165" si="33">(C84/C71-1)*100</f>
        <v>-100</v>
      </c>
      <c r="D165" s="37">
        <f t="shared" si="33"/>
        <v>-100</v>
      </c>
      <c r="E165" s="37">
        <f t="shared" si="33"/>
        <v>-100</v>
      </c>
      <c r="F165" s="37">
        <f t="shared" si="33"/>
        <v>-100</v>
      </c>
      <c r="G165" s="37">
        <f t="shared" si="33"/>
        <v>-100</v>
      </c>
      <c r="H165" s="7"/>
      <c r="I165" s="11" t="s">
        <v>150</v>
      </c>
      <c r="J165" s="37">
        <f t="shared" ref="J165:N165" si="34">(J84/J71-1)*100</f>
        <v>-100</v>
      </c>
      <c r="K165" s="37">
        <f t="shared" si="34"/>
        <v>-100</v>
      </c>
      <c r="L165" s="37">
        <f t="shared" si="34"/>
        <v>-100</v>
      </c>
      <c r="M165" s="37">
        <f t="shared" si="34"/>
        <v>-100</v>
      </c>
      <c r="N165" s="37">
        <f t="shared" si="34"/>
        <v>-100</v>
      </c>
    </row>
    <row r="166" spans="1:14" ht="12.95" customHeight="1">
      <c r="A166" s="7"/>
      <c r="B166" s="7"/>
      <c r="C166" s="37"/>
      <c r="D166" s="37"/>
      <c r="E166" s="37"/>
      <c r="F166" s="37"/>
      <c r="G166" s="37"/>
      <c r="H166" s="7"/>
      <c r="I166" s="7"/>
      <c r="J166" s="37"/>
      <c r="K166" s="37"/>
      <c r="L166" s="37"/>
      <c r="M166" s="37"/>
      <c r="N166" s="37"/>
    </row>
    <row r="167" spans="1:14" s="92" customFormat="1" ht="15.75" customHeight="1">
      <c r="A167" s="109" t="s">
        <v>70</v>
      </c>
      <c r="B167" s="109"/>
      <c r="C167" s="109"/>
      <c r="D167" s="109"/>
      <c r="E167" s="109"/>
      <c r="F167" s="109"/>
      <c r="G167" s="109"/>
      <c r="H167" s="118" t="s">
        <v>103</v>
      </c>
      <c r="I167" s="118"/>
      <c r="J167" s="118"/>
      <c r="K167" s="118"/>
      <c r="L167" s="118"/>
      <c r="M167" s="118"/>
      <c r="N167" s="118"/>
    </row>
    <row r="168" spans="1:14" ht="12.95" hidden="1" customHeight="1">
      <c r="A168" s="3">
        <v>2018</v>
      </c>
      <c r="B168" s="7" t="s">
        <v>15</v>
      </c>
      <c r="C168" s="63">
        <v>-0.2</v>
      </c>
      <c r="D168" s="63">
        <v>0.4</v>
      </c>
      <c r="E168" s="63">
        <v>0.5</v>
      </c>
      <c r="F168" s="63">
        <v>-1.3</v>
      </c>
      <c r="G168" s="63">
        <v>2.5</v>
      </c>
      <c r="H168" s="3">
        <v>2018</v>
      </c>
      <c r="I168" s="7" t="s">
        <v>15</v>
      </c>
      <c r="J168" s="63">
        <v>-1.2675241949650899</v>
      </c>
      <c r="K168" s="63">
        <v>0.179962124284794</v>
      </c>
      <c r="L168" s="63">
        <v>-1.5195137211276399</v>
      </c>
      <c r="M168" s="63">
        <v>1.1546406447809201</v>
      </c>
      <c r="N168" s="63">
        <v>-0.57215848553983095</v>
      </c>
    </row>
    <row r="169" spans="1:14" ht="12.95" hidden="1" customHeight="1">
      <c r="A169" s="7"/>
      <c r="B169" s="7" t="s">
        <v>16</v>
      </c>
      <c r="C169" s="63">
        <v>-1.1000000000000001</v>
      </c>
      <c r="D169" s="63">
        <v>-0.8</v>
      </c>
      <c r="E169" s="63">
        <v>-2.5</v>
      </c>
      <c r="F169" s="63">
        <v>2.2000000000000002</v>
      </c>
      <c r="G169" s="63">
        <v>-0.3</v>
      </c>
      <c r="H169" s="7"/>
      <c r="I169" s="7" t="s">
        <v>16</v>
      </c>
      <c r="J169" s="63">
        <v>-3.3140501728127298</v>
      </c>
      <c r="K169" s="63">
        <v>-1.0867467038765399</v>
      </c>
      <c r="L169" s="63">
        <v>-1.4528621068916501</v>
      </c>
      <c r="M169" s="63">
        <v>-3.0958120057321299</v>
      </c>
      <c r="N169" s="63">
        <v>-0.73958252288172099</v>
      </c>
    </row>
    <row r="170" spans="1:14" ht="12.95" hidden="1" customHeight="1">
      <c r="A170" s="7"/>
      <c r="B170" s="7" t="s">
        <v>17</v>
      </c>
      <c r="C170" s="63">
        <v>4.0999999999999996</v>
      </c>
      <c r="D170" s="63">
        <v>5.7</v>
      </c>
      <c r="E170" s="63">
        <v>3.4</v>
      </c>
      <c r="F170" s="63">
        <v>3.7</v>
      </c>
      <c r="G170" s="63">
        <v>1</v>
      </c>
      <c r="H170" s="7"/>
      <c r="I170" s="7" t="s">
        <v>17</v>
      </c>
      <c r="J170" s="63">
        <v>4.3256280065757897</v>
      </c>
      <c r="K170" s="63">
        <v>2.7828455987362699</v>
      </c>
      <c r="L170" s="63">
        <v>3.7554248763978402</v>
      </c>
      <c r="M170" s="63">
        <v>0.30143219437412899</v>
      </c>
      <c r="N170" s="63">
        <v>1.87449886301743</v>
      </c>
    </row>
    <row r="171" spans="1:14" ht="12.95" hidden="1" customHeight="1">
      <c r="A171" s="7"/>
      <c r="B171" s="7" t="s">
        <v>18</v>
      </c>
      <c r="C171" s="63">
        <v>-4.2</v>
      </c>
      <c r="D171" s="63">
        <v>-5.5</v>
      </c>
      <c r="E171" s="63">
        <v>-0.9</v>
      </c>
      <c r="F171" s="63">
        <v>-4</v>
      </c>
      <c r="G171" s="63">
        <v>-3.1</v>
      </c>
      <c r="H171" s="7"/>
      <c r="I171" s="7" t="s">
        <v>18</v>
      </c>
      <c r="J171" s="63">
        <v>-3.4726179473579402</v>
      </c>
      <c r="K171" s="63">
        <v>-4.6315481138012196</v>
      </c>
      <c r="L171" s="63">
        <v>-3.9654129615241902</v>
      </c>
      <c r="M171" s="63">
        <v>-0.306300315379604</v>
      </c>
      <c r="N171" s="63">
        <v>1.60382333652183</v>
      </c>
    </row>
    <row r="172" spans="1:14" ht="12.95" hidden="1" customHeight="1">
      <c r="A172" s="7"/>
      <c r="B172" s="7" t="s">
        <v>19</v>
      </c>
      <c r="C172" s="63">
        <v>4.4000000000000004</v>
      </c>
      <c r="D172" s="63">
        <v>5.6</v>
      </c>
      <c r="E172" s="63">
        <v>2.5</v>
      </c>
      <c r="F172" s="63">
        <v>2.6</v>
      </c>
      <c r="G172" s="63">
        <v>2.2000000000000002</v>
      </c>
      <c r="H172" s="7"/>
      <c r="I172" s="7" t="s">
        <v>19</v>
      </c>
      <c r="J172" s="63">
        <v>3.3639521041432201</v>
      </c>
      <c r="K172" s="63">
        <v>1.31682298595193</v>
      </c>
      <c r="L172" s="63">
        <v>6.7946430977696899</v>
      </c>
      <c r="M172" s="63">
        <v>1.3953882982039401</v>
      </c>
      <c r="N172" s="63">
        <v>-0.80750952570142198</v>
      </c>
    </row>
    <row r="173" spans="1:14" ht="12.95" hidden="1" customHeight="1">
      <c r="A173" s="7"/>
      <c r="B173" s="7" t="s">
        <v>20</v>
      </c>
      <c r="C173" s="63">
        <v>4.5</v>
      </c>
      <c r="D173" s="63">
        <v>7</v>
      </c>
      <c r="E173" s="63">
        <v>2.8</v>
      </c>
      <c r="F173" s="63">
        <v>3</v>
      </c>
      <c r="G173" s="63">
        <v>0.7</v>
      </c>
      <c r="H173" s="7"/>
      <c r="I173" s="7" t="s">
        <v>20</v>
      </c>
      <c r="J173" s="63">
        <v>4.9318714167166897</v>
      </c>
      <c r="K173" s="63">
        <v>4.5523696166630101</v>
      </c>
      <c r="L173" s="63">
        <v>3.3454356703361401</v>
      </c>
      <c r="M173" s="63">
        <v>2.2211132250064001</v>
      </c>
      <c r="N173" s="63">
        <v>0.51512377928277797</v>
      </c>
    </row>
    <row r="174" spans="1:14" ht="12.95" hidden="1" customHeight="1">
      <c r="A174" s="7"/>
      <c r="B174" s="7" t="s">
        <v>21</v>
      </c>
      <c r="C174" s="63">
        <v>1.7</v>
      </c>
      <c r="D174" s="63">
        <v>2.1</v>
      </c>
      <c r="E174" s="63">
        <v>-0.1</v>
      </c>
      <c r="F174" s="63">
        <v>2.1</v>
      </c>
      <c r="G174" s="63">
        <v>1.7</v>
      </c>
      <c r="H174" s="7"/>
      <c r="I174" s="7" t="s">
        <v>21</v>
      </c>
      <c r="J174" s="63">
        <v>0.41118552757126697</v>
      </c>
      <c r="K174" s="63">
        <v>0.29768125926330502</v>
      </c>
      <c r="L174" s="63">
        <v>2.5371752242000101</v>
      </c>
      <c r="M174" s="63">
        <v>-1.0364926562945</v>
      </c>
      <c r="N174" s="63">
        <v>1.29987747538911</v>
      </c>
    </row>
    <row r="175" spans="1:14" ht="12.95" hidden="1" customHeight="1">
      <c r="A175" s="7"/>
      <c r="B175" s="7" t="s">
        <v>22</v>
      </c>
      <c r="C175" s="63">
        <v>0.1</v>
      </c>
      <c r="D175" s="63">
        <v>-2.5</v>
      </c>
      <c r="E175" s="63">
        <v>2</v>
      </c>
      <c r="F175" s="63">
        <v>0.4</v>
      </c>
      <c r="G175" s="63">
        <v>1.4</v>
      </c>
      <c r="H175" s="7"/>
      <c r="I175" s="7" t="s">
        <v>22</v>
      </c>
      <c r="J175" s="63">
        <v>0.22414696123469499</v>
      </c>
      <c r="K175" s="63">
        <v>1.36119899924747</v>
      </c>
      <c r="L175" s="63">
        <v>2.7538928080504701</v>
      </c>
      <c r="M175" s="63">
        <v>0.67582112447519505</v>
      </c>
      <c r="N175" s="63">
        <v>2.1587694877516199</v>
      </c>
    </row>
    <row r="176" spans="1:14" ht="12.95" hidden="1" customHeight="1">
      <c r="A176" s="7"/>
      <c r="B176" s="7" t="s">
        <v>23</v>
      </c>
      <c r="C176" s="63">
        <v>-5.3</v>
      </c>
      <c r="D176" s="63">
        <v>-6.5</v>
      </c>
      <c r="E176" s="63">
        <v>-6</v>
      </c>
      <c r="F176" s="63">
        <v>-3.1</v>
      </c>
      <c r="G176" s="63">
        <v>-1.6</v>
      </c>
      <c r="H176" s="7"/>
      <c r="I176" s="7" t="s">
        <v>23</v>
      </c>
      <c r="J176" s="63">
        <v>-4.9064550308294397</v>
      </c>
      <c r="K176" s="63">
        <v>4.2134382170859697</v>
      </c>
      <c r="L176" s="63">
        <v>-8.5553469941732505</v>
      </c>
      <c r="M176" s="63">
        <v>1.0999999999999901</v>
      </c>
      <c r="N176" s="63">
        <v>-2.5972988992669102</v>
      </c>
    </row>
    <row r="177" spans="1:14" ht="12.95" hidden="1" customHeight="1">
      <c r="A177" s="7"/>
      <c r="B177" s="7" t="s">
        <v>24</v>
      </c>
      <c r="C177" s="63">
        <v>2</v>
      </c>
      <c r="D177" s="63">
        <v>2</v>
      </c>
      <c r="E177" s="63">
        <v>2</v>
      </c>
      <c r="F177" s="63">
        <v>0.4</v>
      </c>
      <c r="G177" s="63">
        <v>0.9</v>
      </c>
      <c r="H177" s="7"/>
      <c r="I177" s="7" t="s">
        <v>24</v>
      </c>
      <c r="J177" s="63">
        <v>2.0215813048834099</v>
      </c>
      <c r="K177" s="63">
        <v>-2.754868833942</v>
      </c>
      <c r="L177" s="63">
        <v>4.4852645700208997</v>
      </c>
      <c r="M177" s="63">
        <v>1.62992008202267</v>
      </c>
      <c r="N177" s="63">
        <v>2.84791611121504</v>
      </c>
    </row>
    <row r="178" spans="1:14" ht="12.95" hidden="1" customHeight="1">
      <c r="A178" s="7"/>
      <c r="B178" s="7" t="s">
        <v>25</v>
      </c>
      <c r="C178" s="63">
        <v>2.1</v>
      </c>
      <c r="D178" s="63">
        <v>3.3</v>
      </c>
      <c r="E178" s="63">
        <v>1.5</v>
      </c>
      <c r="F178" s="63">
        <v>1.6</v>
      </c>
      <c r="G178" s="63">
        <v>0.8</v>
      </c>
      <c r="H178" s="7"/>
      <c r="I178" s="7" t="s">
        <v>25</v>
      </c>
      <c r="J178" s="63">
        <v>1.5769916227744001</v>
      </c>
      <c r="K178" s="63">
        <v>1.4682535135289301</v>
      </c>
      <c r="L178" s="63">
        <v>1.5351700116545299</v>
      </c>
      <c r="M178" s="63">
        <v>-0.12014523839311</v>
      </c>
      <c r="N178" s="63">
        <v>2.9588752935612499</v>
      </c>
    </row>
    <row r="179" spans="1:14" ht="12.95" hidden="1" customHeight="1">
      <c r="A179" s="7"/>
      <c r="B179" s="7" t="s">
        <v>26</v>
      </c>
      <c r="C179" s="63">
        <v>4.2</v>
      </c>
      <c r="D179" s="63">
        <v>5.0999999999999996</v>
      </c>
      <c r="E179" s="63">
        <v>3</v>
      </c>
      <c r="F179" s="63">
        <v>0.3</v>
      </c>
      <c r="G179" s="63">
        <v>1.3</v>
      </c>
      <c r="H179" s="7"/>
      <c r="I179" s="7" t="s">
        <v>26</v>
      </c>
      <c r="J179" s="63">
        <v>5.7408370851022497</v>
      </c>
      <c r="K179" s="63">
        <v>4.3121224118405799</v>
      </c>
      <c r="L179" s="63">
        <v>5.23068931198436</v>
      </c>
      <c r="M179" s="63">
        <v>3.8260818306965301</v>
      </c>
      <c r="N179" s="63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7">
        <v>-1.7707496162774701</v>
      </c>
      <c r="D181" s="37">
        <v>-1.3781651994689801</v>
      </c>
      <c r="E181" s="37">
        <v>0.28872411332738801</v>
      </c>
      <c r="F181" s="37">
        <v>-1.9112810073933</v>
      </c>
      <c r="G181" s="37">
        <v>-0.199999999999945</v>
      </c>
      <c r="H181" s="3">
        <v>2019</v>
      </c>
      <c r="I181" s="7" t="s">
        <v>15</v>
      </c>
      <c r="J181" s="37">
        <v>-2.1158864388026299</v>
      </c>
      <c r="K181" s="37">
        <v>-0.35633226446864003</v>
      </c>
      <c r="L181" s="37">
        <v>-3.8320341488915499</v>
      </c>
      <c r="M181" s="37">
        <v>0.80737195791749095</v>
      </c>
      <c r="N181" s="37">
        <v>-0.17446519424120199</v>
      </c>
    </row>
    <row r="182" spans="1:14" ht="12.95" hidden="1" customHeight="1">
      <c r="A182" s="3"/>
      <c r="B182" s="7" t="s">
        <v>16</v>
      </c>
      <c r="C182" s="37">
        <v>-3.0360622152604799</v>
      </c>
      <c r="D182" s="37">
        <v>-4.64244156885424</v>
      </c>
      <c r="E182" s="37">
        <v>-1.4882775577965099</v>
      </c>
      <c r="F182" s="37">
        <v>0.89262912758563095</v>
      </c>
      <c r="G182" s="37">
        <v>0.95531580614485201</v>
      </c>
      <c r="H182" s="3"/>
      <c r="I182" s="7" t="s">
        <v>16</v>
      </c>
      <c r="J182" s="37">
        <v>-4.6005992515956402</v>
      </c>
      <c r="K182" s="37">
        <v>-3.5684412310193099</v>
      </c>
      <c r="L182" s="37">
        <v>-3.1231525796561299</v>
      </c>
      <c r="M182" s="37">
        <v>-2.8090537479764199</v>
      </c>
      <c r="N182" s="37">
        <v>-3.8234859369896901</v>
      </c>
    </row>
    <row r="183" spans="1:14" ht="12.95" hidden="1" customHeight="1">
      <c r="A183" s="3"/>
      <c r="B183" s="7" t="s">
        <v>27</v>
      </c>
      <c r="C183" s="37">
        <v>2.5640968985692898</v>
      </c>
      <c r="D183" s="37">
        <v>4.2488378626519099</v>
      </c>
      <c r="E183" s="37">
        <v>3.91378887658025</v>
      </c>
      <c r="F183" s="37">
        <v>2.2863840804396802</v>
      </c>
      <c r="G183" s="37">
        <v>-0.63222236493308803</v>
      </c>
      <c r="H183" s="3"/>
      <c r="I183" s="7" t="s">
        <v>27</v>
      </c>
      <c r="J183" s="37">
        <v>3.0014562889813199</v>
      </c>
      <c r="K183" s="37">
        <v>2.1215589083031201</v>
      </c>
      <c r="L183" s="37">
        <v>1.1666234586106501</v>
      </c>
      <c r="M183" s="37">
        <v>2.1349251298090799</v>
      </c>
      <c r="N183" s="37">
        <v>0.18943549887804301</v>
      </c>
    </row>
    <row r="184" spans="1:14" ht="12.95" hidden="1" customHeight="1">
      <c r="A184" s="3"/>
      <c r="B184" s="7" t="s">
        <v>28</v>
      </c>
      <c r="C184" s="37">
        <v>-4.0485117366573302</v>
      </c>
      <c r="D184" s="37">
        <v>-5.3470801768114802</v>
      </c>
      <c r="E184" s="37">
        <v>-1.4756007109198399</v>
      </c>
      <c r="F184" s="37">
        <v>-4.8574296517658899</v>
      </c>
      <c r="G184" s="37">
        <v>-2.08948684591005</v>
      </c>
      <c r="H184" s="3"/>
      <c r="I184" s="7" t="s">
        <v>28</v>
      </c>
      <c r="J184" s="37">
        <v>-3.2898009358946201</v>
      </c>
      <c r="K184" s="37">
        <v>-5.4255500258970297</v>
      </c>
      <c r="L184" s="37">
        <v>-3.6529553845524099</v>
      </c>
      <c r="M184" s="37">
        <v>-1.73050873943564</v>
      </c>
      <c r="N184" s="37">
        <v>2.0723114061632399</v>
      </c>
    </row>
    <row r="185" spans="1:14" ht="12.95" hidden="1" customHeight="1">
      <c r="A185" s="3"/>
      <c r="B185" s="7" t="s">
        <v>29</v>
      </c>
      <c r="C185" s="37">
        <v>5.2520359974533202</v>
      </c>
      <c r="D185" s="37">
        <v>6.4375109043697698</v>
      </c>
      <c r="E185" s="37">
        <v>3.2840009765753102</v>
      </c>
      <c r="F185" s="37">
        <v>2.7756294238640198</v>
      </c>
      <c r="G185" s="37">
        <v>0.70011069951088101</v>
      </c>
      <c r="H185" s="3"/>
      <c r="I185" s="7" t="s">
        <v>29</v>
      </c>
      <c r="J185" s="37">
        <v>5.24233072433766</v>
      </c>
      <c r="K185" s="37">
        <v>2.44484309011226</v>
      </c>
      <c r="L185" s="37">
        <v>8.2773201167529695</v>
      </c>
      <c r="M185" s="37">
        <v>3.0101982926851201</v>
      </c>
      <c r="N185" s="37">
        <v>-3.0095465091263001</v>
      </c>
    </row>
    <row r="186" spans="1:14" ht="12.95" hidden="1" customHeight="1">
      <c r="A186" s="3"/>
      <c r="B186" s="7" t="s">
        <v>20</v>
      </c>
      <c r="C186" s="37">
        <v>4.3896259756299099</v>
      </c>
      <c r="D186" s="37">
        <v>6.8715019695811499</v>
      </c>
      <c r="E186" s="37">
        <v>2.4457453981966202</v>
      </c>
      <c r="F186" s="37">
        <v>3.9619834924836201</v>
      </c>
      <c r="G186" s="37">
        <v>0.46122793298348802</v>
      </c>
      <c r="H186" s="3"/>
      <c r="I186" s="7" t="s">
        <v>20</v>
      </c>
      <c r="J186" s="37">
        <v>4.1305361570361399</v>
      </c>
      <c r="K186" s="37">
        <v>4.7962528641222599</v>
      </c>
      <c r="L186" s="37">
        <v>3.1595076010009202</v>
      </c>
      <c r="M186" s="37">
        <v>1.0068500845704</v>
      </c>
      <c r="N186" s="37">
        <v>2.1615122081170699</v>
      </c>
    </row>
    <row r="187" spans="1:14" ht="12.95" hidden="1" customHeight="1">
      <c r="A187" s="3"/>
      <c r="B187" s="7" t="s">
        <v>21</v>
      </c>
      <c r="C187" s="37">
        <v>1.1122488663123999</v>
      </c>
      <c r="D187" s="37">
        <v>1.4529298757545599</v>
      </c>
      <c r="E187" s="37">
        <v>1.0242440171004601</v>
      </c>
      <c r="F187" s="37">
        <v>0.80887237541071899</v>
      </c>
      <c r="G187" s="37">
        <v>1.2909229801166999</v>
      </c>
      <c r="H187" s="3"/>
      <c r="I187" s="7" t="s">
        <v>21</v>
      </c>
      <c r="J187" s="37">
        <v>0.12939548399539799</v>
      </c>
      <c r="K187" s="37">
        <v>-0.489135102487537</v>
      </c>
      <c r="L187" s="37">
        <v>1.6913140170338601</v>
      </c>
      <c r="M187" s="37">
        <v>-1.87805910359703</v>
      </c>
      <c r="N187" s="37">
        <v>0.47570620211798698</v>
      </c>
    </row>
    <row r="188" spans="1:14" ht="12.95" hidden="1" customHeight="1">
      <c r="A188" s="7"/>
      <c r="B188" s="7" t="s">
        <v>30</v>
      </c>
      <c r="C188" s="37">
        <v>-9.8393957701592399E-2</v>
      </c>
      <c r="D188" s="37">
        <v>-2.6398011100836198</v>
      </c>
      <c r="E188" s="37">
        <v>1.19497001432074</v>
      </c>
      <c r="F188" s="37">
        <v>0.10990112631570299</v>
      </c>
      <c r="G188" s="37">
        <v>1.14462263344199</v>
      </c>
      <c r="H188" s="7"/>
      <c r="I188" s="7" t="s">
        <v>30</v>
      </c>
      <c r="J188" s="37">
        <v>-0.15192863711888099</v>
      </c>
      <c r="K188" s="37">
        <v>1.73918574774621</v>
      </c>
      <c r="L188" s="37">
        <v>2.54496622378353</v>
      </c>
      <c r="M188" s="37">
        <v>1.3649256288238201</v>
      </c>
      <c r="N188" s="37">
        <v>2.5980265492463501</v>
      </c>
    </row>
    <row r="189" spans="1:14" ht="12.95" hidden="1" customHeight="1">
      <c r="A189" s="7"/>
      <c r="B189" s="7" t="s">
        <v>31</v>
      </c>
      <c r="C189" s="37">
        <v>-5.0363327811912804</v>
      </c>
      <c r="D189" s="37">
        <v>-6.1442303788024297</v>
      </c>
      <c r="E189" s="37">
        <v>-6.8890554245383298</v>
      </c>
      <c r="F189" s="37">
        <v>-2.04412967259919</v>
      </c>
      <c r="G189" s="37">
        <v>-0.451023642191484</v>
      </c>
      <c r="H189" s="7"/>
      <c r="I189" s="7" t="s">
        <v>31</v>
      </c>
      <c r="J189" s="37">
        <v>-4.7273711419986304</v>
      </c>
      <c r="K189" s="37">
        <v>2.19456142267898</v>
      </c>
      <c r="L189" s="37">
        <v>-8.1149763740307694</v>
      </c>
      <c r="M189" s="37">
        <v>0.32527226876883902</v>
      </c>
      <c r="N189" s="37">
        <v>-1.4146731765249501</v>
      </c>
    </row>
    <row r="190" spans="1:14" ht="12.95" hidden="1" customHeight="1">
      <c r="A190" s="7"/>
      <c r="B190" s="7" t="s">
        <v>32</v>
      </c>
      <c r="C190" s="37">
        <v>1.6259195498685699</v>
      </c>
      <c r="D190" s="37">
        <v>1.65302739499396</v>
      </c>
      <c r="E190" s="37">
        <v>1.62644823067575</v>
      </c>
      <c r="F190" s="37">
        <v>-8.0715302533962405E-2</v>
      </c>
      <c r="G190" s="37">
        <v>0.61281481735466803</v>
      </c>
      <c r="H190" s="7"/>
      <c r="I190" s="7" t="s">
        <v>32</v>
      </c>
      <c r="J190" s="37">
        <v>1.4462716358707901</v>
      </c>
      <c r="K190" s="37">
        <v>-3.30479417512618</v>
      </c>
      <c r="L190" s="37">
        <v>4.1000654379655703</v>
      </c>
      <c r="M190" s="37">
        <v>2.3285955216085599</v>
      </c>
      <c r="N190" s="37">
        <v>3.8200136169920502</v>
      </c>
    </row>
    <row r="191" spans="1:14" ht="12.95" hidden="1" customHeight="1">
      <c r="A191" s="10"/>
      <c r="B191" s="2" t="s">
        <v>25</v>
      </c>
      <c r="C191" s="37">
        <v>2.3096749171995299</v>
      </c>
      <c r="D191" s="37">
        <v>3.5976776208554799</v>
      </c>
      <c r="E191" s="37">
        <v>1.6179221091873199</v>
      </c>
      <c r="F191" s="37">
        <v>1.8987208697261999</v>
      </c>
      <c r="G191" s="37">
        <v>0.934511606671795</v>
      </c>
      <c r="H191" s="10"/>
      <c r="I191" s="2" t="s">
        <v>25</v>
      </c>
      <c r="J191" s="37">
        <v>1.00094063058489</v>
      </c>
      <c r="K191" s="37">
        <v>2.4300379070221201</v>
      </c>
      <c r="L191" s="37">
        <v>2.0048053956119598</v>
      </c>
      <c r="M191" s="37">
        <v>0.122210325659822</v>
      </c>
      <c r="N191" s="37">
        <v>4.3002681113856402</v>
      </c>
    </row>
    <row r="192" spans="1:14" ht="12.95" hidden="1" customHeight="1">
      <c r="A192" s="10"/>
      <c r="B192" s="2" t="s">
        <v>26</v>
      </c>
      <c r="C192" s="37">
        <v>4.1591566658389301</v>
      </c>
      <c r="D192" s="37">
        <v>5.2354679880196402</v>
      </c>
      <c r="E192" s="37">
        <v>3.2246752603109599</v>
      </c>
      <c r="F192" s="37">
        <v>0.50565853764419399</v>
      </c>
      <c r="G192" s="37">
        <v>0.28386120022980699</v>
      </c>
      <c r="H192" s="10"/>
      <c r="I192" s="2" t="s">
        <v>26</v>
      </c>
      <c r="J192" s="37">
        <v>4.8362101518644796</v>
      </c>
      <c r="K192" s="37">
        <v>4.7905476854595497</v>
      </c>
      <c r="L192" s="37">
        <v>5.3983908956018798</v>
      </c>
      <c r="M192" s="37">
        <v>4.1248044800449497</v>
      </c>
      <c r="N192" s="37">
        <v>1.9985843537968699</v>
      </c>
    </row>
    <row r="193" spans="1:14" ht="12.95" hidden="1" customHeight="1">
      <c r="A193" s="3"/>
      <c r="B193" s="2"/>
      <c r="C193" s="37"/>
      <c r="D193" s="37"/>
      <c r="E193" s="37"/>
      <c r="F193" s="37"/>
      <c r="G193" s="37"/>
      <c r="H193" s="3"/>
      <c r="I193" s="2"/>
      <c r="J193" s="37"/>
      <c r="K193" s="37"/>
      <c r="L193" s="37"/>
      <c r="M193" s="37"/>
      <c r="N193" s="37"/>
    </row>
    <row r="194" spans="1:14" ht="10.5" customHeight="1">
      <c r="A194" s="3"/>
      <c r="B194" s="2"/>
      <c r="C194" s="37"/>
      <c r="D194" s="37"/>
      <c r="E194" s="37"/>
      <c r="F194" s="37"/>
      <c r="G194" s="37"/>
      <c r="H194" s="3"/>
      <c r="I194" s="2"/>
      <c r="J194" s="37"/>
      <c r="K194" s="37"/>
      <c r="L194" s="37"/>
      <c r="M194" s="37"/>
      <c r="N194" s="37"/>
    </row>
    <row r="195" spans="1:14" s="1" customFormat="1" ht="12.95" hidden="1" customHeight="1">
      <c r="A195" s="3">
        <v>2020</v>
      </c>
      <c r="B195" s="12" t="s">
        <v>15</v>
      </c>
      <c r="C195" s="37">
        <v>-2.0329725138360599</v>
      </c>
      <c r="D195" s="37">
        <v>-1.6961529579296399</v>
      </c>
      <c r="E195" s="37">
        <v>-0.293672229856212</v>
      </c>
      <c r="F195" s="37">
        <v>-2.57425490571379</v>
      </c>
      <c r="G195" s="37">
        <v>1.20495145631048</v>
      </c>
      <c r="H195" s="3">
        <v>2020</v>
      </c>
      <c r="I195" s="12" t="s">
        <v>15</v>
      </c>
      <c r="J195" s="37">
        <v>-2.2585336897875798</v>
      </c>
      <c r="K195" s="37">
        <v>-1.93058775610274</v>
      </c>
      <c r="L195" s="37">
        <v>-4.2443698313256899</v>
      </c>
      <c r="M195" s="37">
        <v>1.07109483719303</v>
      </c>
      <c r="N195" s="37">
        <v>0.13892441840162001</v>
      </c>
    </row>
    <row r="196" spans="1:14" ht="12.95" hidden="1" customHeight="1">
      <c r="A196" s="7"/>
      <c r="B196" s="11" t="s">
        <v>16</v>
      </c>
      <c r="C196" s="37">
        <v>-3.4469942290094</v>
      </c>
      <c r="D196" s="37">
        <v>-5.2161052369401304</v>
      </c>
      <c r="E196" s="37">
        <v>-1.9055522382975401</v>
      </c>
      <c r="F196" s="37">
        <v>0.62158788319226499</v>
      </c>
      <c r="G196" s="37">
        <v>0.48101835211404897</v>
      </c>
      <c r="H196" s="7"/>
      <c r="I196" s="11" t="s">
        <v>16</v>
      </c>
      <c r="J196" s="37">
        <v>-4.0321749273988203</v>
      </c>
      <c r="K196" s="37">
        <v>-4.1162380346307703</v>
      </c>
      <c r="L196" s="37">
        <v>-3.7955141978549798</v>
      </c>
      <c r="M196" s="37">
        <v>-2.5916812450214</v>
      </c>
      <c r="N196" s="37">
        <v>-3.59253442784363</v>
      </c>
    </row>
    <row r="197" spans="1:14" ht="12.95" hidden="1" customHeight="1">
      <c r="A197" s="7"/>
      <c r="B197" s="11" t="s">
        <v>17</v>
      </c>
      <c r="C197" s="37">
        <v>-9.8889568865680406</v>
      </c>
      <c r="D197" s="37">
        <v>-3.2735456635973499</v>
      </c>
      <c r="E197" s="37">
        <v>-0.83381938776365705</v>
      </c>
      <c r="F197" s="37">
        <v>-15.052332785175199</v>
      </c>
      <c r="G197" s="37">
        <v>-9.5258468925158706</v>
      </c>
      <c r="H197" s="7"/>
      <c r="I197" s="11" t="s">
        <v>17</v>
      </c>
      <c r="J197" s="37">
        <v>-14.554297528417001</v>
      </c>
      <c r="K197" s="37">
        <v>-14.170129001549901</v>
      </c>
      <c r="L197" s="37">
        <v>-17.327856862898798</v>
      </c>
      <c r="M197" s="37">
        <v>-5.0921025594955003</v>
      </c>
      <c r="N197" s="37">
        <v>-6.5694058825699102</v>
      </c>
    </row>
    <row r="198" spans="1:14" ht="12.95" hidden="1" customHeight="1">
      <c r="A198" s="7"/>
      <c r="B198" s="11" t="s">
        <v>18</v>
      </c>
      <c r="C198" s="37">
        <v>-30.472778962977099</v>
      </c>
      <c r="D198" s="37">
        <v>-13.9000000000001</v>
      </c>
      <c r="E198" s="37">
        <v>-2.1000000000001302</v>
      </c>
      <c r="F198" s="37">
        <v>-51.3999999999998</v>
      </c>
      <c r="G198" s="37">
        <v>-28.6</v>
      </c>
      <c r="H198" s="7"/>
      <c r="I198" s="11" t="s">
        <v>18</v>
      </c>
      <c r="J198" s="37">
        <v>-42.471240578312297</v>
      </c>
      <c r="K198" s="37">
        <v>-49.700000000000202</v>
      </c>
      <c r="L198" s="37">
        <v>-52.644590249457899</v>
      </c>
      <c r="M198" s="37">
        <v>0.76582701387617502</v>
      </c>
      <c r="N198" s="37">
        <v>3.3681512970618899</v>
      </c>
    </row>
    <row r="199" spans="1:14" ht="12.95" hidden="1" customHeight="1">
      <c r="A199" s="7"/>
      <c r="B199" s="11" t="s">
        <v>19</v>
      </c>
      <c r="C199" s="37">
        <v>30.483263341349499</v>
      </c>
      <c r="D199" s="37">
        <v>13.6003775629479</v>
      </c>
      <c r="E199" s="37">
        <v>2.5483198033922698</v>
      </c>
      <c r="F199" s="37">
        <v>71.036576437787105</v>
      </c>
      <c r="G199" s="37">
        <v>16.945657849577501</v>
      </c>
      <c r="H199" s="7"/>
      <c r="I199" s="11" t="s">
        <v>19</v>
      </c>
      <c r="J199" s="37">
        <v>51.723392670755999</v>
      </c>
      <c r="K199" s="37">
        <v>58.116099869247499</v>
      </c>
      <c r="L199" s="37">
        <v>80.375371994335794</v>
      </c>
      <c r="M199" s="37">
        <v>3.6103971979284402</v>
      </c>
      <c r="N199" s="37">
        <v>2.9000000000000798</v>
      </c>
    </row>
    <row r="200" spans="1:14" ht="12.95" hidden="1" customHeight="1">
      <c r="A200" s="7"/>
      <c r="B200" s="11" t="s">
        <v>33</v>
      </c>
      <c r="C200" s="37">
        <v>13.045904605178199</v>
      </c>
      <c r="D200" s="37">
        <v>9.0999999999996906</v>
      </c>
      <c r="E200" s="37">
        <v>4.6484288889676799</v>
      </c>
      <c r="F200" s="37">
        <v>20.241849787441101</v>
      </c>
      <c r="G200" s="37">
        <v>13.668597320985199</v>
      </c>
      <c r="H200" s="7"/>
      <c r="I200" s="11" t="s">
        <v>33</v>
      </c>
      <c r="J200" s="37">
        <v>16.715035024975201</v>
      </c>
      <c r="K200" s="37">
        <v>17.899999999999899</v>
      </c>
      <c r="L200" s="37">
        <v>18.8</v>
      </c>
      <c r="M200" s="37">
        <v>4.8502460285822204</v>
      </c>
      <c r="N200" s="37">
        <v>2.00000000000002</v>
      </c>
    </row>
    <row r="201" spans="1:14" ht="12.95" hidden="1" customHeight="1">
      <c r="A201" s="7"/>
      <c r="B201" s="11" t="s">
        <v>34</v>
      </c>
      <c r="C201" s="37">
        <v>7.1150683423203196</v>
      </c>
      <c r="D201" s="37">
        <v>5.0371000546221003</v>
      </c>
      <c r="E201" s="37">
        <v>3.50000000000006</v>
      </c>
      <c r="F201" s="37">
        <v>10.627684647346801</v>
      </c>
      <c r="G201" s="37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7">
        <v>2.2999101490876801</v>
      </c>
      <c r="D202" s="37">
        <v>-0.40000000000032199</v>
      </c>
      <c r="E202" s="37">
        <v>0.97145954119961497</v>
      </c>
      <c r="F202" s="37">
        <v>2.29999999999984</v>
      </c>
      <c r="G202" s="37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7">
        <v>-2.0740928770242202</v>
      </c>
      <c r="D203" s="37">
        <v>-3.4999999999995799</v>
      </c>
      <c r="E203" s="37">
        <v>-4.7000000000001396</v>
      </c>
      <c r="F203" s="37">
        <v>-3.6494692575439802</v>
      </c>
      <c r="G203" s="37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7">
        <v>-1.42173828039929</v>
      </c>
      <c r="D204" s="37">
        <v>-1.3400000000002401</v>
      </c>
      <c r="E204" s="37">
        <v>-0.338102891944569</v>
      </c>
      <c r="F204" s="37">
        <v>-2.7321497291403101</v>
      </c>
      <c r="G204" s="37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7">
        <v>1.44549168533774</v>
      </c>
      <c r="D205" s="37">
        <v>1.44000000000015</v>
      </c>
      <c r="E205" s="37">
        <v>1.8155277807175001</v>
      </c>
      <c r="F205" s="37">
        <v>-3.7999999999999798</v>
      </c>
      <c r="G205" s="37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7">
        <v>4.5116505572007997</v>
      </c>
      <c r="D206" s="37">
        <v>5.0399999999997602</v>
      </c>
      <c r="E206" s="37">
        <v>3.3703356675453899</v>
      </c>
      <c r="F206" s="37">
        <v>5.40920505514109</v>
      </c>
      <c r="G206" s="37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7">
        <v>-2.6050684518848799</v>
      </c>
      <c r="D208" s="37">
        <v>-2.3000000000001002</v>
      </c>
      <c r="E208" s="37">
        <v>-0.70000000000025597</v>
      </c>
      <c r="F208" s="37">
        <v>-6.5125892526552702</v>
      </c>
      <c r="G208" s="37">
        <v>2.3989013103737502</v>
      </c>
      <c r="H208" s="3">
        <v>2021</v>
      </c>
      <c r="I208" s="12" t="s">
        <v>15</v>
      </c>
      <c r="J208" s="37">
        <v>-2.7702701059411399</v>
      </c>
      <c r="K208" s="37">
        <v>-2.1000000000001502</v>
      </c>
      <c r="L208" s="37">
        <v>-4.80000000000003</v>
      </c>
      <c r="M208" s="37">
        <v>-0.49999999999952299</v>
      </c>
      <c r="N208" s="37">
        <v>-0.60000000000015596</v>
      </c>
    </row>
    <row r="209" spans="1:14" ht="12.95" hidden="1" customHeight="1">
      <c r="A209" s="3"/>
      <c r="B209" s="11" t="s">
        <v>16</v>
      </c>
      <c r="C209" s="37">
        <v>-2.9697433875414299</v>
      </c>
      <c r="D209" s="37">
        <v>-4.7878799075096303</v>
      </c>
      <c r="E209" s="37">
        <v>-1.73547699146186</v>
      </c>
      <c r="F209" s="37">
        <v>-1.1999999999998201</v>
      </c>
      <c r="G209" s="37">
        <v>0.78155978287817196</v>
      </c>
      <c r="H209" s="3"/>
      <c r="I209" s="11" t="s">
        <v>16</v>
      </c>
      <c r="J209" s="37">
        <v>-1.98949314461468</v>
      </c>
      <c r="K209" s="37">
        <v>-2.2341317130816298</v>
      </c>
      <c r="L209" s="37">
        <v>-3.4207673958181801</v>
      </c>
      <c r="M209" s="37">
        <v>-2.13959348510447</v>
      </c>
      <c r="N209" s="37">
        <v>-3.29065244604269</v>
      </c>
    </row>
    <row r="210" spans="1:14" ht="12.95" hidden="1" customHeight="1">
      <c r="A210" s="7"/>
      <c r="B210" s="11" t="s">
        <v>27</v>
      </c>
      <c r="C210" s="37">
        <v>1.61675355733448</v>
      </c>
      <c r="D210" s="37">
        <v>1.8632790020143499</v>
      </c>
      <c r="E210" s="37">
        <v>0.40000000000022201</v>
      </c>
      <c r="F210" s="37">
        <v>17.181459471006001</v>
      </c>
      <c r="G210" s="37">
        <v>-2.3000000000000802</v>
      </c>
      <c r="H210" s="7"/>
      <c r="I210" s="11" t="s">
        <v>27</v>
      </c>
      <c r="J210" s="37">
        <v>0.80000000000000104</v>
      </c>
      <c r="K210" s="37">
        <v>-4.3789678602757904</v>
      </c>
      <c r="L210" s="37">
        <v>0.59999999999995601</v>
      </c>
      <c r="M210" s="37">
        <v>0.29999999999994498</v>
      </c>
      <c r="N210" s="37">
        <v>-4.3999999999999302</v>
      </c>
    </row>
    <row r="211" spans="1:14" ht="12.95" hidden="1" customHeight="1">
      <c r="A211" s="7"/>
      <c r="B211" s="11" t="s">
        <v>18</v>
      </c>
      <c r="C211" s="37">
        <v>-1.51903178985789</v>
      </c>
      <c r="D211" s="37">
        <v>-2.1000000000003101</v>
      </c>
      <c r="E211" s="37">
        <v>0.199999999999911</v>
      </c>
      <c r="F211" s="37">
        <v>-7.7400000000000997</v>
      </c>
      <c r="G211" s="37">
        <v>2.4000000000000701</v>
      </c>
      <c r="H211" s="7"/>
      <c r="I211" s="11" t="s">
        <v>18</v>
      </c>
      <c r="J211" s="37">
        <v>1.7999999999999801</v>
      </c>
      <c r="K211" s="37">
        <v>-3.1000000000003198</v>
      </c>
      <c r="L211" s="37">
        <v>-2.69999999999997</v>
      </c>
      <c r="M211" s="37">
        <v>1.79999999999951</v>
      </c>
      <c r="N211" s="37">
        <v>8.6756775309019005</v>
      </c>
    </row>
    <row r="212" spans="1:14" ht="12.95" hidden="1" customHeight="1">
      <c r="A212" s="7"/>
      <c r="B212" s="11" t="s">
        <v>35</v>
      </c>
      <c r="C212" s="37">
        <v>-2.1585366327209798</v>
      </c>
      <c r="D212" s="37">
        <v>-3.1999999999996298</v>
      </c>
      <c r="E212" s="37">
        <v>-0.80000000000004501</v>
      </c>
      <c r="F212" s="37">
        <v>-1.9399999999999</v>
      </c>
      <c r="G212" s="37">
        <v>1.7999999999999601</v>
      </c>
      <c r="H212" s="7"/>
      <c r="I212" s="11" t="s">
        <v>35</v>
      </c>
      <c r="J212" s="37">
        <v>-1.39999999999992</v>
      </c>
      <c r="K212" s="37">
        <v>-2.5999999999998402</v>
      </c>
      <c r="L212" s="37">
        <v>-3.8000000000000398</v>
      </c>
      <c r="M212" s="37">
        <v>-0.599999999999556</v>
      </c>
      <c r="N212" s="37">
        <v>6.8000000000000096</v>
      </c>
    </row>
    <row r="213" spans="1:14" ht="12.95" hidden="1" customHeight="1">
      <c r="A213" s="7"/>
      <c r="B213" s="11" t="s">
        <v>36</v>
      </c>
      <c r="C213" s="37">
        <v>-6.3927683557017696</v>
      </c>
      <c r="D213" s="37">
        <v>-2.5999999999999899</v>
      </c>
      <c r="E213" s="37">
        <v>-2.2000000000001001</v>
      </c>
      <c r="F213" s="37">
        <v>-25.599999999999898</v>
      </c>
      <c r="G213" s="37">
        <v>-11.6</v>
      </c>
      <c r="H213" s="7"/>
      <c r="I213" s="11" t="s">
        <v>36</v>
      </c>
      <c r="J213" s="37">
        <v>-5.9000000000000599</v>
      </c>
      <c r="K213" s="37">
        <v>-4.4999999999998801</v>
      </c>
      <c r="L213" s="37">
        <v>-5.19999999999997</v>
      </c>
      <c r="M213" s="37">
        <v>-0.80000000000002303</v>
      </c>
      <c r="N213" s="37">
        <v>-2.1999999999999802</v>
      </c>
    </row>
    <row r="214" spans="1:14" ht="12.95" hidden="1" customHeight="1">
      <c r="A214" s="7"/>
      <c r="B214" s="11" t="s">
        <v>34</v>
      </c>
      <c r="C214" s="37">
        <v>1.3753413369890899</v>
      </c>
      <c r="D214" s="37">
        <v>0.97839308295928396</v>
      </c>
      <c r="E214" s="37">
        <v>1.20000000000018</v>
      </c>
      <c r="F214" s="37">
        <v>21.299999999999901</v>
      </c>
      <c r="G214" s="37">
        <v>0.80000000000004501</v>
      </c>
      <c r="H214" s="7"/>
      <c r="I214" s="11" t="s">
        <v>34</v>
      </c>
      <c r="J214" s="37">
        <v>-0.88270566004075002</v>
      </c>
      <c r="K214" s="37">
        <v>1.2999999999999201</v>
      </c>
      <c r="L214" s="37">
        <v>-2.1000000000000498</v>
      </c>
      <c r="M214" s="37">
        <v>0.59999999999951203</v>
      </c>
      <c r="N214" s="37">
        <v>1.30000000000006</v>
      </c>
    </row>
    <row r="215" spans="1:14" ht="12.95" hidden="1" customHeight="1">
      <c r="A215" s="7"/>
      <c r="B215" s="11" t="s">
        <v>22</v>
      </c>
      <c r="C215" s="37">
        <v>2.9904215481340901</v>
      </c>
      <c r="D215" s="37">
        <v>2.6253318207029501</v>
      </c>
      <c r="E215" s="37">
        <v>2.3999999999998201</v>
      </c>
      <c r="F215" s="37">
        <v>11.6999999999998</v>
      </c>
      <c r="G215" s="37">
        <v>1.2999999999998599</v>
      </c>
      <c r="H215" s="7"/>
      <c r="I215" s="11" t="s">
        <v>22</v>
      </c>
      <c r="J215" s="37">
        <v>0.39999999999991198</v>
      </c>
      <c r="K215" s="37">
        <v>6.80000000000007</v>
      </c>
      <c r="L215" s="37">
        <v>2.3000000000001002</v>
      </c>
      <c r="M215" s="37">
        <v>2.7000000000001498</v>
      </c>
      <c r="N215" s="37">
        <v>2.0999999999999499</v>
      </c>
    </row>
    <row r="216" spans="1:14" ht="12.95" hidden="1" customHeight="1">
      <c r="A216" s="7"/>
      <c r="B216" s="11" t="s">
        <v>23</v>
      </c>
      <c r="C216" s="37">
        <v>4.6437143671973002</v>
      </c>
      <c r="D216" s="37">
        <v>5.2667903239882197</v>
      </c>
      <c r="E216" s="37">
        <v>2.8000000000002001</v>
      </c>
      <c r="F216" s="37">
        <v>8.1544058375687491</v>
      </c>
      <c r="G216" s="37">
        <v>2.0000000000000502</v>
      </c>
      <c r="H216" s="7"/>
      <c r="I216" s="11" t="s">
        <v>23</v>
      </c>
      <c r="J216" s="37">
        <v>4.3808561793563099</v>
      </c>
      <c r="K216" s="37">
        <v>6.9</v>
      </c>
      <c r="L216" s="37">
        <v>3.4999999999998801</v>
      </c>
      <c r="M216" s="37">
        <v>3.2999999999998599</v>
      </c>
      <c r="N216" s="37">
        <v>7.0502038965908804</v>
      </c>
    </row>
    <row r="217" spans="1:14" ht="12.95" hidden="1" customHeight="1">
      <c r="A217" s="7"/>
      <c r="B217" s="11" t="s">
        <v>24</v>
      </c>
      <c r="C217" s="37">
        <v>4.40047912944312</v>
      </c>
      <c r="D217" s="37">
        <v>6.4000000000000297</v>
      </c>
      <c r="E217" s="37">
        <v>1.7999999999998</v>
      </c>
      <c r="F217" s="37">
        <v>4.2000000000000499</v>
      </c>
      <c r="G217" s="37">
        <v>1.60000000000007</v>
      </c>
      <c r="H217" s="7"/>
      <c r="I217" s="11" t="s">
        <v>24</v>
      </c>
      <c r="J217" s="37">
        <v>4.0943946541402303</v>
      </c>
      <c r="K217" s="37">
        <v>2.6999999999997</v>
      </c>
      <c r="L217" s="37">
        <v>3.8999999999999901</v>
      </c>
      <c r="M217" s="37">
        <v>1.9000000000000301</v>
      </c>
      <c r="N217" s="37">
        <v>2.0999999999998802</v>
      </c>
    </row>
    <row r="218" spans="1:14" ht="12.95" hidden="1" customHeight="1">
      <c r="A218" s="7"/>
      <c r="B218" s="7" t="s">
        <v>25</v>
      </c>
      <c r="C218" s="37">
        <v>3.3554807688289898</v>
      </c>
      <c r="D218" s="37">
        <v>3.1000000000000401</v>
      </c>
      <c r="E218" s="37">
        <v>2.2000000000002502</v>
      </c>
      <c r="F218" s="37">
        <v>0.79999999999993399</v>
      </c>
      <c r="G218" s="37">
        <v>1.81136696429147</v>
      </c>
      <c r="H218" s="7"/>
      <c r="I218" s="7" t="s">
        <v>25</v>
      </c>
      <c r="J218" s="37">
        <v>3.1422997123638998</v>
      </c>
      <c r="K218" s="37">
        <v>1.57542737763756</v>
      </c>
      <c r="L218" s="37">
        <v>6.5999999999999801</v>
      </c>
      <c r="M218" s="37">
        <v>0.456185216500749</v>
      </c>
      <c r="N218" s="37">
        <v>7.8052789436631</v>
      </c>
    </row>
    <row r="219" spans="1:14" ht="12.95" hidden="1" customHeight="1">
      <c r="A219" s="7"/>
      <c r="B219" s="7" t="s">
        <v>26</v>
      </c>
      <c r="C219" s="37">
        <v>1.3291603380396899</v>
      </c>
      <c r="D219" s="37">
        <v>1.3000000000002301</v>
      </c>
      <c r="E219" s="37">
        <v>0.79999999999997895</v>
      </c>
      <c r="F219" s="37">
        <v>-0.89999999999984504</v>
      </c>
      <c r="G219" s="37">
        <v>0.59999999999995601</v>
      </c>
      <c r="H219" s="7"/>
      <c r="I219" s="7" t="s">
        <v>26</v>
      </c>
      <c r="J219" s="37">
        <v>1.2000000000000699</v>
      </c>
      <c r="K219" s="37">
        <v>2.0000000000001599</v>
      </c>
      <c r="L219" s="37">
        <v>2.8000000000000198</v>
      </c>
      <c r="M219" s="37">
        <v>1.29999999999952</v>
      </c>
      <c r="N219" s="37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7">
        <f>(C60/C58-1)*100</f>
        <v>1.022137297579051</v>
      </c>
      <c r="D221" s="37">
        <f t="shared" ref="D221:G221" si="35">(D60/D58-1)*100</f>
        <v>1.4999999999999236</v>
      </c>
      <c r="E221" s="37">
        <f t="shared" si="35"/>
        <v>1.1999999999998234</v>
      </c>
      <c r="F221" s="37">
        <f t="shared" si="35"/>
        <v>0.4999999999997673</v>
      </c>
      <c r="G221" s="37">
        <f t="shared" si="35"/>
        <v>1.9000000000000572</v>
      </c>
      <c r="H221" s="3">
        <v>2022</v>
      </c>
      <c r="I221" s="12" t="s">
        <v>15</v>
      </c>
      <c r="J221" s="37">
        <f>(J60/J58-1)*100</f>
        <v>1.7000000000001014</v>
      </c>
      <c r="K221" s="37">
        <f t="shared" ref="K221:N221" si="36">(K60/K58-1)*100</f>
        <v>1.2999999999997458</v>
      </c>
      <c r="L221" s="37">
        <f t="shared" si="36"/>
        <v>-0.50000000000000044</v>
      </c>
      <c r="M221" s="37">
        <f t="shared" si="36"/>
        <v>-0.79999999999997851</v>
      </c>
      <c r="N221" s="37">
        <f t="shared" si="36"/>
        <v>-1.19999999999989</v>
      </c>
    </row>
    <row r="222" spans="1:14" ht="12.95" customHeight="1">
      <c r="A222" s="3"/>
      <c r="B222" s="13" t="s">
        <v>16</v>
      </c>
      <c r="C222" s="37">
        <f t="shared" ref="C222:G227" si="37">(C61/C60-1)*100</f>
        <v>-0.3809110263387705</v>
      </c>
      <c r="D222" s="37">
        <f t="shared" si="37"/>
        <v>0.20000000000004459</v>
      </c>
      <c r="E222" s="37">
        <f t="shared" si="37"/>
        <v>-1.5999999999998682</v>
      </c>
      <c r="F222" s="37">
        <f t="shared" si="37"/>
        <v>-2.3000000000000242</v>
      </c>
      <c r="G222" s="37">
        <f t="shared" si="37"/>
        <v>-2.4999999999999467</v>
      </c>
      <c r="H222" s="3"/>
      <c r="I222" s="13" t="s">
        <v>16</v>
      </c>
      <c r="J222" s="37">
        <f t="shared" ref="J222:N222" si="38">(J61/J60-1)*100</f>
        <v>0.49999999999998934</v>
      </c>
      <c r="K222" s="37">
        <f t="shared" si="38"/>
        <v>-1.6000000000000902</v>
      </c>
      <c r="L222" s="37">
        <f t="shared" si="38"/>
        <v>0.70000000000001172</v>
      </c>
      <c r="M222" s="37">
        <f t="shared" si="38"/>
        <v>-1.6000000000000902</v>
      </c>
      <c r="N222" s="37">
        <f t="shared" si="38"/>
        <v>-3.9900000000000491</v>
      </c>
    </row>
    <row r="223" spans="1:14" ht="12.95" customHeight="1">
      <c r="A223" s="7"/>
      <c r="B223" s="13" t="s">
        <v>17</v>
      </c>
      <c r="C223" s="37">
        <f t="shared" si="37"/>
        <v>2.1892767088149689</v>
      </c>
      <c r="D223" s="37">
        <f t="shared" si="37"/>
        <v>2.0999999999998575</v>
      </c>
      <c r="E223" s="37">
        <f t="shared" si="37"/>
        <v>1.5999999999997794</v>
      </c>
      <c r="F223" s="37">
        <f t="shared" si="37"/>
        <v>6.9000000000001283</v>
      </c>
      <c r="G223" s="37">
        <f t="shared" si="37"/>
        <v>2.3000000000000131</v>
      </c>
      <c r="H223" s="7"/>
      <c r="I223" s="13" t="s">
        <v>17</v>
      </c>
      <c r="J223" s="37">
        <f t="shared" ref="J223:N223" si="39">(J62/J61-1)*100</f>
        <v>0.60000000000000053</v>
      </c>
      <c r="K223" s="37">
        <f t="shared" si="39"/>
        <v>0.80000000000022276</v>
      </c>
      <c r="L223" s="37">
        <f t="shared" si="39"/>
        <v>2.4000000000000021</v>
      </c>
      <c r="M223" s="37">
        <f t="shared" si="39"/>
        <v>3.0899999999998151</v>
      </c>
      <c r="N223" s="37">
        <f t="shared" si="39"/>
        <v>-3.900000000000059</v>
      </c>
    </row>
    <row r="224" spans="1:14" ht="12.95" customHeight="1">
      <c r="A224" s="7"/>
      <c r="B224" s="13" t="s">
        <v>28</v>
      </c>
      <c r="C224" s="37">
        <f t="shared" si="37"/>
        <v>7.4375590736001751</v>
      </c>
      <c r="D224" s="37">
        <f t="shared" si="37"/>
        <v>6.5000000000000613</v>
      </c>
      <c r="E224" s="37">
        <f t="shared" si="37"/>
        <v>5.3000000000000158</v>
      </c>
      <c r="F224" s="37">
        <f t="shared" si="37"/>
        <v>17.899999999999959</v>
      </c>
      <c r="G224" s="37">
        <f t="shared" si="37"/>
        <v>5.8999999999999053</v>
      </c>
      <c r="H224" s="7"/>
      <c r="I224" s="13" t="s">
        <v>28</v>
      </c>
      <c r="J224" s="37">
        <f t="shared" ref="J224:N224" si="40">(J63/J62-1)*100</f>
        <v>7.7000000000000624</v>
      </c>
      <c r="K224" s="37">
        <f t="shared" si="40"/>
        <v>0.39999999999995595</v>
      </c>
      <c r="L224" s="37">
        <f t="shared" si="40"/>
        <v>7.8999999999995518</v>
      </c>
      <c r="M224" s="37">
        <f t="shared" si="40"/>
        <v>6.8000000000002059</v>
      </c>
      <c r="N224" s="37">
        <f t="shared" si="40"/>
        <v>10.500000000000176</v>
      </c>
    </row>
    <row r="225" spans="1:14" ht="12.95" customHeight="1">
      <c r="A225" s="7"/>
      <c r="B225" s="11" t="s">
        <v>29</v>
      </c>
      <c r="C225" s="37">
        <f t="shared" si="37"/>
        <v>4.5925405005253106</v>
      </c>
      <c r="D225" s="37">
        <f t="shared" si="37"/>
        <v>4.3999999999998263</v>
      </c>
      <c r="E225" s="37">
        <f t="shared" si="37"/>
        <v>2.7000000000000135</v>
      </c>
      <c r="F225" s="37">
        <f t="shared" si="37"/>
        <v>10.100000000000042</v>
      </c>
      <c r="G225" s="37">
        <f t="shared" si="37"/>
        <v>2.8999999999999915</v>
      </c>
      <c r="H225" s="7"/>
      <c r="I225" s="11" t="s">
        <v>29</v>
      </c>
      <c r="J225" s="37">
        <f t="shared" ref="J225:N225" si="41">(J64/J63-1)*100</f>
        <v>3.0999999999999694</v>
      </c>
      <c r="K225" s="37">
        <f t="shared" si="41"/>
        <v>1.3000000000000345</v>
      </c>
      <c r="L225" s="37">
        <f t="shared" si="41"/>
        <v>5.6000000000002048</v>
      </c>
      <c r="M225" s="37">
        <f t="shared" si="41"/>
        <v>5.1000000000001711</v>
      </c>
      <c r="N225" s="37">
        <f t="shared" si="41"/>
        <v>5.3999999999998938</v>
      </c>
    </row>
    <row r="226" spans="1:14" ht="12.95" customHeight="1">
      <c r="A226" s="7"/>
      <c r="B226" s="11" t="s">
        <v>36</v>
      </c>
      <c r="C226" s="37">
        <f t="shared" si="37"/>
        <v>0.2414879241193324</v>
      </c>
      <c r="D226" s="37">
        <f t="shared" si="37"/>
        <v>-1.0999999999998122</v>
      </c>
      <c r="E226" s="37">
        <f t="shared" si="37"/>
        <v>-0.59999999999998943</v>
      </c>
      <c r="F226" s="37">
        <f t="shared" si="37"/>
        <v>-0.40000000000013358</v>
      </c>
      <c r="G226" s="37">
        <f t="shared" si="37"/>
        <v>-2.4000000000000909</v>
      </c>
      <c r="H226" s="7"/>
      <c r="I226" s="11" t="s">
        <v>36</v>
      </c>
      <c r="J226" s="37">
        <f t="shared" ref="J226:N226" si="42">(J65/J64-1)*100</f>
        <v>-0.30000000000006688</v>
      </c>
      <c r="K226" s="37">
        <f t="shared" si="42"/>
        <v>0.99999999999971223</v>
      </c>
      <c r="L226" s="37">
        <f t="shared" si="42"/>
        <v>4.6000000000005592</v>
      </c>
      <c r="M226" s="37">
        <f t="shared" si="42"/>
        <v>1.499999999999746</v>
      </c>
      <c r="N226" s="37">
        <f t="shared" si="42"/>
        <v>0.80000000000004512</v>
      </c>
    </row>
    <row r="227" spans="1:14" ht="12.95" customHeight="1">
      <c r="A227" s="7"/>
      <c r="B227" s="11" t="s">
        <v>37</v>
      </c>
      <c r="C227" s="37">
        <f t="shared" si="37"/>
        <v>0.76282843584487559</v>
      </c>
      <c r="D227" s="37">
        <f t="shared" si="37"/>
        <v>1.499999999999968</v>
      </c>
      <c r="E227" s="37">
        <f t="shared" si="37"/>
        <v>0.40000000000006697</v>
      </c>
      <c r="F227" s="37">
        <f t="shared" si="37"/>
        <v>1.8000000000001126</v>
      </c>
      <c r="G227" s="37">
        <f t="shared" si="37"/>
        <v>1.1000000000000565</v>
      </c>
      <c r="H227" s="7"/>
      <c r="I227" s="11" t="s">
        <v>37</v>
      </c>
      <c r="J227" s="37">
        <f t="shared" ref="J227:N227" si="43">(J66/J65-1)*100</f>
        <v>-0.60000000000004494</v>
      </c>
      <c r="K227" s="37">
        <f t="shared" si="43"/>
        <v>0.70000000000010054</v>
      </c>
      <c r="L227" s="37">
        <f t="shared" si="43"/>
        <v>-0.20000000000053308</v>
      </c>
      <c r="M227" s="37">
        <f t="shared" si="43"/>
        <v>0.40000000000015579</v>
      </c>
      <c r="N227" s="37">
        <f t="shared" si="43"/>
        <v>0.99999999999995648</v>
      </c>
    </row>
    <row r="228" spans="1:14" ht="12.95" customHeight="1">
      <c r="A228" s="7"/>
      <c r="B228" s="11" t="s">
        <v>38</v>
      </c>
      <c r="C228" s="37">
        <f>(C67/C66-1)*100</f>
        <v>0.70364581176451946</v>
      </c>
      <c r="D228" s="37">
        <f t="shared" ref="D228:G228" si="44">(D67/D66-1)*100</f>
        <v>1.1000000000001231</v>
      </c>
      <c r="E228" s="37">
        <f t="shared" si="44"/>
        <v>0.30000000000005578</v>
      </c>
      <c r="F228" s="37">
        <f t="shared" si="44"/>
        <v>-1.0000000000000231</v>
      </c>
      <c r="G228" s="37">
        <f t="shared" si="44"/>
        <v>1.3000000000001233</v>
      </c>
      <c r="H228" s="7"/>
      <c r="I228" s="11" t="s">
        <v>38</v>
      </c>
      <c r="J228" s="37">
        <f>(J67/J66-1)*100</f>
        <v>-0.29999999999990035</v>
      </c>
      <c r="K228" s="37">
        <f t="shared" ref="K228:N228" si="45">(K67/K66-1)*100</f>
        <v>0.39999999999986713</v>
      </c>
      <c r="L228" s="37">
        <f t="shared" si="45"/>
        <v>1.3000000000000123</v>
      </c>
      <c r="M228" s="37">
        <f t="shared" si="45"/>
        <v>0.20000000000015561</v>
      </c>
      <c r="N228" s="37">
        <f t="shared" si="45"/>
        <v>0.70000000000005613</v>
      </c>
    </row>
    <row r="229" spans="1:14" ht="12.95" customHeight="1">
      <c r="A229" s="7"/>
      <c r="B229" s="15" t="s">
        <v>23</v>
      </c>
      <c r="C229" s="37">
        <f t="shared" ref="C229:G229" si="46">(C68/C67-1)*100</f>
        <v>1.1813259928236119</v>
      </c>
      <c r="D229" s="37">
        <f t="shared" si="46"/>
        <v>1.3000000000000567</v>
      </c>
      <c r="E229" s="37">
        <f t="shared" si="46"/>
        <v>0.69999999999976747</v>
      </c>
      <c r="F229" s="37">
        <f t="shared" si="46"/>
        <v>1.4000000000000679</v>
      </c>
      <c r="G229" s="37">
        <f t="shared" si="46"/>
        <v>0.59999999999993392</v>
      </c>
      <c r="H229" s="7"/>
      <c r="I229" s="15" t="s">
        <v>23</v>
      </c>
      <c r="J229" s="37">
        <f t="shared" ref="J229:N229" si="47">(J68/J67-1)*100</f>
        <v>0.40241448692157622</v>
      </c>
      <c r="K229" s="37">
        <f t="shared" si="47"/>
        <v>0.50000000000012257</v>
      </c>
      <c r="L229" s="37">
        <f t="shared" si="47"/>
        <v>1.9000000000003014</v>
      </c>
      <c r="M229" s="37">
        <f t="shared" si="47"/>
        <v>0.49999999999990052</v>
      </c>
      <c r="N229" s="37">
        <f t="shared" si="47"/>
        <v>0.9000000000000119</v>
      </c>
    </row>
    <row r="230" spans="1:14" ht="12.95" customHeight="1">
      <c r="A230" s="7"/>
      <c r="B230" s="15" t="s">
        <v>24</v>
      </c>
      <c r="C230" s="37">
        <f>(C69/C68-1)*100</f>
        <v>1.1329656155413925</v>
      </c>
      <c r="D230" s="37">
        <f t="shared" ref="D230:G230" si="48">(D69/D68-1)*100</f>
        <v>1.3999999999999346</v>
      </c>
      <c r="E230" s="37">
        <f t="shared" si="48"/>
        <v>1.0000000000001785</v>
      </c>
      <c r="F230" s="37">
        <f t="shared" si="48"/>
        <v>1.0999999999998344</v>
      </c>
      <c r="G230" s="37">
        <f t="shared" si="48"/>
        <v>-0.70000000000001172</v>
      </c>
      <c r="H230" s="7"/>
      <c r="I230" s="15" t="s">
        <v>24</v>
      </c>
      <c r="J230" s="37">
        <f>(J69/J68-1)*100</f>
        <v>0.78161594043173466</v>
      </c>
      <c r="K230" s="37">
        <f>(K69/K68-1)*100</f>
        <v>-0.40000000000004476</v>
      </c>
      <c r="L230" s="37">
        <f t="shared" ref="L230:N230" si="49">(L69/L68-1)*100</f>
        <v>2.1000000000002572</v>
      </c>
      <c r="M230" s="37">
        <f t="shared" si="49"/>
        <v>0.29999999999983373</v>
      </c>
      <c r="N230" s="37">
        <f t="shared" si="49"/>
        <v>0.19999999999993356</v>
      </c>
    </row>
    <row r="231" spans="1:14" ht="12.95" customHeight="1">
      <c r="A231" s="7"/>
      <c r="B231" s="7" t="s">
        <v>25</v>
      </c>
      <c r="C231" s="37">
        <f t="shared" ref="C231:G231" si="50">(C70/C69-1)*100</f>
        <v>0.74401768461636042</v>
      </c>
      <c r="D231" s="37">
        <f t="shared" si="50"/>
        <v>1.6000000000001124</v>
      </c>
      <c r="E231" s="37">
        <f t="shared" si="50"/>
        <v>1.8999999999998574</v>
      </c>
      <c r="F231" s="37">
        <f t="shared" si="50"/>
        <v>1.399999999999979</v>
      </c>
      <c r="G231" s="37">
        <f t="shared" si="50"/>
        <v>-0.900000000000023</v>
      </c>
      <c r="H231" s="7"/>
      <c r="I231" s="7" t="s">
        <v>25</v>
      </c>
      <c r="J231" s="37">
        <f>(J70/J69-1)*100</f>
        <v>-0.59999999999998943</v>
      </c>
      <c r="K231" s="37">
        <f>(K70/K69-1)*100</f>
        <v>-0.59999999999978959</v>
      </c>
      <c r="L231" s="37">
        <f t="shared" ref="L231:N231" si="51">(L70/L69-1)*100</f>
        <v>0.39999999999935643</v>
      </c>
      <c r="M231" s="37">
        <f t="shared" si="51"/>
        <v>0.59999999999993392</v>
      </c>
      <c r="N231" s="37">
        <f t="shared" si="51"/>
        <v>0.40000000000000036</v>
      </c>
    </row>
    <row r="232" spans="1:14" ht="12.95" customHeight="1">
      <c r="A232" s="7"/>
      <c r="B232" s="85" t="s">
        <v>26</v>
      </c>
      <c r="C232" s="37">
        <f t="shared" ref="C232:G232" si="52">(C71/C70-1)*100</f>
        <v>1.2144914540976659</v>
      </c>
      <c r="D232" s="37">
        <f t="shared" si="52"/>
        <v>1.9999999999998685</v>
      </c>
      <c r="E232" s="37">
        <f t="shared" si="52"/>
        <v>2.2000000000002018</v>
      </c>
      <c r="F232" s="37">
        <f t="shared" si="52"/>
        <v>1.6000000000001791</v>
      </c>
      <c r="G232" s="37">
        <f t="shared" si="52"/>
        <v>0.2000000000001112</v>
      </c>
      <c r="H232" s="7"/>
      <c r="I232" s="85" t="s">
        <v>26</v>
      </c>
      <c r="J232" s="37">
        <f t="shared" ref="J232:N232" si="53">(J71/J70-1)*100</f>
        <v>-0.79999999999997851</v>
      </c>
      <c r="K232" s="37">
        <f t="shared" si="53"/>
        <v>9.999999999985576E-2</v>
      </c>
      <c r="L232" s="37">
        <f t="shared" si="53"/>
        <v>1.1999999999999567</v>
      </c>
      <c r="M232" s="37">
        <f t="shared" si="53"/>
        <v>0.70000000000023377</v>
      </c>
      <c r="N232" s="37">
        <f t="shared" si="53"/>
        <v>0.79999999999997851</v>
      </c>
    </row>
    <row r="233" spans="1:14" s="1" customFormat="1" ht="15" customHeight="1">
      <c r="A233" s="119"/>
      <c r="B233" s="119"/>
      <c r="C233" s="119"/>
      <c r="D233" s="119"/>
      <c r="E233" s="119"/>
      <c r="F233" s="119"/>
      <c r="G233" s="38"/>
      <c r="H233" s="17"/>
      <c r="I233" s="17"/>
      <c r="J233" s="17"/>
      <c r="K233" s="17"/>
      <c r="L233" s="17"/>
      <c r="M233" s="17"/>
      <c r="N233" s="17"/>
    </row>
    <row r="234" spans="1:14" ht="12.95" customHeight="1">
      <c r="A234" s="3">
        <v>2023</v>
      </c>
      <c r="B234" s="7" t="s">
        <v>15</v>
      </c>
      <c r="C234" s="37">
        <f>(C73/C71-1)*100</f>
        <v>0.20725491006972074</v>
      </c>
      <c r="D234" s="37">
        <f t="shared" ref="D234:G234" si="54">(D73/D71-1)*100</f>
        <v>1.3999999999999568</v>
      </c>
      <c r="E234" s="37">
        <f t="shared" si="54"/>
        <v>2.4999999999998801</v>
      </c>
      <c r="F234" s="37">
        <f t="shared" si="54"/>
        <v>0.89999999999992308</v>
      </c>
      <c r="G234" s="37">
        <f t="shared" si="54"/>
        <v>-1.3000000000001233</v>
      </c>
      <c r="H234" s="3">
        <v>2023</v>
      </c>
      <c r="I234" s="7" t="s">
        <v>15</v>
      </c>
      <c r="J234" s="37">
        <f>(J73/J71-1)*100</f>
        <v>0.20000000000002238</v>
      </c>
      <c r="K234" s="37">
        <f t="shared" ref="K234:N234" si="55">(K73/K71-1)*100</f>
        <v>-2.100000000000013</v>
      </c>
      <c r="L234" s="37">
        <f t="shared" si="55"/>
        <v>-1.699999999999724</v>
      </c>
      <c r="M234" s="37">
        <f t="shared" si="55"/>
        <v>0.89999999999987867</v>
      </c>
      <c r="N234" s="37">
        <f t="shared" si="55"/>
        <v>-1.599999999999957</v>
      </c>
    </row>
    <row r="235" spans="1:14" ht="12.95" customHeight="1">
      <c r="A235" s="3"/>
      <c r="B235" s="7" t="s">
        <v>16</v>
      </c>
      <c r="C235" s="37">
        <f t="shared" ref="C235:G237" si="56">(C74/C73-1)*100</f>
        <v>-2.3816549179102808</v>
      </c>
      <c r="D235" s="37">
        <f t="shared" si="56"/>
        <v>-2.6000000000000023</v>
      </c>
      <c r="E235" s="37">
        <f t="shared" si="56"/>
        <v>-0.79999999999998961</v>
      </c>
      <c r="F235" s="37">
        <f t="shared" si="56"/>
        <v>-1.7000000000000126</v>
      </c>
      <c r="G235" s="37">
        <f t="shared" si="56"/>
        <v>-1.0000000000000009</v>
      </c>
      <c r="H235" s="3"/>
      <c r="I235" s="7" t="s">
        <v>16</v>
      </c>
      <c r="J235" s="37">
        <f>(J74/J73-1)*100</f>
        <v>-2.6000000000000023</v>
      </c>
      <c r="K235" s="37">
        <f t="shared" ref="K235:N237" si="57">(K74/K73-1)*100</f>
        <v>-3.2000000000000028</v>
      </c>
      <c r="L235" s="37">
        <f t="shared" si="57"/>
        <v>-3.1000000000000028</v>
      </c>
      <c r="M235" s="37">
        <f t="shared" si="57"/>
        <v>-0.60000000000001164</v>
      </c>
      <c r="N235" s="37">
        <f t="shared" si="57"/>
        <v>-1.2999999999999901</v>
      </c>
    </row>
    <row r="236" spans="1:14" ht="12.95" customHeight="1">
      <c r="A236" s="7"/>
      <c r="B236" s="11" t="s">
        <v>17</v>
      </c>
      <c r="C236" s="37">
        <f t="shared" si="56"/>
        <v>0.88198517377999774</v>
      </c>
      <c r="D236" s="37">
        <f t="shared" si="56"/>
        <v>1.0000000000000009</v>
      </c>
      <c r="E236" s="37">
        <f t="shared" si="56"/>
        <v>1.0999999999999899</v>
      </c>
      <c r="F236" s="37">
        <f t="shared" si="56"/>
        <v>1.2000000000000011</v>
      </c>
      <c r="G236" s="37">
        <f t="shared" si="56"/>
        <v>0.69999999999998952</v>
      </c>
      <c r="H236" s="7"/>
      <c r="I236" s="11" t="s">
        <v>17</v>
      </c>
      <c r="J236" s="37">
        <f>(J75/J74-1)*100</f>
        <v>0.8999999999999897</v>
      </c>
      <c r="K236" s="37">
        <f t="shared" si="57"/>
        <v>1.0999999999999899</v>
      </c>
      <c r="L236" s="37">
        <f t="shared" si="57"/>
        <v>0.49999999999998934</v>
      </c>
      <c r="M236" s="37">
        <f t="shared" si="57"/>
        <v>1.2000000000000011</v>
      </c>
      <c r="N236" s="37">
        <f t="shared" si="57"/>
        <v>0.20000000000000018</v>
      </c>
    </row>
    <row r="237" spans="1:14" ht="12.95" customHeight="1">
      <c r="A237" s="7"/>
      <c r="B237" s="11" t="s">
        <v>18</v>
      </c>
      <c r="C237" s="37">
        <f t="shared" si="56"/>
        <v>3.0531240194559883</v>
      </c>
      <c r="D237" s="37">
        <f t="shared" si="56"/>
        <v>4.899999999999971</v>
      </c>
      <c r="E237" s="37">
        <f t="shared" si="56"/>
        <v>2.8000000000000025</v>
      </c>
      <c r="F237" s="37">
        <f t="shared" si="56"/>
        <v>2.0999999999999908</v>
      </c>
      <c r="G237" s="37">
        <f t="shared" si="56"/>
        <v>-1.4999999999999902</v>
      </c>
      <c r="H237" s="7"/>
      <c r="I237" s="11" t="s">
        <v>18</v>
      </c>
      <c r="J237" s="37">
        <f>(J76/J75-1)*100</f>
        <v>1.4000000000000012</v>
      </c>
      <c r="K237" s="37">
        <f t="shared" si="57"/>
        <v>-0.79999999999998961</v>
      </c>
      <c r="L237" s="37">
        <f t="shared" si="57"/>
        <v>3.8999999999999924</v>
      </c>
      <c r="M237" s="37">
        <f t="shared" si="57"/>
        <v>1.7000000000000126</v>
      </c>
      <c r="N237" s="37">
        <f t="shared" si="57"/>
        <v>1.2000000000000011</v>
      </c>
    </row>
    <row r="238" spans="1:14" ht="12.95" customHeight="1">
      <c r="A238" s="7"/>
      <c r="B238" s="11" t="s">
        <v>19</v>
      </c>
      <c r="C238" s="37">
        <f t="shared" ref="C238:G238" si="58">(C77/C76-1)*100</f>
        <v>-2.7004747008904872</v>
      </c>
      <c r="D238" s="37">
        <f t="shared" si="58"/>
        <v>-4.0999999999999925</v>
      </c>
      <c r="E238" s="37">
        <f t="shared" si="58"/>
        <v>-1.7999999999999905</v>
      </c>
      <c r="F238" s="37">
        <f t="shared" si="58"/>
        <v>-2.4000000000000021</v>
      </c>
      <c r="G238" s="37">
        <f t="shared" si="58"/>
        <v>1.6000000000000014</v>
      </c>
      <c r="H238" s="7"/>
      <c r="I238" s="11" t="s">
        <v>19</v>
      </c>
      <c r="J238" s="37">
        <f t="shared" ref="J238:N238" si="59">(J77/J76-1)*100</f>
        <v>-0.29999999999997806</v>
      </c>
      <c r="K238" s="37">
        <f t="shared" si="59"/>
        <v>2.5999999999999801</v>
      </c>
      <c r="L238" s="37">
        <f t="shared" si="59"/>
        <v>-4.7000000000000046</v>
      </c>
      <c r="M238" s="37">
        <f t="shared" si="59"/>
        <v>-1.5000000000000124</v>
      </c>
      <c r="N238" s="37">
        <f t="shared" si="59"/>
        <v>-0.79999999999998961</v>
      </c>
    </row>
    <row r="239" spans="1:14" ht="12.95" customHeight="1">
      <c r="A239" s="7"/>
      <c r="B239" s="11" t="s">
        <v>151</v>
      </c>
      <c r="C239" s="37">
        <f t="shared" ref="C239:G239" si="60">(C78/C77-1)*100</f>
        <v>0.97566496226335619</v>
      </c>
      <c r="D239" s="37">
        <f t="shared" si="60"/>
        <v>1.2000000000000455</v>
      </c>
      <c r="E239" s="37">
        <f t="shared" si="60"/>
        <v>1.7000000000001014</v>
      </c>
      <c r="F239" s="37">
        <f t="shared" si="60"/>
        <v>1.9000000000000572</v>
      </c>
      <c r="G239" s="37">
        <f t="shared" si="60"/>
        <v>-0.79999999999992299</v>
      </c>
      <c r="H239" s="7"/>
      <c r="I239" s="11" t="s">
        <v>151</v>
      </c>
      <c r="J239" s="37">
        <f t="shared" ref="J239:N239" si="61">(J78/J77-1)*100</f>
        <v>-0.50000000000004485</v>
      </c>
      <c r="K239" s="37">
        <f t="shared" si="61"/>
        <v>1.6000000000000014</v>
      </c>
      <c r="L239" s="37">
        <f t="shared" si="61"/>
        <v>1.3999999999997348</v>
      </c>
      <c r="M239" s="37">
        <f t="shared" si="61"/>
        <v>1.3000000000001011</v>
      </c>
      <c r="N239" s="37">
        <f t="shared" si="61"/>
        <v>0.29999999999990035</v>
      </c>
    </row>
    <row r="240" spans="1:14" ht="12.95" customHeight="1">
      <c r="A240" s="7"/>
      <c r="B240" s="11" t="s">
        <v>145</v>
      </c>
      <c r="C240" s="37">
        <f t="shared" ref="C240:G240" si="62">(C79/C78-1)*100</f>
        <v>0.46517458005050916</v>
      </c>
      <c r="D240" s="37">
        <f t="shared" si="62"/>
        <v>-0.30000000000001137</v>
      </c>
      <c r="E240" s="37">
        <f t="shared" si="62"/>
        <v>0.35000000000000586</v>
      </c>
      <c r="F240" s="37">
        <f t="shared" si="62"/>
        <v>-1.1000000000000232</v>
      </c>
      <c r="G240" s="37">
        <f t="shared" si="62"/>
        <v>1.2999999999999901</v>
      </c>
      <c r="H240" s="7"/>
      <c r="I240" s="11" t="s">
        <v>145</v>
      </c>
      <c r="J240" s="37">
        <f t="shared" ref="J240:N240" si="63">(J79/J78-1)*100</f>
        <v>1.6999999999999904</v>
      </c>
      <c r="K240" s="37">
        <f t="shared" si="63"/>
        <v>0.80000000000000071</v>
      </c>
      <c r="L240" s="37">
        <f t="shared" si="63"/>
        <v>1.6000000000000014</v>
      </c>
      <c r="M240" s="37">
        <f t="shared" si="63"/>
        <v>0.30000000000001137</v>
      </c>
      <c r="N240" s="37">
        <f t="shared" si="63"/>
        <v>-0.40000000000001146</v>
      </c>
    </row>
    <row r="241" spans="1:14" ht="12.95" hidden="1" customHeight="1">
      <c r="A241" s="7"/>
      <c r="B241" s="11" t="s">
        <v>146</v>
      </c>
      <c r="C241" s="37">
        <f t="shared" ref="C241:G241" si="64">(C80/C79-1)*100</f>
        <v>-100</v>
      </c>
      <c r="D241" s="37">
        <f t="shared" si="64"/>
        <v>-100</v>
      </c>
      <c r="E241" s="37">
        <f t="shared" si="64"/>
        <v>-100</v>
      </c>
      <c r="F241" s="37">
        <f t="shared" si="64"/>
        <v>-100</v>
      </c>
      <c r="G241" s="37">
        <f t="shared" si="64"/>
        <v>-100</v>
      </c>
      <c r="H241" s="7"/>
      <c r="I241" s="11" t="s">
        <v>146</v>
      </c>
      <c r="J241" s="37">
        <f t="shared" ref="J241:N241" si="65">(J80/J79-1)*100</f>
        <v>-100</v>
      </c>
      <c r="K241" s="37">
        <f t="shared" si="65"/>
        <v>-100</v>
      </c>
      <c r="L241" s="37">
        <f t="shared" si="65"/>
        <v>-100</v>
      </c>
      <c r="M241" s="37">
        <f t="shared" si="65"/>
        <v>-100</v>
      </c>
      <c r="N241" s="37">
        <f t="shared" si="65"/>
        <v>-100</v>
      </c>
    </row>
    <row r="242" spans="1:14" ht="12.95" hidden="1" customHeight="1">
      <c r="A242" s="7"/>
      <c r="B242" s="11" t="s">
        <v>147</v>
      </c>
      <c r="C242" s="37" t="e">
        <f t="shared" ref="C242:G242" si="66">(C81/C80-1)*100</f>
        <v>#DIV/0!</v>
      </c>
      <c r="D242" s="37" t="e">
        <f t="shared" si="66"/>
        <v>#DIV/0!</v>
      </c>
      <c r="E242" s="37" t="e">
        <f t="shared" si="66"/>
        <v>#DIV/0!</v>
      </c>
      <c r="F242" s="37" t="e">
        <f t="shared" si="66"/>
        <v>#DIV/0!</v>
      </c>
      <c r="G242" s="37" t="e">
        <f t="shared" si="66"/>
        <v>#DIV/0!</v>
      </c>
      <c r="H242" s="7"/>
      <c r="I242" s="11" t="s">
        <v>147</v>
      </c>
      <c r="J242" s="37" t="e">
        <f t="shared" ref="J242:N242" si="67">(J81/J80-1)*100</f>
        <v>#DIV/0!</v>
      </c>
      <c r="K242" s="37" t="e">
        <f t="shared" si="67"/>
        <v>#DIV/0!</v>
      </c>
      <c r="L242" s="37" t="e">
        <f t="shared" si="67"/>
        <v>#DIV/0!</v>
      </c>
      <c r="M242" s="37" t="e">
        <f t="shared" si="67"/>
        <v>#DIV/0!</v>
      </c>
      <c r="N242" s="37" t="e">
        <f t="shared" si="67"/>
        <v>#DIV/0!</v>
      </c>
    </row>
    <row r="243" spans="1:14" ht="12.95" hidden="1" customHeight="1">
      <c r="A243" s="7"/>
      <c r="B243" s="11" t="s">
        <v>148</v>
      </c>
      <c r="C243" s="37" t="e">
        <f t="shared" ref="C243:G243" si="68">(C82/C81-1)*100</f>
        <v>#DIV/0!</v>
      </c>
      <c r="D243" s="37" t="e">
        <f t="shared" si="68"/>
        <v>#DIV/0!</v>
      </c>
      <c r="E243" s="37" t="e">
        <f t="shared" si="68"/>
        <v>#DIV/0!</v>
      </c>
      <c r="F243" s="37" t="e">
        <f t="shared" si="68"/>
        <v>#DIV/0!</v>
      </c>
      <c r="G243" s="37" t="e">
        <f t="shared" si="68"/>
        <v>#DIV/0!</v>
      </c>
      <c r="H243" s="7"/>
      <c r="I243" s="11" t="s">
        <v>148</v>
      </c>
      <c r="J243" s="37" t="e">
        <f t="shared" ref="J243:N243" si="69">(J82/J81-1)*100</f>
        <v>#DIV/0!</v>
      </c>
      <c r="K243" s="37" t="e">
        <f t="shared" si="69"/>
        <v>#DIV/0!</v>
      </c>
      <c r="L243" s="37" t="e">
        <f t="shared" si="69"/>
        <v>#DIV/0!</v>
      </c>
      <c r="M243" s="37" t="e">
        <f t="shared" si="69"/>
        <v>#DIV/0!</v>
      </c>
      <c r="N243" s="37" t="e">
        <f t="shared" si="69"/>
        <v>#DIV/0!</v>
      </c>
    </row>
    <row r="244" spans="1:14" ht="12.95" hidden="1" customHeight="1">
      <c r="A244" s="7"/>
      <c r="B244" s="11" t="s">
        <v>149</v>
      </c>
      <c r="C244" s="37" t="e">
        <f t="shared" ref="C244:G244" si="70">(C83/C82-1)*100</f>
        <v>#DIV/0!</v>
      </c>
      <c r="D244" s="37" t="e">
        <f t="shared" si="70"/>
        <v>#DIV/0!</v>
      </c>
      <c r="E244" s="37" t="e">
        <f t="shared" si="70"/>
        <v>#DIV/0!</v>
      </c>
      <c r="F244" s="37" t="e">
        <f t="shared" si="70"/>
        <v>#DIV/0!</v>
      </c>
      <c r="G244" s="37" t="e">
        <f t="shared" si="70"/>
        <v>#DIV/0!</v>
      </c>
      <c r="H244" s="7"/>
      <c r="I244" s="11" t="s">
        <v>149</v>
      </c>
      <c r="J244" s="37" t="e">
        <f t="shared" ref="J244:N244" si="71">(J83/J82-1)*100</f>
        <v>#DIV/0!</v>
      </c>
      <c r="K244" s="37" t="e">
        <f t="shared" si="71"/>
        <v>#DIV/0!</v>
      </c>
      <c r="L244" s="37" t="e">
        <f t="shared" si="71"/>
        <v>#DIV/0!</v>
      </c>
      <c r="M244" s="37" t="e">
        <f t="shared" si="71"/>
        <v>#DIV/0!</v>
      </c>
      <c r="N244" s="37" t="e">
        <f t="shared" si="71"/>
        <v>#DIV/0!</v>
      </c>
    </row>
    <row r="245" spans="1:14" ht="12.95" hidden="1" customHeight="1">
      <c r="A245" s="7"/>
      <c r="B245" s="11" t="s">
        <v>150</v>
      </c>
      <c r="C245" s="37" t="e">
        <f t="shared" ref="C245:G245" si="72">(C84/C83-1)*100</f>
        <v>#DIV/0!</v>
      </c>
      <c r="D245" s="37" t="e">
        <f t="shared" si="72"/>
        <v>#DIV/0!</v>
      </c>
      <c r="E245" s="37" t="e">
        <f t="shared" si="72"/>
        <v>#DIV/0!</v>
      </c>
      <c r="F245" s="37" t="e">
        <f t="shared" si="72"/>
        <v>#DIV/0!</v>
      </c>
      <c r="G245" s="37" t="e">
        <f t="shared" si="72"/>
        <v>#DIV/0!</v>
      </c>
      <c r="H245" s="7"/>
      <c r="I245" s="11" t="s">
        <v>150</v>
      </c>
      <c r="J245" s="37" t="e">
        <f t="shared" ref="J245:N245" si="73">(J84/J83-1)*100</f>
        <v>#DIV/0!</v>
      </c>
      <c r="K245" s="37" t="e">
        <f t="shared" si="73"/>
        <v>#DIV/0!</v>
      </c>
      <c r="L245" s="37" t="e">
        <f t="shared" si="73"/>
        <v>#DIV/0!</v>
      </c>
      <c r="M245" s="37" t="e">
        <f t="shared" si="73"/>
        <v>#DIV/0!</v>
      </c>
      <c r="N245" s="37" t="e">
        <f t="shared" si="73"/>
        <v>#DIV/0!</v>
      </c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EYX+ZSkCbdySFyRgikKbycCvveE7+MMZ4e6HlVIVBfW2zQlNHqXTrOHjttLUJQhlctbEHLtQ2uQVQblKlwfMkw==" saltValue="J3vZa90S2HqHJYALlgE7zw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167:G167"/>
    <mergeCell ref="H167:N167"/>
    <mergeCell ref="A233:F233"/>
    <mergeCell ref="A86:G86"/>
    <mergeCell ref="H86:N86"/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44"/>
  <sheetViews>
    <sheetView showGridLines="0" view="pageBreakPreview" topLeftCell="A146" zoomScale="85" zoomScaleNormal="80" zoomScaleSheetLayoutView="85" workbookViewId="0">
      <selection activeCell="D251" sqref="D251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6" t="s">
        <v>0</v>
      </c>
      <c r="B1" s="105">
        <v>7</v>
      </c>
      <c r="C1" s="32" t="s">
        <v>104</v>
      </c>
      <c r="F1" s="1"/>
      <c r="H1" s="86" t="s">
        <v>0</v>
      </c>
      <c r="I1" s="105">
        <v>7</v>
      </c>
      <c r="J1" s="32" t="s">
        <v>104</v>
      </c>
      <c r="M1" s="1"/>
    </row>
    <row r="2" spans="1:14" ht="15" customHeight="1">
      <c r="A2" s="95" t="s">
        <v>72</v>
      </c>
      <c r="B2" s="105"/>
      <c r="C2" s="33" t="s">
        <v>105</v>
      </c>
      <c r="F2" s="1"/>
      <c r="H2" s="95" t="s">
        <v>72</v>
      </c>
      <c r="I2" s="105"/>
      <c r="J2" s="33" t="s">
        <v>105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63" customHeight="1">
      <c r="A4" s="111" t="s">
        <v>4</v>
      </c>
      <c r="B4" s="111"/>
      <c r="C4" s="20" t="s">
        <v>53</v>
      </c>
      <c r="D4" s="43" t="s">
        <v>84</v>
      </c>
      <c r="E4" s="43" t="s">
        <v>85</v>
      </c>
      <c r="F4" s="43" t="s">
        <v>86</v>
      </c>
      <c r="G4" s="43" t="s">
        <v>87</v>
      </c>
      <c r="H4" s="111" t="s">
        <v>4</v>
      </c>
      <c r="I4" s="111"/>
      <c r="J4" s="49" t="s">
        <v>88</v>
      </c>
      <c r="K4" s="49" t="s">
        <v>89</v>
      </c>
      <c r="L4" s="50" t="s">
        <v>90</v>
      </c>
      <c r="M4" s="49" t="s">
        <v>91</v>
      </c>
      <c r="N4" s="49" t="s">
        <v>92</v>
      </c>
    </row>
    <row r="5" spans="1:14" s="18" customFormat="1" ht="62.25" customHeight="1">
      <c r="A5" s="112" t="s">
        <v>9</v>
      </c>
      <c r="B5" s="112"/>
      <c r="C5" s="23" t="s">
        <v>61</v>
      </c>
      <c r="D5" s="44" t="s">
        <v>93</v>
      </c>
      <c r="E5" s="44" t="s">
        <v>94</v>
      </c>
      <c r="F5" s="44" t="s">
        <v>95</v>
      </c>
      <c r="G5" s="44" t="s">
        <v>96</v>
      </c>
      <c r="H5" s="112" t="s">
        <v>9</v>
      </c>
      <c r="I5" s="112"/>
      <c r="J5" s="51" t="s">
        <v>97</v>
      </c>
      <c r="K5" s="51" t="s">
        <v>98</v>
      </c>
      <c r="L5" s="52" t="s">
        <v>99</v>
      </c>
      <c r="M5" s="51" t="s">
        <v>100</v>
      </c>
      <c r="N5" s="51" t="s">
        <v>101</v>
      </c>
    </row>
    <row r="6" spans="1:14" s="1" customFormat="1" ht="12" customHeight="1">
      <c r="A6" s="113" t="s">
        <v>69</v>
      </c>
      <c r="B6" s="113"/>
      <c r="C6" s="35">
        <v>47</v>
      </c>
      <c r="D6" s="35">
        <v>471</v>
      </c>
      <c r="E6" s="35">
        <v>472</v>
      </c>
      <c r="F6" s="35">
        <v>473</v>
      </c>
      <c r="G6" s="35">
        <v>474</v>
      </c>
      <c r="H6" s="113" t="s">
        <v>69</v>
      </c>
      <c r="I6" s="113"/>
      <c r="J6" s="35">
        <v>475</v>
      </c>
      <c r="K6" s="35">
        <v>476</v>
      </c>
      <c r="L6" s="35">
        <v>477</v>
      </c>
      <c r="M6" s="35">
        <v>478</v>
      </c>
      <c r="N6" s="1">
        <v>479</v>
      </c>
    </row>
    <row r="7" spans="1:14" s="1" customFormat="1" ht="9" customHeight="1">
      <c r="A7" s="34"/>
      <c r="B7" s="34"/>
      <c r="C7" s="35"/>
      <c r="D7" s="35"/>
      <c r="E7" s="35"/>
      <c r="F7" s="35"/>
      <c r="G7" s="35"/>
      <c r="H7" s="34"/>
      <c r="I7" s="34"/>
      <c r="J7" s="35"/>
      <c r="K7" s="35"/>
      <c r="L7" s="35"/>
      <c r="M7" s="35"/>
    </row>
    <row r="8" spans="1:14" s="92" customFormat="1" ht="15.75" customHeight="1">
      <c r="A8" s="114" t="s">
        <v>76</v>
      </c>
      <c r="B8" s="114"/>
      <c r="C8" s="97">
        <v>100</v>
      </c>
      <c r="D8" s="97">
        <v>33.6</v>
      </c>
      <c r="E8" s="100">
        <v>5.5</v>
      </c>
      <c r="F8" s="99">
        <v>10.3</v>
      </c>
      <c r="G8" s="97">
        <v>9.3000000000000007</v>
      </c>
      <c r="H8" s="104" t="s">
        <v>76</v>
      </c>
      <c r="I8" s="104"/>
      <c r="J8" s="97">
        <v>15.2</v>
      </c>
      <c r="K8" s="97">
        <v>4.8</v>
      </c>
      <c r="L8" s="98">
        <v>20</v>
      </c>
      <c r="M8" s="97">
        <v>0.3</v>
      </c>
      <c r="N8" s="10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3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5">
        <v>2018</v>
      </c>
      <c r="I10" s="53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6"/>
      <c r="I11" s="53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6"/>
      <c r="I12" s="53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6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6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6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6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6"/>
      <c r="I17" s="53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6"/>
      <c r="I18" s="53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6"/>
      <c r="I19" s="53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6"/>
      <c r="I20" s="53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6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4"/>
      <c r="B22" s="3"/>
      <c r="C22" s="8"/>
      <c r="D22" s="8"/>
      <c r="E22" s="8"/>
      <c r="F22" s="8"/>
      <c r="G22" s="8"/>
      <c r="H22" s="46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5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4"/>
      <c r="P23" s="54"/>
      <c r="Q23" s="54"/>
    </row>
    <row r="24" spans="1:17" ht="13.5" hidden="1" customHeight="1">
      <c r="A24" s="34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6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4"/>
      <c r="P24" s="54"/>
      <c r="Q24" s="54"/>
    </row>
    <row r="25" spans="1:17" ht="13.5" hidden="1" customHeight="1">
      <c r="A25" s="34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6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4"/>
      <c r="P25" s="54"/>
      <c r="Q25" s="54"/>
    </row>
    <row r="26" spans="1:17" ht="13.5" hidden="1" customHeight="1">
      <c r="A26" s="34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6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4"/>
      <c r="P26" s="54"/>
      <c r="Q26" s="54"/>
    </row>
    <row r="27" spans="1:17" ht="13.5" hidden="1" customHeight="1">
      <c r="A27" s="34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4"/>
      <c r="P27" s="54"/>
      <c r="Q27" s="54"/>
    </row>
    <row r="28" spans="1:17" ht="13.5" hidden="1" customHeight="1">
      <c r="A28" s="34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4"/>
      <c r="P28" s="54"/>
      <c r="Q28" s="54"/>
    </row>
    <row r="29" spans="1:17" ht="13.5" hidden="1" customHeight="1">
      <c r="A29" s="34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7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4"/>
      <c r="P29" s="54"/>
      <c r="Q29" s="54"/>
    </row>
    <row r="30" spans="1:17" ht="13.5" hidden="1" customHeight="1">
      <c r="A30" s="48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7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4"/>
      <c r="P30" s="54"/>
      <c r="Q30" s="54"/>
    </row>
    <row r="31" spans="1:17" ht="13.5" hidden="1" customHeight="1">
      <c r="A31" s="48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7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4"/>
      <c r="P31" s="54"/>
      <c r="Q31" s="54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6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4"/>
      <c r="P32" s="54"/>
      <c r="Q32" s="54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4"/>
      <c r="P33" s="54"/>
      <c r="Q33" s="54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6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6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6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6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6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6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6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6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6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6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6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6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6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6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6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6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6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6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6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6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6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6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6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6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6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6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6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6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6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5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6"/>
      <c r="I73" s="85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3"/>
      <c r="B74" s="7"/>
      <c r="C74" s="9"/>
      <c r="D74" s="9"/>
      <c r="E74" s="9"/>
      <c r="F74" s="9"/>
      <c r="G74" s="9"/>
      <c r="H74" s="46"/>
      <c r="I74" s="7"/>
      <c r="J74" s="9"/>
      <c r="K74" s="9"/>
      <c r="L74" s="9"/>
      <c r="M74" s="9"/>
      <c r="N74" s="9"/>
    </row>
    <row r="75" spans="1:14" ht="13.5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3"/>
      <c r="B76" s="7" t="s">
        <v>16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16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3.5" customHeight="1">
      <c r="A77" s="3"/>
      <c r="B77" s="11" t="s">
        <v>17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6"/>
      <c r="I77" s="11" t="s">
        <v>17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3.5" customHeight="1">
      <c r="A78" s="3"/>
      <c r="B78" s="11" t="s">
        <v>18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6"/>
      <c r="I78" s="11" t="s">
        <v>18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3.5" customHeight="1">
      <c r="A79" s="3"/>
      <c r="B79" s="11" t="s">
        <v>19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6"/>
      <c r="I79" s="11" t="s">
        <v>19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3.5" customHeight="1">
      <c r="A80" s="3"/>
      <c r="B80" s="11" t="s">
        <v>151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6"/>
      <c r="I80" s="11" t="s">
        <v>151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3.5" customHeight="1">
      <c r="A81" s="3"/>
      <c r="B81" s="11" t="s">
        <v>145</v>
      </c>
      <c r="C81" s="9">
        <v>170.22498317474992</v>
      </c>
      <c r="D81" s="9">
        <v>189.4917295527132</v>
      </c>
      <c r="E81" s="9">
        <v>187.7320441565341</v>
      </c>
      <c r="F81" s="9">
        <v>200.03819496094755</v>
      </c>
      <c r="G81" s="9">
        <v>162.7203740600813</v>
      </c>
      <c r="H81" s="46"/>
      <c r="I81" s="11" t="s">
        <v>145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3.5" hidden="1" customHeight="1">
      <c r="A82" s="3"/>
      <c r="B82" s="11" t="s">
        <v>146</v>
      </c>
      <c r="C82" s="9"/>
      <c r="D82" s="9"/>
      <c r="E82" s="9"/>
      <c r="F82" s="9"/>
      <c r="G82" s="9"/>
      <c r="H82" s="46"/>
      <c r="I82" s="11" t="s">
        <v>146</v>
      </c>
      <c r="J82" s="9"/>
      <c r="K82" s="9"/>
      <c r="L82" s="9"/>
      <c r="M82" s="9"/>
      <c r="N82" s="9"/>
    </row>
    <row r="83" spans="1:14" ht="13.5" hidden="1" customHeight="1">
      <c r="A83" s="3"/>
      <c r="B83" s="11" t="s">
        <v>147</v>
      </c>
      <c r="C83" s="9"/>
      <c r="D83" s="9"/>
      <c r="E83" s="9"/>
      <c r="F83" s="9"/>
      <c r="G83" s="9"/>
      <c r="H83" s="46"/>
      <c r="I83" s="11" t="s">
        <v>147</v>
      </c>
      <c r="J83" s="9"/>
      <c r="K83" s="9"/>
      <c r="L83" s="9"/>
      <c r="M83" s="9"/>
      <c r="N83" s="9"/>
    </row>
    <row r="84" spans="1:14" ht="14.45" hidden="1" customHeight="1">
      <c r="A84" s="3"/>
      <c r="B84" s="11" t="s">
        <v>148</v>
      </c>
      <c r="C84" s="9"/>
      <c r="D84" s="9"/>
      <c r="E84" s="9"/>
      <c r="F84" s="9"/>
      <c r="G84" s="9"/>
      <c r="H84" s="46"/>
      <c r="I84" s="11" t="s">
        <v>148</v>
      </c>
      <c r="J84" s="9"/>
      <c r="K84" s="9"/>
      <c r="L84" s="9"/>
      <c r="M84" s="9"/>
      <c r="N84" s="9"/>
    </row>
    <row r="85" spans="1:14" ht="14.45" hidden="1" customHeight="1">
      <c r="A85" s="3"/>
      <c r="B85" s="11" t="s">
        <v>149</v>
      </c>
      <c r="C85" s="9"/>
      <c r="D85" s="9"/>
      <c r="E85" s="9"/>
      <c r="F85" s="9"/>
      <c r="G85" s="9"/>
      <c r="H85" s="46"/>
      <c r="I85" s="11" t="s">
        <v>149</v>
      </c>
      <c r="J85" s="9"/>
      <c r="K85" s="9"/>
      <c r="L85" s="9"/>
      <c r="M85" s="9"/>
      <c r="N85" s="9"/>
    </row>
    <row r="86" spans="1:14" ht="14.45" hidden="1" customHeight="1">
      <c r="A86" s="3"/>
      <c r="B86" s="11" t="s">
        <v>150</v>
      </c>
      <c r="C86" s="9"/>
      <c r="D86" s="9"/>
      <c r="E86" s="9"/>
      <c r="F86" s="9"/>
      <c r="G86" s="9"/>
      <c r="H86" s="46"/>
      <c r="I86" s="11" t="s">
        <v>150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6"/>
      <c r="I87" s="7"/>
      <c r="J87" s="8"/>
      <c r="K87" s="8"/>
      <c r="L87" s="8"/>
      <c r="M87" s="8"/>
      <c r="N87" s="8"/>
    </row>
    <row r="88" spans="1:14" s="92" customFormat="1" ht="15.75" customHeight="1">
      <c r="A88" s="109" t="s">
        <v>44</v>
      </c>
      <c r="B88" s="109"/>
      <c r="C88" s="109"/>
      <c r="D88" s="109"/>
      <c r="E88" s="109"/>
      <c r="F88" s="109"/>
      <c r="G88" s="109"/>
      <c r="H88" s="109" t="s">
        <v>44</v>
      </c>
      <c r="I88" s="109"/>
      <c r="J88" s="109"/>
      <c r="K88" s="109"/>
      <c r="L88" s="109"/>
      <c r="M88" s="109"/>
      <c r="N88" s="109"/>
    </row>
    <row r="89" spans="1:14" ht="10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5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6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6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6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6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6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6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6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6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6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6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6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5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4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6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4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6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4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6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4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4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4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7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8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7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8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7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6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6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6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6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6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6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6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6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6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6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6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6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6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6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6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6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6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6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6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6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6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customHeight="1">
      <c r="A140" s="3"/>
      <c r="B140" s="7"/>
      <c r="C140" s="8"/>
      <c r="D140" s="8"/>
      <c r="E140" s="8"/>
      <c r="F140" s="8"/>
      <c r="G140" s="8"/>
      <c r="H140" s="46"/>
      <c r="I140" s="7"/>
      <c r="J140" s="8"/>
      <c r="K140" s="8"/>
      <c r="L140" s="8"/>
      <c r="M140" s="8"/>
      <c r="N140" s="8"/>
    </row>
    <row r="141" spans="1:14" ht="13.5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6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6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6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6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6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6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6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6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6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5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6"/>
      <c r="I152" s="85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3"/>
      <c r="B153" s="7"/>
      <c r="C153" s="9"/>
      <c r="D153" s="9"/>
      <c r="E153" s="9"/>
      <c r="F153" s="9"/>
      <c r="G153" s="9"/>
      <c r="H153" s="46"/>
      <c r="I153" s="7"/>
      <c r="J153" s="9"/>
      <c r="K153" s="9"/>
      <c r="L153" s="9"/>
      <c r="M153" s="9"/>
      <c r="N153" s="9"/>
    </row>
    <row r="154" spans="1:14" ht="13.5" customHeight="1">
      <c r="A154" s="3">
        <v>2023</v>
      </c>
      <c r="B154" s="7" t="s">
        <v>15</v>
      </c>
      <c r="C154" s="9">
        <f t="shared" ref="C154:G158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3">
        <v>2023</v>
      </c>
      <c r="I154" s="7" t="s">
        <v>15</v>
      </c>
      <c r="J154" s="9">
        <f t="shared" ref="J154:N157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3"/>
      <c r="B155" s="7" t="s">
        <v>16</v>
      </c>
      <c r="C155" s="9">
        <f t="shared" si="18"/>
        <v>14.076618985052992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3"/>
      <c r="I155" s="7" t="s">
        <v>16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20.916879663826894</v>
      </c>
      <c r="M155" s="9">
        <f t="shared" si="19"/>
        <v>20.49050119617981</v>
      </c>
      <c r="N155" s="9">
        <f t="shared" si="19"/>
        <v>10.022338412281485</v>
      </c>
    </row>
    <row r="156" spans="1:14" ht="13.5" customHeight="1">
      <c r="A156" s="3"/>
      <c r="B156" s="11" t="s">
        <v>17</v>
      </c>
      <c r="C156" s="9">
        <f t="shared" si="18"/>
        <v>13.797236853486616</v>
      </c>
      <c r="D156" s="9">
        <f t="shared" si="18"/>
        <v>17.688603856119567</v>
      </c>
      <c r="E156" s="9">
        <f t="shared" si="18"/>
        <v>12.997128463540042</v>
      </c>
      <c r="F156" s="9">
        <f t="shared" si="18"/>
        <v>37.33532962269841</v>
      </c>
      <c r="G156" s="9">
        <f t="shared" si="18"/>
        <v>6.4849373185345005</v>
      </c>
      <c r="H156" s="46"/>
      <c r="I156" s="11" t="s">
        <v>17</v>
      </c>
      <c r="J156" s="9">
        <f t="shared" si="19"/>
        <v>6.9067656276902145</v>
      </c>
      <c r="K156" s="9">
        <f t="shared" si="19"/>
        <v>-2.31279455747464</v>
      </c>
      <c r="L156" s="9">
        <f t="shared" si="19"/>
        <v>20.292281981100537</v>
      </c>
      <c r="M156" s="9">
        <f t="shared" si="19"/>
        <v>15.688823290052166</v>
      </c>
      <c r="N156" s="9">
        <f t="shared" si="19"/>
        <v>15.309793557099805</v>
      </c>
    </row>
    <row r="157" spans="1:14" ht="13.5" customHeight="1">
      <c r="A157" s="3"/>
      <c r="B157" s="11" t="s">
        <v>18</v>
      </c>
      <c r="C157" s="9">
        <f t="shared" si="18"/>
        <v>10.036007533961966</v>
      </c>
      <c r="D157" s="9">
        <f t="shared" si="18"/>
        <v>16.179978562684294</v>
      </c>
      <c r="E157" s="9">
        <f t="shared" si="18"/>
        <v>11.258244688167252</v>
      </c>
      <c r="F157" s="9">
        <f t="shared" si="18"/>
        <v>20.294362794386767</v>
      </c>
      <c r="G157" s="9">
        <f t="shared" si="18"/>
        <v>1.0997209169911093</v>
      </c>
      <c r="H157" s="46"/>
      <c r="I157" s="11" t="s">
        <v>18</v>
      </c>
      <c r="J157" s="9">
        <f t="shared" si="19"/>
        <v>0.78012921180254935</v>
      </c>
      <c r="K157" s="9">
        <f t="shared" si="19"/>
        <v>-2.8108804319761482</v>
      </c>
      <c r="L157" s="9">
        <f t="shared" si="19"/>
        <v>15.75615861268551</v>
      </c>
      <c r="M157" s="9">
        <f t="shared" si="19"/>
        <v>10.039221955579848</v>
      </c>
      <c r="N157" s="9">
        <f t="shared" si="19"/>
        <v>7.4266060778075182</v>
      </c>
    </row>
    <row r="158" spans="1:14" ht="13.5" customHeight="1">
      <c r="A158" s="3"/>
      <c r="B158" s="11" t="s">
        <v>19</v>
      </c>
      <c r="C158" s="9">
        <f t="shared" si="18"/>
        <v>2.3611668748188652</v>
      </c>
      <c r="D158" s="9">
        <f t="shared" si="18"/>
        <v>6.3005882656631096</v>
      </c>
      <c r="E158" s="9">
        <f t="shared" si="18"/>
        <v>6.1342320834750108</v>
      </c>
      <c r="F158" s="9">
        <f t="shared" si="18"/>
        <v>10.141669181946412</v>
      </c>
      <c r="G158" s="9">
        <f t="shared" si="18"/>
        <v>-1.1134036990910423</v>
      </c>
      <c r="H158" s="46"/>
      <c r="I158" s="11" t="s">
        <v>19</v>
      </c>
      <c r="J158" s="9">
        <f t="shared" ref="J158:N158" si="20">(J79/J66-1)*100</f>
        <v>-3.4446619027978298</v>
      </c>
      <c r="K158" s="9">
        <f t="shared" si="20"/>
        <v>-1.6212172497902189</v>
      </c>
      <c r="L158" s="9">
        <f t="shared" si="20"/>
        <v>3.9881887894356316</v>
      </c>
      <c r="M158" s="9">
        <f t="shared" si="20"/>
        <v>3.1752322635503205</v>
      </c>
      <c r="N158" s="9">
        <f t="shared" si="20"/>
        <v>1.4021735716529093</v>
      </c>
    </row>
    <row r="159" spans="1:14" ht="13.5" customHeight="1">
      <c r="A159" s="3"/>
      <c r="B159" s="11" t="s">
        <v>151</v>
      </c>
      <c r="C159" s="9">
        <f t="shared" ref="C159:G159" si="21">(C80/C67-1)*100</f>
        <v>2.5978675555468067</v>
      </c>
      <c r="D159" s="9">
        <f t="shared" si="21"/>
        <v>8.4327174526766857</v>
      </c>
      <c r="E159" s="9">
        <f t="shared" si="21"/>
        <v>8.6586766969646511</v>
      </c>
      <c r="F159" s="9">
        <f t="shared" si="21"/>
        <v>12.695532506810103</v>
      </c>
      <c r="G159" s="9">
        <f t="shared" si="21"/>
        <v>0.50889844185701971</v>
      </c>
      <c r="H159" s="46"/>
      <c r="I159" s="11" t="s">
        <v>151</v>
      </c>
      <c r="J159" s="9">
        <f t="shared" ref="J159:N159" si="22">(J80/J67-1)*100</f>
        <v>-3.4035199583777098</v>
      </c>
      <c r="K159" s="9">
        <f t="shared" si="22"/>
        <v>-1.6704261278369659</v>
      </c>
      <c r="L159" s="9">
        <f t="shared" si="22"/>
        <v>0.68875498790037515</v>
      </c>
      <c r="M159" s="9">
        <f t="shared" si="22"/>
        <v>3.4450835253204692</v>
      </c>
      <c r="N159" s="9">
        <f t="shared" si="22"/>
        <v>0.60017102458986837</v>
      </c>
    </row>
    <row r="160" spans="1:14" ht="13.5" customHeight="1">
      <c r="A160" s="3"/>
      <c r="B160" s="11" t="s">
        <v>145</v>
      </c>
      <c r="C160" s="9">
        <f t="shared" ref="C160:G160" si="23">(C81/C68-1)*100</f>
        <v>2.6888759006447494</v>
      </c>
      <c r="D160" s="9">
        <f t="shared" si="23"/>
        <v>5.8589960057506607</v>
      </c>
      <c r="E160" s="9">
        <f t="shared" si="23"/>
        <v>8.5350106387024116</v>
      </c>
      <c r="F160" s="9">
        <f t="shared" si="23"/>
        <v>9.065665360121411</v>
      </c>
      <c r="G160" s="9">
        <f t="shared" si="23"/>
        <v>1.2793648338417674</v>
      </c>
      <c r="H160" s="46"/>
      <c r="I160" s="11" t="s">
        <v>145</v>
      </c>
      <c r="J160" s="9">
        <f t="shared" ref="J160:N160" si="24">(J81/J68-1)*100</f>
        <v>-0.75497179298598116</v>
      </c>
      <c r="K160" s="9">
        <f t="shared" si="24"/>
        <v>-1.4028674093812143</v>
      </c>
      <c r="L160" s="9">
        <f t="shared" si="24"/>
        <v>2.1747275822028289</v>
      </c>
      <c r="M160" s="9">
        <f t="shared" si="24"/>
        <v>3.4490663665078358</v>
      </c>
      <c r="N160" s="9">
        <f t="shared" si="24"/>
        <v>-0.90009571987901271</v>
      </c>
    </row>
    <row r="161" spans="1:14" ht="13.5" hidden="1" customHeight="1">
      <c r="A161" s="3"/>
      <c r="B161" s="11" t="s">
        <v>146</v>
      </c>
      <c r="C161" s="9">
        <f t="shared" ref="C161:G161" si="25">(C82/C69-1)*100</f>
        <v>-100</v>
      </c>
      <c r="D161" s="9">
        <f t="shared" si="25"/>
        <v>-100</v>
      </c>
      <c r="E161" s="9">
        <f t="shared" si="25"/>
        <v>-100</v>
      </c>
      <c r="F161" s="9">
        <f t="shared" si="25"/>
        <v>-100</v>
      </c>
      <c r="G161" s="9">
        <f t="shared" si="25"/>
        <v>-100</v>
      </c>
      <c r="H161" s="46"/>
      <c r="I161" s="11" t="s">
        <v>146</v>
      </c>
      <c r="J161" s="9">
        <f t="shared" ref="J161:N161" si="26">(J82/J69-1)*100</f>
        <v>-100</v>
      </c>
      <c r="K161" s="9">
        <f t="shared" si="26"/>
        <v>-100</v>
      </c>
      <c r="L161" s="9">
        <f t="shared" si="26"/>
        <v>-100</v>
      </c>
      <c r="M161" s="9">
        <f t="shared" si="26"/>
        <v>-100</v>
      </c>
      <c r="N161" s="9">
        <f t="shared" si="26"/>
        <v>-100</v>
      </c>
    </row>
    <row r="162" spans="1:14" ht="13.5" hidden="1" customHeight="1">
      <c r="A162" s="3"/>
      <c r="B162" s="11" t="s">
        <v>147</v>
      </c>
      <c r="C162" s="9">
        <f t="shared" ref="C162:G162" si="27">(C83/C70-1)*100</f>
        <v>-100</v>
      </c>
      <c r="D162" s="9">
        <f t="shared" si="27"/>
        <v>-100</v>
      </c>
      <c r="E162" s="9">
        <f t="shared" si="27"/>
        <v>-100</v>
      </c>
      <c r="F162" s="9">
        <f t="shared" si="27"/>
        <v>-100</v>
      </c>
      <c r="G162" s="9">
        <f t="shared" si="27"/>
        <v>-100</v>
      </c>
      <c r="H162" s="46"/>
      <c r="I162" s="11" t="s">
        <v>147</v>
      </c>
      <c r="J162" s="9">
        <f t="shared" ref="J162:N162" si="28">(J83/J70-1)*100</f>
        <v>-100</v>
      </c>
      <c r="K162" s="9">
        <f t="shared" si="28"/>
        <v>-100</v>
      </c>
      <c r="L162" s="9">
        <f t="shared" si="28"/>
        <v>-100</v>
      </c>
      <c r="M162" s="9">
        <f t="shared" si="28"/>
        <v>-100</v>
      </c>
      <c r="N162" s="9">
        <f t="shared" si="28"/>
        <v>-100</v>
      </c>
    </row>
    <row r="163" spans="1:14" ht="14.45" hidden="1" customHeight="1">
      <c r="A163" s="3"/>
      <c r="B163" s="11" t="s">
        <v>148</v>
      </c>
      <c r="C163" s="9">
        <f t="shared" ref="C163:G163" si="29">(C84/C71-1)*100</f>
        <v>-100</v>
      </c>
      <c r="D163" s="9">
        <f t="shared" si="29"/>
        <v>-100</v>
      </c>
      <c r="E163" s="9">
        <f t="shared" si="29"/>
        <v>-100</v>
      </c>
      <c r="F163" s="9">
        <f t="shared" si="29"/>
        <v>-100</v>
      </c>
      <c r="G163" s="9">
        <f t="shared" si="29"/>
        <v>-100</v>
      </c>
      <c r="H163" s="46"/>
      <c r="I163" s="11" t="s">
        <v>148</v>
      </c>
      <c r="J163" s="9">
        <f t="shared" ref="J163:N163" si="30">(J84/J71-1)*100</f>
        <v>-100</v>
      </c>
      <c r="K163" s="9">
        <f t="shared" si="30"/>
        <v>-100</v>
      </c>
      <c r="L163" s="9">
        <f t="shared" si="30"/>
        <v>-100</v>
      </c>
      <c r="M163" s="9">
        <f t="shared" si="30"/>
        <v>-100</v>
      </c>
      <c r="N163" s="9">
        <f t="shared" si="30"/>
        <v>-100</v>
      </c>
    </row>
    <row r="164" spans="1:14" ht="14.45" hidden="1" customHeight="1">
      <c r="A164" s="3"/>
      <c r="B164" s="11" t="s">
        <v>149</v>
      </c>
      <c r="C164" s="9">
        <f t="shared" ref="C164:G164" si="31">(C85/C72-1)*100</f>
        <v>-100</v>
      </c>
      <c r="D164" s="9">
        <f t="shared" si="31"/>
        <v>-100</v>
      </c>
      <c r="E164" s="9">
        <f t="shared" si="31"/>
        <v>-100</v>
      </c>
      <c r="F164" s="9">
        <f t="shared" si="31"/>
        <v>-100</v>
      </c>
      <c r="G164" s="9">
        <f t="shared" si="31"/>
        <v>-100</v>
      </c>
      <c r="H164" s="46"/>
      <c r="I164" s="11" t="s">
        <v>149</v>
      </c>
      <c r="J164" s="9">
        <f t="shared" ref="J164:N164" si="32">(J85/J72-1)*100</f>
        <v>-100</v>
      </c>
      <c r="K164" s="9">
        <f t="shared" si="32"/>
        <v>-100</v>
      </c>
      <c r="L164" s="9">
        <f t="shared" si="32"/>
        <v>-100</v>
      </c>
      <c r="M164" s="9">
        <f t="shared" si="32"/>
        <v>-100</v>
      </c>
      <c r="N164" s="9">
        <f t="shared" si="32"/>
        <v>-100</v>
      </c>
    </row>
    <row r="165" spans="1:14" ht="17.25" hidden="1" customHeight="1">
      <c r="A165" s="3"/>
      <c r="B165" s="11" t="s">
        <v>150</v>
      </c>
      <c r="C165" s="9">
        <f t="shared" ref="C165:G165" si="33">(C86/C73-1)*100</f>
        <v>-100</v>
      </c>
      <c r="D165" s="9">
        <f t="shared" si="33"/>
        <v>-100</v>
      </c>
      <c r="E165" s="9">
        <f t="shared" si="33"/>
        <v>-100</v>
      </c>
      <c r="F165" s="9">
        <f t="shared" si="33"/>
        <v>-100</v>
      </c>
      <c r="G165" s="9">
        <f t="shared" si="33"/>
        <v>-100</v>
      </c>
      <c r="H165" s="46"/>
      <c r="I165" s="11" t="s">
        <v>150</v>
      </c>
      <c r="J165" s="9">
        <f t="shared" ref="J165:N165" si="34">(J86/J73-1)*100</f>
        <v>-100</v>
      </c>
      <c r="K165" s="9">
        <f t="shared" si="34"/>
        <v>-100</v>
      </c>
      <c r="L165" s="9">
        <f t="shared" si="34"/>
        <v>-100</v>
      </c>
      <c r="M165" s="9">
        <f t="shared" si="34"/>
        <v>-100</v>
      </c>
      <c r="N165" s="9">
        <f t="shared" si="34"/>
        <v>-100</v>
      </c>
    </row>
    <row r="166" spans="1:14" ht="6" customHeight="1">
      <c r="A166" s="3"/>
      <c r="B166" s="7"/>
      <c r="C166" s="9"/>
      <c r="D166" s="9"/>
      <c r="E166" s="9"/>
      <c r="F166" s="9"/>
      <c r="G166" s="9"/>
      <c r="H166" s="46"/>
      <c r="I166" s="7"/>
      <c r="J166" s="9"/>
      <c r="K166" s="9"/>
      <c r="L166" s="9"/>
      <c r="M166" s="9"/>
      <c r="N166" s="9"/>
    </row>
    <row r="167" spans="1:14" s="92" customFormat="1" ht="15.75" customHeight="1">
      <c r="A167" s="109" t="s">
        <v>106</v>
      </c>
      <c r="B167" s="109"/>
      <c r="C167" s="109"/>
      <c r="D167" s="109"/>
      <c r="E167" s="109"/>
      <c r="F167" s="109"/>
      <c r="G167" s="109"/>
      <c r="H167" s="109" t="s">
        <v>106</v>
      </c>
      <c r="I167" s="109"/>
      <c r="J167" s="109"/>
      <c r="K167" s="109"/>
      <c r="L167" s="109"/>
      <c r="M167" s="109"/>
      <c r="N167" s="109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4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4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5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4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6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4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6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4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6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4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4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7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7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7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6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6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6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6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6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6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6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6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6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6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6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0">
        <v>-3.1262996171621503E-2</v>
      </c>
    </row>
    <row r="206" spans="1:15" s="1" customFormat="1" ht="15" hidden="1" customHeight="1">
      <c r="A206" s="3"/>
      <c r="B206" s="11"/>
      <c r="C206" s="17"/>
      <c r="D206" s="17"/>
      <c r="E206" s="17"/>
      <c r="F206" s="17"/>
      <c r="G206" s="17"/>
      <c r="H206" s="3"/>
      <c r="I206" s="11"/>
      <c r="J206" s="17"/>
      <c r="K206" s="17"/>
      <c r="L206" s="17"/>
      <c r="M206" s="17"/>
      <c r="N206" s="17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6"/>
      <c r="I209" s="11" t="s">
        <v>27</v>
      </c>
      <c r="J209" s="9">
        <v>0.97043835195460604</v>
      </c>
      <c r="K209" s="9">
        <v>-5.8194042373052799</v>
      </c>
      <c r="L209" s="55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6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6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6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6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6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6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6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6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6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35">(D62/D60-1)*100</f>
        <v>1.3313394177702387</v>
      </c>
      <c r="E220" s="9">
        <f t="shared" si="35"/>
        <v>0.97004182496591707</v>
      </c>
      <c r="F220" s="9">
        <f t="shared" si="35"/>
        <v>0.10271291598236143</v>
      </c>
      <c r="G220" s="9">
        <f t="shared" si="35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36">(K62/K60-1)*100</f>
        <v>3.5078448286494979</v>
      </c>
      <c r="L220" s="9">
        <f t="shared" si="36"/>
        <v>-0.32013589710272461</v>
      </c>
      <c r="M220" s="9">
        <f t="shared" si="36"/>
        <v>-0.36330586175136181</v>
      </c>
      <c r="N220" s="9">
        <f t="shared" si="36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37">(C63/C62-1)*100</f>
        <v>-0.65420280115693341</v>
      </c>
      <c r="D221" s="9">
        <f t="shared" si="37"/>
        <v>0.11282229139755184</v>
      </c>
      <c r="E221" s="9">
        <f t="shared" si="37"/>
        <v>-1.3363376226724899</v>
      </c>
      <c r="F221" s="9">
        <f t="shared" si="37"/>
        <v>-2.6028124820971277</v>
      </c>
      <c r="G221" s="9">
        <f t="shared" si="37"/>
        <v>-3.5588591013923532</v>
      </c>
      <c r="H221" s="3"/>
      <c r="I221" s="13" t="s">
        <v>16</v>
      </c>
      <c r="J221" s="9">
        <f t="shared" ref="J221:N221" si="38">(J63/J62-1)*100</f>
        <v>-0.31636429966405144</v>
      </c>
      <c r="K221" s="9">
        <f t="shared" si="38"/>
        <v>-1.8263561691288177</v>
      </c>
      <c r="L221" s="9">
        <f t="shared" si="38"/>
        <v>2.2403422794758487</v>
      </c>
      <c r="M221" s="9">
        <f t="shared" si="38"/>
        <v>-0.97454465339019691</v>
      </c>
      <c r="N221" s="9">
        <f t="shared" si="38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37"/>
        <v>1.3000074173982856</v>
      </c>
      <c r="D222" s="9">
        <f t="shared" si="37"/>
        <v>1.6609978473440368</v>
      </c>
      <c r="E222" s="9">
        <f t="shared" si="37"/>
        <v>1.3537043211017119</v>
      </c>
      <c r="F222" s="9">
        <f t="shared" si="37"/>
        <v>4.8325526870407476</v>
      </c>
      <c r="G222" s="9">
        <f t="shared" si="37"/>
        <v>0.8037424990121167</v>
      </c>
      <c r="H222" s="46"/>
      <c r="I222" s="13" t="s">
        <v>17</v>
      </c>
      <c r="J222" s="9">
        <f t="shared" ref="J222:N222" si="39">(J64/J63-1)*100</f>
        <v>5.3990461578701243E-2</v>
      </c>
      <c r="K222" s="9">
        <f t="shared" si="39"/>
        <v>0.1185219299203899</v>
      </c>
      <c r="L222" s="9">
        <f t="shared" si="39"/>
        <v>1.2661918041820375</v>
      </c>
      <c r="M222" s="9">
        <f t="shared" si="39"/>
        <v>5.2792947359997733</v>
      </c>
      <c r="N222" s="9">
        <f t="shared" si="39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37"/>
        <v>6.1701700903850742</v>
      </c>
      <c r="D223" s="9">
        <f t="shared" si="37"/>
        <v>6.2094767942202589</v>
      </c>
      <c r="E223" s="9">
        <f t="shared" si="37"/>
        <v>4.9581743765328534</v>
      </c>
      <c r="F223" s="9">
        <f t="shared" si="37"/>
        <v>16.600418837571883</v>
      </c>
      <c r="G223" s="9">
        <f t="shared" si="37"/>
        <v>3.3055253852598776</v>
      </c>
      <c r="H223" s="46"/>
      <c r="I223" s="13" t="s">
        <v>28</v>
      </c>
      <c r="J223" s="9">
        <f t="shared" ref="J223:N223" si="40">(J65/J64-1)*100</f>
        <v>7.520721111672013</v>
      </c>
      <c r="K223" s="9">
        <f t="shared" si="40"/>
        <v>-0.2000316054143636</v>
      </c>
      <c r="L223" s="9">
        <f t="shared" si="40"/>
        <v>7.6066589192061995</v>
      </c>
      <c r="M223" s="9">
        <f t="shared" si="40"/>
        <v>7.0602285613053928</v>
      </c>
      <c r="N223" s="9">
        <f t="shared" si="40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37"/>
        <v>4.3045405692444527</v>
      </c>
      <c r="D224" s="9">
        <f t="shared" si="37"/>
        <v>4.1316587435736407</v>
      </c>
      <c r="E224" s="9">
        <f t="shared" si="37"/>
        <v>2.4860060383565807</v>
      </c>
      <c r="F224" s="9">
        <f t="shared" si="37"/>
        <v>6.6610599184802499</v>
      </c>
      <c r="G224" s="9">
        <f t="shared" si="37"/>
        <v>4.0202566372188775</v>
      </c>
      <c r="H224" s="46"/>
      <c r="I224" s="11" t="s">
        <v>29</v>
      </c>
      <c r="J224" s="9">
        <f t="shared" ref="J224:N224" si="41">(J66/J65-1)*100</f>
        <v>4.120523357217909</v>
      </c>
      <c r="K224" s="9">
        <f t="shared" si="41"/>
        <v>0.5687675494217892</v>
      </c>
      <c r="L224" s="9">
        <f t="shared" si="41"/>
        <v>5.5155967194321365</v>
      </c>
      <c r="M224" s="9">
        <f t="shared" si="41"/>
        <v>4.8172556272789269</v>
      </c>
      <c r="N224" s="9">
        <f t="shared" si="41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37"/>
        <v>0.49319301539723082</v>
      </c>
      <c r="D225" s="9">
        <f t="shared" si="37"/>
        <v>-0.96323470666050959</v>
      </c>
      <c r="E225" s="9">
        <f t="shared" si="37"/>
        <v>-1.0202719112693326</v>
      </c>
      <c r="F225" s="9">
        <f t="shared" si="37"/>
        <v>-0.466882034735705</v>
      </c>
      <c r="G225" s="9">
        <f t="shared" si="37"/>
        <v>-2.0501344335653093</v>
      </c>
      <c r="H225" s="46"/>
      <c r="I225" s="11" t="s">
        <v>36</v>
      </c>
      <c r="J225" s="9">
        <f t="shared" ref="J225:N225" si="42">(J67/J66-1)*100</f>
        <v>-0.486702322262067</v>
      </c>
      <c r="K225" s="9">
        <f t="shared" si="42"/>
        <v>1.2504452781238351</v>
      </c>
      <c r="L225" s="9">
        <f t="shared" si="42"/>
        <v>4.3213031636806676</v>
      </c>
      <c r="M225" s="9">
        <f t="shared" si="42"/>
        <v>1.0566897132078701</v>
      </c>
      <c r="N225" s="9">
        <f t="shared" si="42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37"/>
        <v>0.55300832146880641</v>
      </c>
      <c r="D226" s="9">
        <f t="shared" si="37"/>
        <v>1.4876763555044636</v>
      </c>
      <c r="E226" s="9">
        <f t="shared" si="37"/>
        <v>0.24809384865913664</v>
      </c>
      <c r="F226" s="9">
        <f t="shared" si="37"/>
        <v>2.0458460331320927</v>
      </c>
      <c r="G226" s="9">
        <f t="shared" si="37"/>
        <v>1.0485964699221251</v>
      </c>
      <c r="H226" s="46"/>
      <c r="I226" s="11" t="s">
        <v>37</v>
      </c>
      <c r="J226" s="9">
        <f t="shared" ref="J226:N226" si="43">(J68/J67-1)*100</f>
        <v>-0.87361482952635905</v>
      </c>
      <c r="K226" s="9">
        <f t="shared" si="43"/>
        <v>0.51878435193160044</v>
      </c>
      <c r="L226" s="9">
        <f t="shared" si="43"/>
        <v>-5.3518069921398848E-2</v>
      </c>
      <c r="M226" s="9">
        <f t="shared" si="43"/>
        <v>0.13284468658696369</v>
      </c>
      <c r="N226" s="9">
        <f t="shared" si="43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44">(D69/D68-1)*100</f>
        <v>0.55537661783471304</v>
      </c>
      <c r="E227" s="9">
        <f t="shared" si="44"/>
        <v>7.6036635412690678E-2</v>
      </c>
      <c r="F227" s="9">
        <f t="shared" si="44"/>
        <v>-0.22547675299146031</v>
      </c>
      <c r="G227" s="9">
        <f t="shared" si="44"/>
        <v>1.2417690161478756</v>
      </c>
      <c r="H227" s="46"/>
      <c r="I227" s="11" t="s">
        <v>38</v>
      </c>
      <c r="J227" s="9">
        <f>(J69/J68-1)*100</f>
        <v>-0.93281564824060359</v>
      </c>
      <c r="K227" s="9">
        <f t="shared" ref="K227:N227" si="45">(K69/K68-1)*100</f>
        <v>6.4140326428185901E-2</v>
      </c>
      <c r="L227" s="9">
        <f t="shared" si="45"/>
        <v>1.0362035341014986</v>
      </c>
      <c r="M227" s="9">
        <f t="shared" si="45"/>
        <v>0.28645177053436832</v>
      </c>
      <c r="N227" s="9">
        <f t="shared" si="45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46">(C70/C69-1)*100</f>
        <v>0.95823917737616338</v>
      </c>
      <c r="D228" s="9">
        <f t="shared" si="46"/>
        <v>0.97638781167037614</v>
      </c>
      <c r="E228" s="9">
        <f t="shared" si="46"/>
        <v>0.16253085730810746</v>
      </c>
      <c r="F228" s="9">
        <f t="shared" si="46"/>
        <v>2.0220080077161473</v>
      </c>
      <c r="G228" s="9">
        <f t="shared" si="46"/>
        <v>0.53063440775944493</v>
      </c>
      <c r="H228" s="46"/>
      <c r="I228" s="15" t="s">
        <v>23</v>
      </c>
      <c r="J228" s="9">
        <f t="shared" ref="J228:N230" si="47">(J70/J69-1)*100</f>
        <v>0.50506435575607966</v>
      </c>
      <c r="K228" s="55">
        <f t="shared" si="47"/>
        <v>3.0349125246442732E-2</v>
      </c>
      <c r="L228" s="9">
        <f t="shared" si="47"/>
        <v>1.670596009509806</v>
      </c>
      <c r="M228" s="9">
        <f t="shared" si="47"/>
        <v>0.36149589605849464</v>
      </c>
      <c r="N228" s="9">
        <f t="shared" si="47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46"/>
        <v>0.78703543871683213</v>
      </c>
      <c r="E229" s="9">
        <f t="shared" si="46"/>
        <v>0.57772328775531623</v>
      </c>
      <c r="F229" s="9">
        <f t="shared" si="46"/>
        <v>1.5105607077995797</v>
      </c>
      <c r="G229" s="9">
        <f t="shared" si="46"/>
        <v>-0.63785390375106221</v>
      </c>
      <c r="H229" s="46"/>
      <c r="I229" s="15" t="s">
        <v>24</v>
      </c>
      <c r="J229" s="9">
        <f>(J71/J70-1)*100</f>
        <v>0.92990429944841413</v>
      </c>
      <c r="K229" s="9">
        <f t="shared" si="47"/>
        <v>-0.76999192428872654</v>
      </c>
      <c r="L229" s="9">
        <f t="shared" si="47"/>
        <v>1.6187895044963208</v>
      </c>
      <c r="M229" s="9">
        <f t="shared" si="47"/>
        <v>0.12589559434159625</v>
      </c>
      <c r="N229" s="9">
        <f t="shared" si="47"/>
        <v>0.19592662118614879</v>
      </c>
    </row>
    <row r="230" spans="1:15" ht="15" customHeight="1">
      <c r="A230" s="3"/>
      <c r="B230" s="7" t="s">
        <v>25</v>
      </c>
      <c r="C230" s="9">
        <f t="shared" si="46"/>
        <v>0.17250997949234126</v>
      </c>
      <c r="D230" s="9">
        <f t="shared" si="46"/>
        <v>1.105149735689559</v>
      </c>
      <c r="E230" s="9">
        <f t="shared" si="46"/>
        <v>1.2337627776732196</v>
      </c>
      <c r="F230" s="9">
        <f t="shared" si="46"/>
        <v>1.3897970530645898</v>
      </c>
      <c r="G230" s="9">
        <f t="shared" si="46"/>
        <v>-0.75584978748424181</v>
      </c>
      <c r="H230" s="46"/>
      <c r="I230" s="7" t="s">
        <v>25</v>
      </c>
      <c r="J230" s="9">
        <f t="shared" si="47"/>
        <v>-0.97014982706562503</v>
      </c>
      <c r="K230" s="9">
        <f>(K72/K71-1)*100</f>
        <v>-0.94050020468307016</v>
      </c>
      <c r="L230" s="9">
        <f t="shared" si="47"/>
        <v>0.13042296918985841</v>
      </c>
      <c r="M230" s="9">
        <f t="shared" si="47"/>
        <v>0.14024765387745664</v>
      </c>
      <c r="N230" s="9">
        <f t="shared" si="47"/>
        <v>6.9158778675393329E-2</v>
      </c>
    </row>
    <row r="231" spans="1:15" ht="15" customHeight="1">
      <c r="A231" s="3"/>
      <c r="B231" s="85" t="s">
        <v>26</v>
      </c>
      <c r="C231" s="9">
        <f>(C73/C72-1)*100</f>
        <v>1.0198830909437628</v>
      </c>
      <c r="D231" s="9">
        <f t="shared" ref="D231:G231" si="48">(D73/D72-1)*100</f>
        <v>1.8062660814819331</v>
      </c>
      <c r="E231" s="9">
        <f t="shared" si="48"/>
        <v>1.804411224034741</v>
      </c>
      <c r="F231" s="9">
        <f t="shared" si="48"/>
        <v>2.479200985136476</v>
      </c>
      <c r="G231" s="9">
        <f t="shared" si="48"/>
        <v>0.28042686186544596</v>
      </c>
      <c r="H231" s="46"/>
      <c r="I231" s="85" t="s">
        <v>26</v>
      </c>
      <c r="J231" s="9">
        <f>(J73/J72-1)*100</f>
        <v>-1.0302065798497573</v>
      </c>
      <c r="K231" s="9">
        <f t="shared" ref="K231:N231" si="49">(K73/K72-1)*100</f>
        <v>0.82878629516216495</v>
      </c>
      <c r="L231" s="9">
        <f t="shared" si="49"/>
        <v>1.2775029920683911</v>
      </c>
      <c r="M231" s="9">
        <f t="shared" si="49"/>
        <v>0.3355078684412538</v>
      </c>
      <c r="N231" s="9">
        <f t="shared" si="49"/>
        <v>0.6342019552697753</v>
      </c>
    </row>
    <row r="233" spans="1:15" ht="13.5" customHeight="1">
      <c r="A233" s="3">
        <v>2023</v>
      </c>
      <c r="B233" s="7" t="s">
        <v>15</v>
      </c>
      <c r="C233" s="9">
        <f>(C75/C73-1)*100</f>
        <v>-0.20505055001559525</v>
      </c>
      <c r="D233" s="9">
        <f t="shared" ref="D233:G233" si="50">(D75/D73-1)*100</f>
        <v>1.4450247321250664</v>
      </c>
      <c r="E233" s="9">
        <f t="shared" si="50"/>
        <v>1.9264274034307638</v>
      </c>
      <c r="F233" s="9">
        <f t="shared" si="50"/>
        <v>1.5644099073316875</v>
      </c>
      <c r="G233" s="9">
        <f t="shared" si="50"/>
        <v>-0.71882449805640292</v>
      </c>
      <c r="H233" s="3">
        <v>2023</v>
      </c>
      <c r="I233" s="7" t="s">
        <v>15</v>
      </c>
      <c r="J233" s="9">
        <f>(J75/J73-1)*100</f>
        <v>0.46467744517590948</v>
      </c>
      <c r="K233" s="9">
        <f t="shared" ref="K233:N233" si="51">(K75/K73-1)*100</f>
        <v>-2.0563079652644478</v>
      </c>
      <c r="L233" s="9">
        <f t="shared" si="51"/>
        <v>-1.5806791033030398</v>
      </c>
      <c r="M233" s="9">
        <f t="shared" si="51"/>
        <v>0.45679539188414608</v>
      </c>
      <c r="N233" s="9">
        <f t="shared" si="51"/>
        <v>-2.2434664357994016</v>
      </c>
      <c r="O233" s="14"/>
    </row>
    <row r="234" spans="1:15" ht="13.5" customHeight="1">
      <c r="A234" s="3"/>
      <c r="B234" s="7" t="s">
        <v>16</v>
      </c>
      <c r="C234" s="9">
        <f>(C76/C75-1)*100</f>
        <v>-2.4644537505205011</v>
      </c>
      <c r="D234" s="9">
        <f t="shared" ref="D234:G237" si="52">(D76/D75-1)*100</f>
        <v>-2.3387022067546726</v>
      </c>
      <c r="E234" s="9">
        <f t="shared" si="52"/>
        <v>-1.0266543694029018</v>
      </c>
      <c r="F234" s="9">
        <f t="shared" si="52"/>
        <v>-1.5710099493205121</v>
      </c>
      <c r="G234" s="9">
        <f t="shared" si="52"/>
        <v>-0.44438160282582739</v>
      </c>
      <c r="H234" s="3"/>
      <c r="I234" s="7" t="s">
        <v>16</v>
      </c>
      <c r="J234" s="9">
        <f t="shared" ref="J234:N236" si="53">(J76/J75-1)*100</f>
        <v>-3.2340771660338774</v>
      </c>
      <c r="K234" s="9">
        <f t="shared" si="53"/>
        <v>-3.3599601390810752</v>
      </c>
      <c r="L234" s="9">
        <f t="shared" si="53"/>
        <v>-3.1899765113491463</v>
      </c>
      <c r="M234" s="9">
        <f t="shared" si="53"/>
        <v>-0.91479071309711335</v>
      </c>
      <c r="N234" s="9">
        <f t="shared" si="53"/>
        <v>-1.5922961662486301</v>
      </c>
      <c r="O234" s="14"/>
    </row>
    <row r="235" spans="1:15" ht="13.5" customHeight="1">
      <c r="A235" s="3"/>
      <c r="B235" s="11" t="s">
        <v>17</v>
      </c>
      <c r="C235" s="9">
        <f>(C77/C76-1)*100</f>
        <v>1.0519161586306058</v>
      </c>
      <c r="D235" s="9">
        <f t="shared" si="52"/>
        <v>1.4489999999999892</v>
      </c>
      <c r="E235" s="9">
        <f t="shared" si="52"/>
        <v>1.0019999999999918</v>
      </c>
      <c r="F235" s="9">
        <f t="shared" si="52"/>
        <v>1.2963999999999976</v>
      </c>
      <c r="G235" s="9">
        <f t="shared" si="52"/>
        <v>0.642100000000001</v>
      </c>
      <c r="H235" s="46"/>
      <c r="I235" s="11" t="s">
        <v>17</v>
      </c>
      <c r="J235" s="9">
        <f t="shared" si="53"/>
        <v>1.1030000000000095</v>
      </c>
      <c r="K235" s="9">
        <f t="shared" si="53"/>
        <v>1.8432999999999922</v>
      </c>
      <c r="L235" s="9">
        <f t="shared" si="53"/>
        <v>0.74309999999999654</v>
      </c>
      <c r="M235" s="9">
        <f t="shared" si="53"/>
        <v>1.0837999999999903</v>
      </c>
      <c r="N235" s="9">
        <f t="shared" si="53"/>
        <v>0.34300000000000441</v>
      </c>
      <c r="O235" s="14"/>
    </row>
    <row r="236" spans="1:15" ht="13.5" customHeight="1">
      <c r="A236" s="3"/>
      <c r="B236" s="11" t="s">
        <v>18</v>
      </c>
      <c r="C236" s="9">
        <f>(C78/C77-1)*100</f>
        <v>2.6610307857373616</v>
      </c>
      <c r="D236" s="9">
        <f t="shared" si="52"/>
        <v>4.8480000000000079</v>
      </c>
      <c r="E236" s="9">
        <f t="shared" si="52"/>
        <v>3.3430000000000071</v>
      </c>
      <c r="F236" s="9">
        <f t="shared" si="52"/>
        <v>2.1322999999999981</v>
      </c>
      <c r="G236" s="9">
        <f t="shared" si="52"/>
        <v>-1.9189000000000012</v>
      </c>
      <c r="H236" s="46"/>
      <c r="I236" s="11" t="s">
        <v>18</v>
      </c>
      <c r="J236" s="9">
        <f t="shared" si="53"/>
        <v>1.3589000000000073</v>
      </c>
      <c r="K236" s="9">
        <f t="shared" si="53"/>
        <v>-0.70888999999999536</v>
      </c>
      <c r="L236" s="9">
        <f t="shared" si="53"/>
        <v>3.5489000000000104</v>
      </c>
      <c r="M236" s="9">
        <f t="shared" si="53"/>
        <v>1.8319999999999892</v>
      </c>
      <c r="N236" s="9">
        <f t="shared" si="53"/>
        <v>1.1980000000000102</v>
      </c>
      <c r="O236" s="14"/>
    </row>
    <row r="237" spans="1:15" ht="13.5" customHeight="1">
      <c r="A237" s="3"/>
      <c r="B237" s="11" t="s">
        <v>19</v>
      </c>
      <c r="C237" s="9">
        <f>(C79/C78-1)*100</f>
        <v>-2.9705391690584948</v>
      </c>
      <c r="D237" s="9">
        <f t="shared" si="52"/>
        <v>-4.7232000000000056</v>
      </c>
      <c r="E237" s="9">
        <f t="shared" si="52"/>
        <v>-2.2340000000000138</v>
      </c>
      <c r="F237" s="9">
        <f t="shared" si="52"/>
        <v>-2.3409999999999931</v>
      </c>
      <c r="G237" s="9">
        <f t="shared" si="52"/>
        <v>1.7431999999999892</v>
      </c>
      <c r="H237" s="46"/>
      <c r="I237" s="11" t="s">
        <v>19</v>
      </c>
      <c r="J237" s="9">
        <f t="shared" ref="J237:N237" si="54">(J79/J78-1)*100</f>
        <v>-0.2442999999999973</v>
      </c>
      <c r="K237" s="9">
        <f t="shared" si="54"/>
        <v>1.7997999999999958</v>
      </c>
      <c r="L237" s="9">
        <f t="shared" si="54"/>
        <v>-5.211299999999996</v>
      </c>
      <c r="M237" s="9">
        <f t="shared" si="54"/>
        <v>-1.7210000000000059</v>
      </c>
      <c r="N237" s="9">
        <f t="shared" si="54"/>
        <v>-1.0442999999999869</v>
      </c>
      <c r="O237" s="14"/>
    </row>
    <row r="238" spans="1:15" ht="13.5" customHeight="1">
      <c r="A238" s="3"/>
      <c r="B238" s="11" t="s">
        <v>151</v>
      </c>
      <c r="C238" s="9">
        <f t="shared" ref="C238:G238" si="55">(C80/C79-1)*100</f>
        <v>0.72557418026182319</v>
      </c>
      <c r="D238" s="9">
        <f t="shared" si="55"/>
        <v>1.0232000000000019</v>
      </c>
      <c r="E238" s="9">
        <f t="shared" si="55"/>
        <v>1.3339999999999907</v>
      </c>
      <c r="F238" s="9">
        <f t="shared" si="55"/>
        <v>1.8410000000000037</v>
      </c>
      <c r="G238" s="9">
        <f t="shared" si="55"/>
        <v>-0.44319999999999915</v>
      </c>
      <c r="H238" s="46"/>
      <c r="I238" s="11" t="s">
        <v>151</v>
      </c>
      <c r="J238" s="9">
        <f t="shared" ref="J238:N238" si="56">(J80/J79-1)*100</f>
        <v>-0.44429999999999747</v>
      </c>
      <c r="K238" s="9">
        <f t="shared" si="56"/>
        <v>1.1997999999999953</v>
      </c>
      <c r="L238" s="9">
        <f t="shared" si="56"/>
        <v>1.0113000000000039</v>
      </c>
      <c r="M238" s="9">
        <f t="shared" si="56"/>
        <v>1.3209999999999944</v>
      </c>
      <c r="N238" s="9">
        <f t="shared" si="56"/>
        <v>0.2442999999999973</v>
      </c>
      <c r="O238" s="14"/>
    </row>
    <row r="239" spans="1:15" ht="13.5" customHeight="1">
      <c r="A239" s="3"/>
      <c r="B239" s="11" t="s">
        <v>145</v>
      </c>
      <c r="C239" s="9">
        <f t="shared" ref="C239:G239" si="57">(C81/C80-1)*100</f>
        <v>0.64220279597384522</v>
      </c>
      <c r="D239" s="9">
        <f t="shared" si="57"/>
        <v>-0.9211999999999998</v>
      </c>
      <c r="E239" s="9">
        <f t="shared" si="57"/>
        <v>0.13399999999998968</v>
      </c>
      <c r="F239" s="9">
        <f t="shared" si="57"/>
        <v>-1.2410000000000032</v>
      </c>
      <c r="G239" s="9">
        <f t="shared" si="57"/>
        <v>1.8232000000000026</v>
      </c>
      <c r="H239" s="46"/>
      <c r="I239" s="11" t="s">
        <v>145</v>
      </c>
      <c r="J239" s="9">
        <f t="shared" ref="J239:N239" si="58">(J81/J80-1)*100</f>
        <v>1.8442999999999987</v>
      </c>
      <c r="K239" s="9">
        <f t="shared" si="58"/>
        <v>0.79229999999999023</v>
      </c>
      <c r="L239" s="9">
        <f t="shared" si="58"/>
        <v>1.4215000000000089</v>
      </c>
      <c r="M239" s="9">
        <f t="shared" si="58"/>
        <v>0.13669999999998961</v>
      </c>
      <c r="N239" s="9">
        <f t="shared" si="58"/>
        <v>-0.42229999999998658</v>
      </c>
      <c r="O239" s="14"/>
    </row>
    <row r="240" spans="1:15" ht="13.5" hidden="1" customHeight="1">
      <c r="A240" s="3"/>
      <c r="B240" s="11" t="s">
        <v>146</v>
      </c>
      <c r="C240" s="9">
        <f t="shared" ref="C240:G240" si="59">(C82/C81-1)*100</f>
        <v>-100</v>
      </c>
      <c r="D240" s="9">
        <f t="shared" si="59"/>
        <v>-100</v>
      </c>
      <c r="E240" s="9">
        <f t="shared" si="59"/>
        <v>-100</v>
      </c>
      <c r="F240" s="9">
        <f t="shared" si="59"/>
        <v>-100</v>
      </c>
      <c r="G240" s="9">
        <f t="shared" si="59"/>
        <v>-100</v>
      </c>
      <c r="H240" s="46"/>
      <c r="I240" s="11" t="s">
        <v>146</v>
      </c>
      <c r="J240" s="9">
        <f t="shared" ref="J240:N240" si="60">(J82/J81-1)*100</f>
        <v>-100</v>
      </c>
      <c r="K240" s="9">
        <f t="shared" si="60"/>
        <v>-100</v>
      </c>
      <c r="L240" s="9">
        <f t="shared" si="60"/>
        <v>-100</v>
      </c>
      <c r="M240" s="9">
        <f t="shared" si="60"/>
        <v>-100</v>
      </c>
      <c r="N240" s="9">
        <f t="shared" si="60"/>
        <v>-100</v>
      </c>
      <c r="O240" s="14"/>
    </row>
    <row r="241" spans="1:15" ht="13.5" hidden="1" customHeight="1">
      <c r="A241" s="3"/>
      <c r="B241" s="11" t="s">
        <v>147</v>
      </c>
      <c r="C241" s="9" t="e">
        <f t="shared" ref="C241:G241" si="61">(C83/C82-1)*100</f>
        <v>#DIV/0!</v>
      </c>
      <c r="D241" s="9" t="e">
        <f t="shared" si="61"/>
        <v>#DIV/0!</v>
      </c>
      <c r="E241" s="9" t="e">
        <f t="shared" si="61"/>
        <v>#DIV/0!</v>
      </c>
      <c r="F241" s="9" t="e">
        <f t="shared" si="61"/>
        <v>#DIV/0!</v>
      </c>
      <c r="G241" s="9" t="e">
        <f t="shared" si="61"/>
        <v>#DIV/0!</v>
      </c>
      <c r="H241" s="46"/>
      <c r="I241" s="11" t="s">
        <v>147</v>
      </c>
      <c r="J241" s="9" t="e">
        <f t="shared" ref="J241:N241" si="62">(J83/J82-1)*100</f>
        <v>#DIV/0!</v>
      </c>
      <c r="K241" s="9" t="e">
        <f t="shared" si="62"/>
        <v>#DIV/0!</v>
      </c>
      <c r="L241" s="9" t="e">
        <f t="shared" si="62"/>
        <v>#DIV/0!</v>
      </c>
      <c r="M241" s="9" t="e">
        <f t="shared" si="62"/>
        <v>#DIV/0!</v>
      </c>
      <c r="N241" s="9" t="e">
        <f t="shared" si="62"/>
        <v>#DIV/0!</v>
      </c>
      <c r="O241" s="14"/>
    </row>
    <row r="242" spans="1:15" ht="15" hidden="1" customHeight="1">
      <c r="A242" s="3"/>
      <c r="B242" s="11" t="s">
        <v>148</v>
      </c>
      <c r="C242" s="9" t="e">
        <f t="shared" ref="C242:G242" si="63">(C84/C83-1)*100</f>
        <v>#DIV/0!</v>
      </c>
      <c r="D242" s="9" t="e">
        <f t="shared" si="63"/>
        <v>#DIV/0!</v>
      </c>
      <c r="E242" s="9" t="e">
        <f t="shared" si="63"/>
        <v>#DIV/0!</v>
      </c>
      <c r="F242" s="9" t="e">
        <f t="shared" si="63"/>
        <v>#DIV/0!</v>
      </c>
      <c r="G242" s="9" t="e">
        <f t="shared" si="63"/>
        <v>#DIV/0!</v>
      </c>
      <c r="H242" s="46"/>
      <c r="I242" s="11" t="s">
        <v>148</v>
      </c>
      <c r="J242" s="9" t="e">
        <f t="shared" ref="J242:N242" si="64">(J84/J83-1)*100</f>
        <v>#DIV/0!</v>
      </c>
      <c r="K242" s="9" t="e">
        <f t="shared" si="64"/>
        <v>#DIV/0!</v>
      </c>
      <c r="L242" s="9" t="e">
        <f t="shared" si="64"/>
        <v>#DIV/0!</v>
      </c>
      <c r="M242" s="9" t="e">
        <f t="shared" si="64"/>
        <v>#DIV/0!</v>
      </c>
      <c r="N242" s="9" t="e">
        <f t="shared" si="64"/>
        <v>#DIV/0!</v>
      </c>
      <c r="O242" s="14"/>
    </row>
    <row r="243" spans="1:15" ht="15" hidden="1" customHeight="1">
      <c r="A243" s="3"/>
      <c r="B243" s="11" t="s">
        <v>149</v>
      </c>
      <c r="C243" s="9" t="e">
        <f t="shared" ref="C243:G243" si="65">(C85/C84-1)*100</f>
        <v>#DIV/0!</v>
      </c>
      <c r="D243" s="9" t="e">
        <f t="shared" si="65"/>
        <v>#DIV/0!</v>
      </c>
      <c r="E243" s="9" t="e">
        <f t="shared" si="65"/>
        <v>#DIV/0!</v>
      </c>
      <c r="F243" s="9" t="e">
        <f t="shared" si="65"/>
        <v>#DIV/0!</v>
      </c>
      <c r="G243" s="9" t="e">
        <f t="shared" si="65"/>
        <v>#DIV/0!</v>
      </c>
      <c r="H243" s="46"/>
      <c r="I243" s="11" t="s">
        <v>149</v>
      </c>
      <c r="J243" s="9" t="e">
        <f t="shared" ref="J243:N243" si="66">(J85/J84-1)*100</f>
        <v>#DIV/0!</v>
      </c>
      <c r="K243" s="9" t="e">
        <f t="shared" si="66"/>
        <v>#DIV/0!</v>
      </c>
      <c r="L243" s="9" t="e">
        <f t="shared" si="66"/>
        <v>#DIV/0!</v>
      </c>
      <c r="M243" s="9" t="e">
        <f t="shared" si="66"/>
        <v>#DIV/0!</v>
      </c>
      <c r="N243" s="9" t="e">
        <f t="shared" si="66"/>
        <v>#DIV/0!</v>
      </c>
      <c r="O243" s="14"/>
    </row>
    <row r="244" spans="1:15" ht="15" hidden="1" customHeight="1">
      <c r="A244" s="3"/>
      <c r="B244" s="11" t="s">
        <v>150</v>
      </c>
      <c r="C244" s="9" t="e">
        <f t="shared" ref="C244:G244" si="67">(C86/C85-1)*100</f>
        <v>#DIV/0!</v>
      </c>
      <c r="D244" s="9" t="e">
        <f t="shared" si="67"/>
        <v>#DIV/0!</v>
      </c>
      <c r="E244" s="9" t="e">
        <f t="shared" si="67"/>
        <v>#DIV/0!</v>
      </c>
      <c r="F244" s="9" t="e">
        <f t="shared" si="67"/>
        <v>#DIV/0!</v>
      </c>
      <c r="G244" s="9" t="e">
        <f t="shared" si="67"/>
        <v>#DIV/0!</v>
      </c>
      <c r="H244" s="46"/>
      <c r="I244" s="11" t="s">
        <v>150</v>
      </c>
      <c r="J244" s="9" t="e">
        <f t="shared" ref="J244:N244" si="68">(J86/J85-1)*100</f>
        <v>#DIV/0!</v>
      </c>
      <c r="K244" s="9" t="e">
        <f t="shared" si="68"/>
        <v>#DIV/0!</v>
      </c>
      <c r="L244" s="9" t="e">
        <f t="shared" si="68"/>
        <v>#DIV/0!</v>
      </c>
      <c r="M244" s="9" t="e">
        <f t="shared" si="68"/>
        <v>#DIV/0!</v>
      </c>
      <c r="N244" s="9" t="e">
        <f t="shared" si="68"/>
        <v>#DIV/0!</v>
      </c>
      <c r="O244" s="14"/>
    </row>
  </sheetData>
  <sheetProtection algorithmName="SHA-512" hashValue="DeAH/0CyaZAzLRgH79dsIsAW1UCaBmGH2nscOkukw0qsROX07jCymQjWwCPjmzQZo3cdGiGjb3LZwkv+F2Y4eQ==" saltValue="EPDa0UDel5exBBD6T15njg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88:G88"/>
    <mergeCell ref="H88:N88"/>
    <mergeCell ref="A167:G167"/>
    <mergeCell ref="H167:N167"/>
    <mergeCell ref="A4:B4"/>
    <mergeCell ref="H4:I4"/>
    <mergeCell ref="A5:B5"/>
    <mergeCell ref="H5:I5"/>
    <mergeCell ref="A6:B6"/>
    <mergeCell ref="H6:I6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4"/>
  <sheetViews>
    <sheetView showGridLines="0" view="pageBreakPreview" topLeftCell="A9" zoomScaleNormal="100" workbookViewId="0">
      <selection activeCell="I78" sqref="I78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6" t="s">
        <v>0</v>
      </c>
      <c r="B1" s="105">
        <v>8</v>
      </c>
      <c r="C1" s="32" t="s">
        <v>107</v>
      </c>
      <c r="D1" s="2"/>
      <c r="E1" s="2"/>
      <c r="F1" s="2"/>
      <c r="G1" s="2"/>
    </row>
    <row r="2" spans="1:7" ht="15" customHeight="1">
      <c r="A2" s="95" t="s">
        <v>72</v>
      </c>
      <c r="B2" s="105"/>
      <c r="C2" s="33" t="s">
        <v>108</v>
      </c>
      <c r="D2" s="2"/>
      <c r="E2" s="2"/>
      <c r="F2" s="2"/>
      <c r="G2" s="2"/>
    </row>
    <row r="3" spans="1:7" ht="9" customHeight="1"/>
    <row r="4" spans="1:7" s="18" customFormat="1" ht="60.75" customHeight="1">
      <c r="A4" s="111" t="s">
        <v>4</v>
      </c>
      <c r="B4" s="111"/>
      <c r="C4" s="20" t="s">
        <v>53</v>
      </c>
      <c r="D4" s="19" t="s">
        <v>109</v>
      </c>
      <c r="E4" s="19" t="s">
        <v>110</v>
      </c>
      <c r="F4" s="19" t="s">
        <v>111</v>
      </c>
      <c r="G4" s="19" t="s">
        <v>112</v>
      </c>
    </row>
    <row r="5" spans="1:7" s="18" customFormat="1" ht="36.75" customHeight="1">
      <c r="A5" s="112" t="s">
        <v>9</v>
      </c>
      <c r="B5" s="112"/>
      <c r="C5" s="23" t="s">
        <v>61</v>
      </c>
      <c r="D5" s="22" t="s">
        <v>113</v>
      </c>
      <c r="E5" s="22" t="s">
        <v>114</v>
      </c>
      <c r="F5" s="22" t="s">
        <v>115</v>
      </c>
      <c r="G5" s="22" t="s">
        <v>116</v>
      </c>
    </row>
    <row r="6" spans="1:7" s="1" customFormat="1" ht="12" customHeight="1">
      <c r="A6" s="113" t="s">
        <v>69</v>
      </c>
      <c r="B6" s="113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6.5" customHeight="1">
      <c r="A8" s="120" t="s">
        <v>117</v>
      </c>
      <c r="B8" s="104"/>
      <c r="C8" s="104"/>
      <c r="D8" s="104"/>
      <c r="E8" s="104"/>
      <c r="F8" s="104"/>
      <c r="G8" s="104"/>
    </row>
    <row r="9" spans="1:7" ht="9" customHeight="1">
      <c r="A9" s="25"/>
      <c r="B9" s="25"/>
    </row>
    <row r="10" spans="1:7" ht="14.45" hidden="1" customHeight="1">
      <c r="A10" s="3">
        <v>2018</v>
      </c>
      <c r="B10" s="7" t="s">
        <v>15</v>
      </c>
      <c r="C10" s="39">
        <v>11655.007539456299</v>
      </c>
      <c r="D10" s="39">
        <v>6178.9792360000001</v>
      </c>
      <c r="E10" s="39">
        <v>1543.445796</v>
      </c>
      <c r="F10" s="39">
        <v>3059.7431879999999</v>
      </c>
      <c r="G10" s="39">
        <v>872.83932000000004</v>
      </c>
    </row>
    <row r="11" spans="1:7" ht="14.45" hidden="1" customHeight="1">
      <c r="A11" s="7"/>
      <c r="B11" s="7" t="s">
        <v>16</v>
      </c>
      <c r="C11" s="39">
        <v>10543.761436721899</v>
      </c>
      <c r="D11" s="39">
        <v>5622.8711039999998</v>
      </c>
      <c r="E11" s="39">
        <v>1431.144178</v>
      </c>
      <c r="F11" s="39">
        <v>2652.7973440000001</v>
      </c>
      <c r="G11" s="39">
        <v>836.94881099999998</v>
      </c>
    </row>
    <row r="12" spans="1:7" ht="14.45" hidden="1" customHeight="1">
      <c r="A12" s="7"/>
      <c r="B12" s="7" t="s">
        <v>17</v>
      </c>
      <c r="C12" s="39">
        <v>12277.5019510981</v>
      </c>
      <c r="D12" s="39">
        <v>6888.0171030000001</v>
      </c>
      <c r="E12" s="39">
        <v>1472.6473590000001</v>
      </c>
      <c r="F12" s="39">
        <v>2914.172814</v>
      </c>
      <c r="G12" s="39">
        <v>1002.664675</v>
      </c>
    </row>
    <row r="13" spans="1:7" ht="14.45" hidden="1" customHeight="1">
      <c r="A13" s="7"/>
      <c r="B13" s="7" t="s">
        <v>18</v>
      </c>
      <c r="C13" s="39">
        <v>12065.678355976201</v>
      </c>
      <c r="D13" s="39">
        <v>6812.4642469999999</v>
      </c>
      <c r="E13" s="39">
        <v>1426.672648</v>
      </c>
      <c r="F13" s="39">
        <v>2867.9940320000001</v>
      </c>
      <c r="G13" s="39">
        <v>958.54742999999996</v>
      </c>
    </row>
    <row r="14" spans="1:7" ht="14.45" hidden="1" customHeight="1">
      <c r="A14" s="7"/>
      <c r="B14" s="7" t="s">
        <v>19</v>
      </c>
      <c r="C14" s="39">
        <v>12307.822948204501</v>
      </c>
      <c r="D14" s="39">
        <v>6732.374092</v>
      </c>
      <c r="E14" s="39">
        <v>1549.395258</v>
      </c>
      <c r="F14" s="39">
        <v>3040.5294939999999</v>
      </c>
      <c r="G14" s="39">
        <v>985.52410399999997</v>
      </c>
    </row>
    <row r="15" spans="1:7" ht="14.45" hidden="1" customHeight="1">
      <c r="A15" s="7"/>
      <c r="B15" s="7" t="s">
        <v>20</v>
      </c>
      <c r="C15" s="39">
        <v>13019.3522207962</v>
      </c>
      <c r="D15" s="39">
        <v>7346.9276970000001</v>
      </c>
      <c r="E15" s="39">
        <v>1642.4358159999999</v>
      </c>
      <c r="F15" s="39">
        <v>3078.751092</v>
      </c>
      <c r="G15" s="39">
        <v>951.237617</v>
      </c>
    </row>
    <row r="16" spans="1:7" ht="14.45" hidden="1" customHeight="1">
      <c r="A16" s="7"/>
      <c r="B16" s="7" t="s">
        <v>21</v>
      </c>
      <c r="C16" s="39">
        <v>13861.213097830499</v>
      </c>
      <c r="D16" s="39">
        <v>8128.9249869762698</v>
      </c>
      <c r="E16" s="39">
        <v>1584.7569587897999</v>
      </c>
      <c r="F16" s="39">
        <v>3099.40291273703</v>
      </c>
      <c r="G16" s="39">
        <v>1048.12823932744</v>
      </c>
    </row>
    <row r="17" spans="1:7" ht="14.45" hidden="1" customHeight="1">
      <c r="A17" s="7"/>
      <c r="B17" s="7" t="s">
        <v>22</v>
      </c>
      <c r="C17" s="39">
        <v>13467.4964927284</v>
      </c>
      <c r="D17" s="39">
        <v>7733.9184244943999</v>
      </c>
      <c r="E17" s="39">
        <v>1640.42644111104</v>
      </c>
      <c r="F17" s="39">
        <v>3111.0901593470098</v>
      </c>
      <c r="G17" s="39">
        <v>982.06146777598599</v>
      </c>
    </row>
    <row r="18" spans="1:7" ht="14.45" hidden="1" customHeight="1">
      <c r="A18" s="7"/>
      <c r="B18" s="7" t="s">
        <v>23</v>
      </c>
      <c r="C18" s="39">
        <v>11164.1206560357</v>
      </c>
      <c r="D18" s="39">
        <v>5604.8354703301602</v>
      </c>
      <c r="E18" s="39">
        <v>1494.4284878521601</v>
      </c>
      <c r="F18" s="39">
        <v>3094.9132304844602</v>
      </c>
      <c r="G18" s="39">
        <v>969.94346736886598</v>
      </c>
    </row>
    <row r="19" spans="1:7" ht="14.45" hidden="1" customHeight="1">
      <c r="A19" s="7"/>
      <c r="B19" s="7" t="s">
        <v>24</v>
      </c>
      <c r="C19" s="39">
        <v>12132.1650352243</v>
      </c>
      <c r="D19" s="39">
        <v>6548.4596181571496</v>
      </c>
      <c r="E19" s="39">
        <v>1468.82198769669</v>
      </c>
      <c r="F19" s="39">
        <v>3101.1030569454301</v>
      </c>
      <c r="G19" s="39">
        <v>1013.78037242499</v>
      </c>
    </row>
    <row r="20" spans="1:7" ht="14.45" hidden="1" customHeight="1">
      <c r="A20" s="7"/>
      <c r="B20" s="7" t="s">
        <v>25</v>
      </c>
      <c r="C20" s="39">
        <v>12286.9158322311</v>
      </c>
      <c r="D20" s="39">
        <v>6660.2756536894904</v>
      </c>
      <c r="E20" s="39">
        <v>1537.8289815728101</v>
      </c>
      <c r="F20" s="39">
        <v>3103.3918235624901</v>
      </c>
      <c r="G20" s="39">
        <v>985.41937340629897</v>
      </c>
    </row>
    <row r="21" spans="1:7" ht="14.45" hidden="1" customHeight="1">
      <c r="A21" s="7"/>
      <c r="B21" s="7" t="s">
        <v>26</v>
      </c>
      <c r="C21" s="39">
        <v>11897.562245486901</v>
      </c>
      <c r="D21" s="39">
        <v>6199.2890534988301</v>
      </c>
      <c r="E21" s="39">
        <v>1612.4636022899799</v>
      </c>
      <c r="F21" s="39">
        <v>3114.6994100236798</v>
      </c>
      <c r="G21" s="39">
        <v>971.11017967444195</v>
      </c>
    </row>
    <row r="22" spans="1:7" ht="15" hidden="1">
      <c r="A22" s="3">
        <v>2019</v>
      </c>
      <c r="B22" s="7" t="s">
        <v>15</v>
      </c>
      <c r="C22" s="39">
        <v>12211.020118492101</v>
      </c>
      <c r="D22" s="39">
        <v>6487.5272079831302</v>
      </c>
      <c r="E22" s="39">
        <v>1614.38391582741</v>
      </c>
      <c r="F22" s="39">
        <v>3176.9166007500398</v>
      </c>
      <c r="G22" s="39">
        <v>932.19239393152702</v>
      </c>
    </row>
    <row r="23" spans="1:7" ht="15" hidden="1">
      <c r="A23" s="3"/>
      <c r="B23" s="7" t="s">
        <v>16</v>
      </c>
      <c r="C23" s="39">
        <v>10781.999064072101</v>
      </c>
      <c r="D23" s="39">
        <v>5600.3796199966901</v>
      </c>
      <c r="E23" s="39">
        <v>1500.8771885383601</v>
      </c>
      <c r="F23" s="39">
        <v>2777.4788188852199</v>
      </c>
      <c r="G23" s="39">
        <v>903.26343665186096</v>
      </c>
    </row>
    <row r="24" spans="1:7" ht="15" hidden="1">
      <c r="A24" s="3"/>
      <c r="B24" s="7" t="s">
        <v>27</v>
      </c>
      <c r="C24" s="39">
        <v>12593.5998791364</v>
      </c>
      <c r="D24" s="39">
        <v>6963.7852910395604</v>
      </c>
      <c r="E24" s="39">
        <v>1549.75405246834</v>
      </c>
      <c r="F24" s="39">
        <v>3045.3105905228799</v>
      </c>
      <c r="G24" s="39">
        <v>1034.7499451056201</v>
      </c>
    </row>
    <row r="25" spans="1:7" ht="15" hidden="1">
      <c r="A25" s="3"/>
      <c r="B25" s="7" t="s">
        <v>28</v>
      </c>
      <c r="C25" s="39">
        <v>12336.685391057599</v>
      </c>
      <c r="D25" s="39">
        <v>6875.2953306843901</v>
      </c>
      <c r="E25" s="39">
        <v>1484.48643517029</v>
      </c>
      <c r="F25" s="39">
        <v>2977.2056207860701</v>
      </c>
      <c r="G25" s="39">
        <v>999.69800441682696</v>
      </c>
    </row>
    <row r="26" spans="1:7" ht="15" hidden="1">
      <c r="A26" s="3"/>
      <c r="B26" s="7" t="s">
        <v>29</v>
      </c>
      <c r="C26" s="39">
        <v>13425.406659157799</v>
      </c>
      <c r="D26" s="39">
        <v>7614.3150984434897</v>
      </c>
      <c r="E26" s="39">
        <v>1617.56354161949</v>
      </c>
      <c r="F26" s="39">
        <v>3163.3950804077499</v>
      </c>
      <c r="G26" s="39">
        <v>1030.13293868711</v>
      </c>
    </row>
    <row r="27" spans="1:7" ht="15" hidden="1">
      <c r="A27" s="3"/>
      <c r="B27" s="7" t="s">
        <v>20</v>
      </c>
      <c r="C27" s="39">
        <v>12699.9395940415</v>
      </c>
      <c r="D27" s="39">
        <v>6716.0263276563801</v>
      </c>
      <c r="E27" s="39">
        <v>1751.1785391773001</v>
      </c>
      <c r="F27" s="39">
        <v>3254.6888808583499</v>
      </c>
      <c r="G27" s="39">
        <v>978.04584634949003</v>
      </c>
    </row>
    <row r="28" spans="1:7" ht="15" hidden="1">
      <c r="A28" s="3"/>
      <c r="B28" s="7" t="s">
        <v>34</v>
      </c>
      <c r="C28" s="39">
        <v>13628.2859362699</v>
      </c>
      <c r="D28" s="39">
        <v>7657.6248628993299</v>
      </c>
      <c r="E28" s="39">
        <v>1669.68802829838</v>
      </c>
      <c r="F28" s="39">
        <v>3220.0736053661699</v>
      </c>
      <c r="G28" s="39">
        <v>1080.8994397060401</v>
      </c>
    </row>
    <row r="29" spans="1:7" ht="15" hidden="1">
      <c r="A29" s="3"/>
      <c r="B29" s="7" t="s">
        <v>30</v>
      </c>
      <c r="C29" s="39">
        <v>13618.5768029132</v>
      </c>
      <c r="D29" s="39">
        <v>7665.1001863123302</v>
      </c>
      <c r="E29" s="39">
        <v>1732.2903218132601</v>
      </c>
      <c r="F29" s="39">
        <v>3210.6450444461202</v>
      </c>
      <c r="G29" s="39">
        <v>1010.54125034149</v>
      </c>
    </row>
    <row r="30" spans="1:7" ht="15" hidden="1">
      <c r="A30" s="3"/>
      <c r="B30" s="7" t="s">
        <v>31</v>
      </c>
      <c r="C30" s="39">
        <v>11656.3611793174</v>
      </c>
      <c r="D30" s="39">
        <v>5868.2627374356798</v>
      </c>
      <c r="E30" s="39">
        <v>1581.8142036991601</v>
      </c>
      <c r="F30" s="39">
        <v>3201.3782456131298</v>
      </c>
      <c r="G30" s="39">
        <v>1004.90599256947</v>
      </c>
    </row>
    <row r="31" spans="1:7" hidden="1">
      <c r="A31" s="7"/>
      <c r="B31" s="7" t="s">
        <v>32</v>
      </c>
      <c r="C31" s="39">
        <v>12584.4857626432</v>
      </c>
      <c r="D31" s="39">
        <v>6801.6947576969596</v>
      </c>
      <c r="E31" s="39">
        <v>1529.9624760000199</v>
      </c>
      <c r="F31" s="39">
        <v>3204.57962385874</v>
      </c>
      <c r="G31" s="39">
        <v>1048.2489050874401</v>
      </c>
    </row>
    <row r="32" spans="1:7" hidden="1">
      <c r="A32" s="10"/>
      <c r="B32" s="2" t="s">
        <v>25</v>
      </c>
      <c r="C32" s="39">
        <v>12651.684354986999</v>
      </c>
      <c r="D32" s="39">
        <v>6796.0909248797798</v>
      </c>
      <c r="E32" s="39">
        <v>1607.2351950145701</v>
      </c>
      <c r="F32" s="39">
        <v>3226.4783448702901</v>
      </c>
      <c r="G32" s="39">
        <v>1021.87989022233</v>
      </c>
    </row>
    <row r="33" spans="1:7" hidden="1">
      <c r="A33" s="10"/>
      <c r="B33" s="2" t="s">
        <v>26</v>
      </c>
      <c r="C33" s="39">
        <v>12435.480910779101</v>
      </c>
      <c r="D33" s="39">
        <v>6490.6556390132801</v>
      </c>
      <c r="E33" s="39">
        <v>1681.7995371884499</v>
      </c>
      <c r="F33" s="39">
        <v>3245.5167852446798</v>
      </c>
      <c r="G33" s="39">
        <v>1017.50894933273</v>
      </c>
    </row>
    <row r="34" spans="1:7" ht="15" hidden="1" customHeight="1">
      <c r="A34" s="3"/>
      <c r="B34" s="2"/>
      <c r="C34" s="39"/>
      <c r="D34" s="39"/>
      <c r="E34" s="39"/>
      <c r="F34" s="39"/>
      <c r="G34" s="39"/>
    </row>
    <row r="35" spans="1:7" ht="13.5" hidden="1" customHeight="1">
      <c r="A35" s="3">
        <v>2020</v>
      </c>
      <c r="B35" s="12" t="s">
        <v>15</v>
      </c>
      <c r="C35" s="39">
        <v>12329.0833501177</v>
      </c>
      <c r="D35" s="39">
        <v>6465.4696154759904</v>
      </c>
      <c r="E35" s="39">
        <v>1664.42981721806</v>
      </c>
      <c r="F35" s="39">
        <v>3239.0257516741899</v>
      </c>
      <c r="G35" s="39">
        <v>960.15816574947303</v>
      </c>
    </row>
    <row r="36" spans="1:7" ht="13.5" hidden="1" customHeight="1">
      <c r="A36" s="7"/>
      <c r="B36" s="11" t="s">
        <v>16</v>
      </c>
      <c r="C36" s="39">
        <v>11164.288888404701</v>
      </c>
      <c r="D36" s="39">
        <v>5782.3919576465796</v>
      </c>
      <c r="E36" s="39">
        <v>1559.6830081640901</v>
      </c>
      <c r="F36" s="39">
        <v>2874.6905775462001</v>
      </c>
      <c r="G36" s="39">
        <v>947.52334504780197</v>
      </c>
    </row>
    <row r="37" spans="1:7" ht="13.5" hidden="1" customHeight="1">
      <c r="A37" s="7"/>
      <c r="B37" s="11" t="s">
        <v>17</v>
      </c>
      <c r="C37" s="39">
        <v>10672.4686630329</v>
      </c>
      <c r="D37" s="39">
        <v>5576.0046857939396</v>
      </c>
      <c r="E37" s="39">
        <v>1398.4474592429999</v>
      </c>
      <c r="F37" s="39">
        <v>2774.27794796634</v>
      </c>
      <c r="G37" s="39">
        <v>923.73857002964405</v>
      </c>
    </row>
    <row r="38" spans="1:7" ht="13.5" hidden="1" customHeight="1">
      <c r="A38" s="7"/>
      <c r="B38" s="11" t="s">
        <v>18</v>
      </c>
      <c r="C38" s="39">
        <v>837.78024758412698</v>
      </c>
      <c r="D38" s="39">
        <v>436.32809250294702</v>
      </c>
      <c r="E38" s="39">
        <v>94.396775945188395</v>
      </c>
      <c r="F38" s="39">
        <v>255.87447074359099</v>
      </c>
      <c r="G38" s="39">
        <v>51.180908392401101</v>
      </c>
    </row>
    <row r="39" spans="1:7" ht="13.5" hidden="1" customHeight="1">
      <c r="A39" s="7"/>
      <c r="B39" s="11" t="s">
        <v>19</v>
      </c>
      <c r="C39" s="39">
        <v>6777.3171552471504</v>
      </c>
      <c r="D39" s="39">
        <v>3150.4368159648602</v>
      </c>
      <c r="E39" s="39">
        <v>1026.1442759864599</v>
      </c>
      <c r="F39" s="39">
        <v>1830.1966251578599</v>
      </c>
      <c r="G39" s="39">
        <v>770.53943813796604</v>
      </c>
    </row>
    <row r="40" spans="1:7" ht="13.5" hidden="1" customHeight="1">
      <c r="A40" s="7"/>
      <c r="B40" s="11" t="s">
        <v>33</v>
      </c>
      <c r="C40" s="39">
        <v>12124.0806571782</v>
      </c>
      <c r="D40" s="39">
        <v>6726.1376836039899</v>
      </c>
      <c r="E40" s="39">
        <v>1483.9771010454999</v>
      </c>
      <c r="F40" s="39">
        <v>2922.7106150108002</v>
      </c>
      <c r="G40" s="39">
        <v>991.255257517936</v>
      </c>
    </row>
    <row r="41" spans="1:7" ht="13.5" hidden="1" customHeight="1">
      <c r="A41" s="7"/>
      <c r="B41" s="11" t="s">
        <v>34</v>
      </c>
      <c r="C41" s="39">
        <v>13860.4180117591</v>
      </c>
      <c r="D41" s="39">
        <v>8098.3892969478702</v>
      </c>
      <c r="E41" s="39">
        <v>1566.86508481393</v>
      </c>
      <c r="F41" s="39">
        <v>3083.8604042678699</v>
      </c>
      <c r="G41" s="39">
        <v>1111.3032257294699</v>
      </c>
    </row>
    <row r="42" spans="1:7" ht="13.5" hidden="1" customHeight="1">
      <c r="A42" s="7"/>
      <c r="B42" s="11" t="s">
        <v>30</v>
      </c>
      <c r="C42" s="39">
        <v>13757.1284501398</v>
      </c>
      <c r="D42" s="39">
        <v>7902.7182920880095</v>
      </c>
      <c r="E42" s="39">
        <v>1692.4476444115601</v>
      </c>
      <c r="F42" s="39">
        <v>3127.1682732905301</v>
      </c>
      <c r="G42" s="39">
        <v>1034.79424034969</v>
      </c>
    </row>
    <row r="43" spans="1:7" ht="13.5" hidden="1" customHeight="1">
      <c r="A43" s="7"/>
      <c r="B43" s="11" t="s">
        <v>23</v>
      </c>
      <c r="C43" s="39">
        <v>13647.649605422501</v>
      </c>
      <c r="D43" s="39">
        <v>7910.6210103801004</v>
      </c>
      <c r="E43" s="39">
        <v>1535.94159179189</v>
      </c>
      <c r="F43" s="39">
        <v>3102.1355199991199</v>
      </c>
      <c r="G43" s="39">
        <v>1098.9514832513701</v>
      </c>
    </row>
    <row r="44" spans="1:7" ht="13.5" hidden="1" customHeight="1">
      <c r="A44" s="7"/>
      <c r="B44" s="11" t="s">
        <v>24</v>
      </c>
      <c r="C44" s="39">
        <v>12859.0674561332</v>
      </c>
      <c r="D44" s="39">
        <v>7237.0032221895699</v>
      </c>
      <c r="E44" s="39">
        <v>1464.1740895320199</v>
      </c>
      <c r="F44" s="39">
        <v>3060.3735407851</v>
      </c>
      <c r="G44" s="39">
        <v>1097.51660362655</v>
      </c>
    </row>
    <row r="45" spans="1:7" ht="13.5" hidden="1" customHeight="1">
      <c r="A45" s="7"/>
      <c r="B45" s="11" t="s">
        <v>25</v>
      </c>
      <c r="C45" s="39">
        <v>12797.4590676561</v>
      </c>
      <c r="D45" s="39">
        <v>7278.6133805462396</v>
      </c>
      <c r="E45" s="39">
        <v>1454.54785148819</v>
      </c>
      <c r="F45" s="39">
        <v>2978.0395123152798</v>
      </c>
      <c r="G45" s="39">
        <v>1086.2583233063399</v>
      </c>
    </row>
    <row r="46" spans="1:7" ht="13.5" hidden="1" customHeight="1">
      <c r="A46" s="3"/>
      <c r="B46" s="11" t="s">
        <v>26</v>
      </c>
      <c r="C46" s="39">
        <v>14268.8776237006</v>
      </c>
      <c r="D46" s="39">
        <v>8392.4177412441695</v>
      </c>
      <c r="E46" s="39">
        <v>1627.9819519984201</v>
      </c>
      <c r="F46" s="39">
        <v>3161.1333488283199</v>
      </c>
      <c r="G46" s="39">
        <v>1087.3445816296501</v>
      </c>
    </row>
    <row r="47" spans="1:7" ht="15" hidden="1" customHeight="1">
      <c r="A47" s="3"/>
      <c r="B47" s="11"/>
      <c r="C47" s="39"/>
      <c r="D47" s="39"/>
      <c r="E47" s="39"/>
      <c r="F47" s="39"/>
      <c r="G47" s="39"/>
    </row>
    <row r="48" spans="1:7" ht="13.5" hidden="1" customHeight="1">
      <c r="A48" s="3">
        <v>2021</v>
      </c>
      <c r="B48" s="12" t="s">
        <v>15</v>
      </c>
      <c r="C48" s="39">
        <v>10801.9020163522</v>
      </c>
      <c r="D48" s="39">
        <v>5327.5469631522101</v>
      </c>
      <c r="E48" s="39">
        <v>1506.3089845823399</v>
      </c>
      <c r="F48" s="39">
        <v>2937.7963567684901</v>
      </c>
      <c r="G48" s="39">
        <v>1030.2497118491799</v>
      </c>
    </row>
    <row r="49" spans="1:7" ht="13.5" hidden="1" customHeight="1">
      <c r="A49" s="3"/>
      <c r="B49" s="11" t="s">
        <v>16</v>
      </c>
      <c r="C49" s="39">
        <v>11158.7064631545</v>
      </c>
      <c r="D49" s="39">
        <v>6002.1228520371496</v>
      </c>
      <c r="E49" s="39">
        <v>1461.4229786497499</v>
      </c>
      <c r="F49" s="39">
        <v>2756.8282638668102</v>
      </c>
      <c r="G49" s="39">
        <v>938.33236860083798</v>
      </c>
    </row>
    <row r="50" spans="1:7" ht="13.5" hidden="1" customHeight="1">
      <c r="A50" s="7"/>
      <c r="B50" s="11" t="s">
        <v>27</v>
      </c>
      <c r="C50" s="39">
        <v>15016.0456898641</v>
      </c>
      <c r="D50" s="39">
        <v>8943.9115160134807</v>
      </c>
      <c r="E50" s="39">
        <v>1499.4199760946501</v>
      </c>
      <c r="F50" s="39">
        <v>2969.1040401845498</v>
      </c>
      <c r="G50" s="39">
        <v>1603.6101575714599</v>
      </c>
    </row>
    <row r="51" spans="1:7" ht="13.5" hidden="1" customHeight="1">
      <c r="A51" s="7"/>
      <c r="B51" s="11" t="s">
        <v>18</v>
      </c>
      <c r="C51" s="39">
        <v>13833.879006336099</v>
      </c>
      <c r="D51" s="39">
        <v>8165.7912141203096</v>
      </c>
      <c r="E51" s="39">
        <v>1461.93447669228</v>
      </c>
      <c r="F51" s="39">
        <v>2900.8146472603098</v>
      </c>
      <c r="G51" s="39">
        <v>1305.3386682631699</v>
      </c>
    </row>
    <row r="52" spans="1:7" ht="13.5" hidden="1" customHeight="1">
      <c r="A52" s="7"/>
      <c r="B52" s="11" t="s">
        <v>35</v>
      </c>
      <c r="C52" s="39">
        <v>11594.872973978099</v>
      </c>
      <c r="D52" s="39">
        <v>6295.8250260867599</v>
      </c>
      <c r="E52" s="39">
        <v>1435.6196561118199</v>
      </c>
      <c r="F52" s="39">
        <v>2849.1801465390699</v>
      </c>
      <c r="G52" s="39">
        <v>1014.24814524048</v>
      </c>
    </row>
    <row r="53" spans="1:7" ht="13.5" hidden="1" customHeight="1">
      <c r="A53" s="7"/>
      <c r="B53" s="11" t="s">
        <v>36</v>
      </c>
      <c r="C53" s="39">
        <v>925.29928545629502</v>
      </c>
      <c r="D53" s="39">
        <v>349.75915954740799</v>
      </c>
      <c r="E53" s="39">
        <v>154.333618508732</v>
      </c>
      <c r="F53" s="39">
        <v>344.879852571274</v>
      </c>
      <c r="G53" s="39">
        <v>76.326654828881104</v>
      </c>
    </row>
    <row r="54" spans="1:7" ht="13.5" hidden="1" customHeight="1">
      <c r="A54" s="7"/>
      <c r="B54" s="11" t="s">
        <v>34</v>
      </c>
      <c r="C54" s="39">
        <v>2022.9635090762999</v>
      </c>
      <c r="D54" s="39">
        <v>1311.93906610556</v>
      </c>
      <c r="E54" s="39">
        <v>177.05575458397399</v>
      </c>
      <c r="F54" s="39">
        <v>388.56641093775102</v>
      </c>
      <c r="G54" s="39">
        <v>145.40227744901901</v>
      </c>
    </row>
    <row r="55" spans="1:7" ht="13.5" hidden="1" customHeight="1">
      <c r="A55" s="7"/>
      <c r="B55" s="11" t="s">
        <v>22</v>
      </c>
      <c r="C55" s="39">
        <v>5828.4021945176301</v>
      </c>
      <c r="D55" s="39">
        <v>3089.9628522064099</v>
      </c>
      <c r="E55" s="39">
        <v>869.91808922754205</v>
      </c>
      <c r="F55" s="39">
        <v>1651.1448482973999</v>
      </c>
      <c r="G55" s="39">
        <v>217.37640478628299</v>
      </c>
    </row>
    <row r="56" spans="1:7" ht="13.5" hidden="1" customHeight="1">
      <c r="A56" s="7"/>
      <c r="B56" s="11" t="s">
        <v>23</v>
      </c>
      <c r="C56" s="39">
        <v>10795.707017660299</v>
      </c>
      <c r="D56" s="39">
        <v>6478.7986075012996</v>
      </c>
      <c r="E56" s="39">
        <v>1147.34836906854</v>
      </c>
      <c r="F56" s="39">
        <v>2382.44007935933</v>
      </c>
      <c r="G56" s="39">
        <v>787.11996173113005</v>
      </c>
    </row>
    <row r="57" spans="1:7" ht="14.45" hidden="1" customHeight="1">
      <c r="A57" s="7"/>
      <c r="B57" s="11" t="s">
        <v>24</v>
      </c>
      <c r="C57" s="39">
        <v>14167.010814864199</v>
      </c>
      <c r="D57" s="39">
        <v>9082.4390438479095</v>
      </c>
      <c r="E57" s="39">
        <v>1289.93737287771</v>
      </c>
      <c r="F57" s="39">
        <v>2683.9475952685302</v>
      </c>
      <c r="G57" s="39">
        <v>1110.6868028700701</v>
      </c>
    </row>
    <row r="58" spans="1:7" ht="14.45" hidden="1" customHeight="1">
      <c r="A58" s="7"/>
      <c r="B58" s="7" t="s">
        <v>25</v>
      </c>
      <c r="C58" s="39">
        <v>13382.988788868</v>
      </c>
      <c r="D58" s="39">
        <v>7617.4897594507001</v>
      </c>
      <c r="E58" s="39">
        <v>1512.72976554771</v>
      </c>
      <c r="F58" s="39">
        <v>3064.4026581724202</v>
      </c>
      <c r="G58" s="39">
        <v>1188.3666056971399</v>
      </c>
    </row>
    <row r="59" spans="1:7" ht="15" hidden="1" customHeight="1">
      <c r="A59" s="7"/>
      <c r="B59" s="7" t="s">
        <v>26</v>
      </c>
      <c r="C59" s="39">
        <v>14577.015585684399</v>
      </c>
      <c r="D59" s="39">
        <v>8014.6148210087604</v>
      </c>
      <c r="E59" s="39">
        <v>1697.9851759343501</v>
      </c>
      <c r="F59" s="39">
        <v>3321.8124814589</v>
      </c>
      <c r="G59" s="39">
        <v>1542.6031072823901</v>
      </c>
    </row>
    <row r="60" spans="1:7" ht="5.25" hidden="1" customHeight="1">
      <c r="A60" s="7"/>
      <c r="B60" s="7"/>
      <c r="C60" s="39"/>
      <c r="D60" s="39"/>
      <c r="E60" s="39"/>
      <c r="F60" s="39"/>
      <c r="G60" s="39"/>
    </row>
    <row r="61" spans="1:7" ht="13.5" customHeight="1">
      <c r="A61" s="3">
        <v>2022</v>
      </c>
      <c r="B61" s="12" t="s">
        <v>15</v>
      </c>
      <c r="C61" s="39">
        <v>12634.372902613699</v>
      </c>
      <c r="D61" s="39">
        <v>6132.0065545881998</v>
      </c>
      <c r="E61" s="39">
        <v>1910.2333229261401</v>
      </c>
      <c r="F61" s="39">
        <v>3657.3155420862499</v>
      </c>
      <c r="G61" s="39">
        <v>934.81748301312894</v>
      </c>
    </row>
    <row r="62" spans="1:7" ht="13.5" customHeight="1">
      <c r="A62" s="3"/>
      <c r="B62" s="13" t="s">
        <v>16</v>
      </c>
      <c r="C62" s="40">
        <v>12456.305962509601</v>
      </c>
      <c r="D62" s="39">
        <v>6202.9370359254399</v>
      </c>
      <c r="E62" s="39">
        <v>1860.5672565300599</v>
      </c>
      <c r="F62" s="39">
        <v>3500.0509737765401</v>
      </c>
      <c r="G62" s="40">
        <v>892.75069627753794</v>
      </c>
    </row>
    <row r="63" spans="1:7" ht="13.5" customHeight="1">
      <c r="A63" s="7"/>
      <c r="B63" s="13" t="s">
        <v>17</v>
      </c>
      <c r="C63" s="40">
        <v>16681.663310881198</v>
      </c>
      <c r="D63" s="39">
        <v>9893.6845723010811</v>
      </c>
      <c r="E63" s="39">
        <v>1903.3603034302598</v>
      </c>
      <c r="F63" s="39">
        <v>3636.55296175383</v>
      </c>
      <c r="G63" s="39">
        <v>1248.065473396</v>
      </c>
    </row>
    <row r="64" spans="1:7" ht="13.5" customHeight="1">
      <c r="A64" s="7"/>
      <c r="B64" s="13" t="s">
        <v>28</v>
      </c>
      <c r="C64" s="39">
        <v>15402.0758213682</v>
      </c>
      <c r="D64" s="39">
        <v>8261.2266178713999</v>
      </c>
      <c r="E64" s="39">
        <v>1956.6543919262999</v>
      </c>
      <c r="F64" s="39">
        <v>3803.8343979945003</v>
      </c>
      <c r="G64" s="39">
        <v>1380.3604135759701</v>
      </c>
    </row>
    <row r="65" spans="1:7" ht="13.5" customHeight="1">
      <c r="A65" s="7"/>
      <c r="B65" s="11" t="s">
        <v>29</v>
      </c>
      <c r="C65" s="39">
        <v>13929.792978417299</v>
      </c>
      <c r="D65" s="39">
        <v>6881.6017726868804</v>
      </c>
      <c r="E65" s="39">
        <v>1972.30762706171</v>
      </c>
      <c r="F65" s="39">
        <v>3826.6574043824698</v>
      </c>
      <c r="G65" s="39">
        <v>1249.2261742862599</v>
      </c>
    </row>
    <row r="66" spans="1:7" ht="13.5" customHeight="1">
      <c r="A66" s="7"/>
      <c r="B66" s="11" t="s">
        <v>36</v>
      </c>
      <c r="C66" s="39">
        <v>16126.5366575066</v>
      </c>
      <c r="D66" s="39">
        <v>8849.7398796753187</v>
      </c>
      <c r="E66" s="39">
        <v>2023.5876253653198</v>
      </c>
      <c r="F66" s="39">
        <v>3884.0572654482098</v>
      </c>
      <c r="G66" s="39">
        <v>1369.1518870177399</v>
      </c>
    </row>
    <row r="67" spans="1:7" ht="13.5" customHeight="1">
      <c r="A67" s="7"/>
      <c r="B67" s="11" t="s">
        <v>37</v>
      </c>
      <c r="C67" s="39">
        <v>14115.0754816832</v>
      </c>
      <c r="D67" s="39">
        <v>6973.5950251841496</v>
      </c>
      <c r="E67" s="39">
        <v>2057.98861499653</v>
      </c>
      <c r="F67" s="39">
        <v>3930.6659526335802</v>
      </c>
      <c r="G67" s="39">
        <v>1152.82588886893</v>
      </c>
    </row>
    <row r="68" spans="1:7" ht="13.5" customHeight="1">
      <c r="A68" s="7"/>
      <c r="B68" s="11" t="s">
        <v>38</v>
      </c>
      <c r="C68" s="39">
        <v>16514.091101132301</v>
      </c>
      <c r="D68" s="39">
        <v>9351.5909287719496</v>
      </c>
      <c r="E68" s="39">
        <v>2037.4087288465601</v>
      </c>
      <c r="F68" s="39">
        <v>3883.4979612019797</v>
      </c>
      <c r="G68" s="39">
        <v>1241.59348231184</v>
      </c>
    </row>
    <row r="69" spans="1:7" ht="13.5" customHeight="1">
      <c r="A69" s="7"/>
      <c r="B69" s="15" t="s">
        <v>23</v>
      </c>
      <c r="C69" s="39">
        <v>16323.414124823899</v>
      </c>
      <c r="D69" s="39">
        <v>9099.0979736951103</v>
      </c>
      <c r="E69" s="39">
        <v>2067.9698597792599</v>
      </c>
      <c r="F69" s="39">
        <v>3949.5174265424102</v>
      </c>
      <c r="G69" s="39">
        <v>1206.82886480711</v>
      </c>
    </row>
    <row r="70" spans="1:7" ht="14.45" customHeight="1">
      <c r="A70" s="7"/>
      <c r="B70" s="15" t="s">
        <v>24</v>
      </c>
      <c r="C70" s="39">
        <v>15421.7006118557</v>
      </c>
      <c r="D70" s="39">
        <v>8234.6836661940706</v>
      </c>
      <c r="E70" s="39">
        <v>2094.85346795639</v>
      </c>
      <c r="F70" s="39">
        <v>4004.8106705140099</v>
      </c>
      <c r="G70" s="39">
        <v>1087.3528071912101</v>
      </c>
    </row>
    <row r="71" spans="1:7" ht="14.45" customHeight="1">
      <c r="A71" s="7"/>
      <c r="B71" s="7" t="s">
        <v>25</v>
      </c>
      <c r="C71" s="39">
        <v>16036.3036060225</v>
      </c>
      <c r="D71" s="39">
        <v>8786.4074718290794</v>
      </c>
      <c r="E71" s="39">
        <v>2126.27626997574</v>
      </c>
      <c r="F71" s="39">
        <v>4068.8876412422296</v>
      </c>
      <c r="G71" s="39">
        <v>1054.73222297547</v>
      </c>
    </row>
    <row r="72" spans="1:7" ht="15" customHeight="1">
      <c r="A72" s="7"/>
      <c r="B72" s="85" t="s">
        <v>26</v>
      </c>
      <c r="C72" s="39">
        <v>17531.6746573126</v>
      </c>
      <c r="D72" s="39">
        <v>9998.9317029414906</v>
      </c>
      <c r="E72" s="39">
        <v>2221.9587021246398</v>
      </c>
      <c r="F72" s="39">
        <v>4227.5742592506804</v>
      </c>
      <c r="G72" s="39">
        <v>1083.2099929958099</v>
      </c>
    </row>
    <row r="73" spans="1:7" ht="15" customHeight="1">
      <c r="A73" s="7"/>
      <c r="B73" s="7"/>
      <c r="C73" s="39"/>
      <c r="D73" s="39"/>
      <c r="E73" s="39"/>
      <c r="F73" s="39"/>
      <c r="G73" s="39"/>
    </row>
    <row r="74" spans="1:7" ht="13.5" customHeight="1">
      <c r="A74" s="3">
        <v>2023</v>
      </c>
      <c r="B74" s="7" t="s">
        <v>15</v>
      </c>
      <c r="C74" s="39">
        <v>15179.480673874805</v>
      </c>
      <c r="D74" s="39">
        <v>7662.1813639640604</v>
      </c>
      <c r="E74" s="39">
        <v>2230.8465369331425</v>
      </c>
      <c r="F74" s="39">
        <v>4238.9887097506562</v>
      </c>
      <c r="G74" s="39">
        <v>1047.4640632269463</v>
      </c>
    </row>
    <row r="75" spans="1:7" ht="13.5" customHeight="1">
      <c r="A75" s="3"/>
      <c r="B75" s="7" t="s">
        <v>16</v>
      </c>
      <c r="C75" s="39">
        <v>16485.452133959818</v>
      </c>
      <c r="D75" s="39">
        <v>8829.8978038321839</v>
      </c>
      <c r="E75" s="39">
        <v>2255.3858488394067</v>
      </c>
      <c r="F75" s="39">
        <v>4289.8565742676637</v>
      </c>
      <c r="G75" s="39">
        <v>1110.311907020563</v>
      </c>
    </row>
    <row r="76" spans="1:7" ht="13.5" customHeight="1">
      <c r="A76" s="7"/>
      <c r="B76" s="11" t="s">
        <v>17</v>
      </c>
      <c r="C76" s="39">
        <v>18228.990372995631</v>
      </c>
      <c r="D76" s="39">
        <v>10269.171145856832</v>
      </c>
      <c r="E76" s="39">
        <v>2300.4935658161953</v>
      </c>
      <c r="F76" s="39">
        <v>4371.3638491787488</v>
      </c>
      <c r="G76" s="39">
        <v>1287.9618121438532</v>
      </c>
    </row>
    <row r="77" spans="1:7" ht="13.5" customHeight="1">
      <c r="A77" s="7"/>
      <c r="B77" s="11" t="s">
        <v>18</v>
      </c>
      <c r="C77" s="39">
        <v>14623.085853549252</v>
      </c>
      <c r="D77" s="39">
        <v>6828.998811994793</v>
      </c>
      <c r="E77" s="39">
        <v>2358.0059049615998</v>
      </c>
      <c r="F77" s="39">
        <v>4467.533853860682</v>
      </c>
      <c r="G77" s="39">
        <v>968.54728273217768</v>
      </c>
    </row>
    <row r="78" spans="1:7" ht="13.5" customHeight="1">
      <c r="A78" s="7"/>
      <c r="B78" s="11" t="s">
        <v>19</v>
      </c>
      <c r="C78" s="39">
        <v>16996.586938424007</v>
      </c>
      <c r="D78" s="39">
        <v>8932.3304460891886</v>
      </c>
      <c r="E78" s="39">
        <v>2374.5119462963312</v>
      </c>
      <c r="F78" s="39">
        <v>4503.2741246915675</v>
      </c>
      <c r="G78" s="39">
        <v>1186.4704213469174</v>
      </c>
    </row>
    <row r="79" spans="1:7" ht="13.5" customHeight="1">
      <c r="A79" s="7"/>
      <c r="B79" s="11" t="s">
        <v>151</v>
      </c>
      <c r="C79" s="39">
        <v>16677.144762232059</v>
      </c>
      <c r="D79" s="39">
        <v>8512.3886560142782</v>
      </c>
      <c r="E79" s="39">
        <v>2428.7452211621899</v>
      </c>
      <c r="F79" s="39">
        <v>4594.3747344404901</v>
      </c>
      <c r="G79" s="39">
        <v>1141.6361506150997</v>
      </c>
    </row>
    <row r="80" spans="1:7" ht="13.5" customHeight="1">
      <c r="A80" s="7"/>
      <c r="B80" s="11" t="s">
        <v>145</v>
      </c>
      <c r="C80" s="39">
        <v>17005.29629024534</v>
      </c>
      <c r="D80" s="39">
        <v>8776.3987534918051</v>
      </c>
      <c r="E80" s="39">
        <v>2434.0742039572278</v>
      </c>
      <c r="F80" s="39">
        <v>4611.8885933050024</v>
      </c>
      <c r="G80" s="39">
        <v>1182.9347394913038</v>
      </c>
    </row>
    <row r="81" spans="1:7" ht="13.5" hidden="1" customHeight="1">
      <c r="A81" s="7"/>
      <c r="B81" s="11" t="s">
        <v>146</v>
      </c>
      <c r="C81" s="39"/>
      <c r="D81" s="39"/>
      <c r="E81" s="39"/>
      <c r="F81" s="39"/>
      <c r="G81" s="39"/>
    </row>
    <row r="82" spans="1:7" ht="13.5" hidden="1" customHeight="1">
      <c r="A82" s="7"/>
      <c r="B82" s="11" t="s">
        <v>147</v>
      </c>
      <c r="C82" s="39"/>
      <c r="D82" s="39"/>
      <c r="E82" s="39"/>
      <c r="F82" s="39"/>
      <c r="G82" s="39"/>
    </row>
    <row r="83" spans="1:7" ht="14.45" hidden="1" customHeight="1">
      <c r="A83" s="7"/>
      <c r="B83" s="11" t="s">
        <v>148</v>
      </c>
      <c r="C83" s="39"/>
      <c r="D83" s="39"/>
      <c r="E83" s="39"/>
      <c r="F83" s="39"/>
      <c r="G83" s="39"/>
    </row>
    <row r="84" spans="1:7" ht="14.45" hidden="1" customHeight="1">
      <c r="A84" s="7"/>
      <c r="B84" s="11" t="s">
        <v>149</v>
      </c>
      <c r="C84" s="39"/>
      <c r="D84" s="39"/>
      <c r="E84" s="39"/>
      <c r="F84" s="39"/>
      <c r="G84" s="39"/>
    </row>
    <row r="85" spans="1:7" ht="15" hidden="1" customHeight="1">
      <c r="A85" s="7"/>
      <c r="B85" s="11" t="s">
        <v>150</v>
      </c>
      <c r="C85" s="39"/>
      <c r="D85" s="39"/>
      <c r="E85" s="39"/>
      <c r="F85" s="39"/>
      <c r="G85" s="39"/>
    </row>
    <row r="86" spans="1:7" ht="6" customHeight="1">
      <c r="A86" s="7"/>
      <c r="B86" s="7"/>
      <c r="C86" s="39"/>
      <c r="D86" s="39"/>
      <c r="E86" s="39"/>
      <c r="F86" s="39"/>
      <c r="G86" s="39"/>
    </row>
    <row r="87" spans="1:7" s="92" customFormat="1" ht="15.75" customHeight="1">
      <c r="A87" s="118" t="s">
        <v>39</v>
      </c>
      <c r="B87" s="118"/>
      <c r="C87" s="118"/>
      <c r="D87" s="118"/>
      <c r="E87" s="118"/>
      <c r="F87" s="118"/>
      <c r="G87" s="118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6">
        <v>0.96685805510063905</v>
      </c>
      <c r="D114" s="36">
        <v>-0.33999999999997399</v>
      </c>
      <c r="E114" s="36">
        <v>3.1000000000000099</v>
      </c>
      <c r="F114" s="36">
        <v>1.9550135785587599</v>
      </c>
      <c r="G114" s="36">
        <v>3.00000000000002</v>
      </c>
    </row>
    <row r="115" spans="1:7" ht="13.5" hidden="1" customHeight="1">
      <c r="A115" s="7"/>
      <c r="B115" s="11" t="s">
        <v>16</v>
      </c>
      <c r="C115" s="36">
        <v>3.54563028674775</v>
      </c>
      <c r="D115" s="36">
        <v>3.2499999999999698</v>
      </c>
      <c r="E115" s="36">
        <v>3.9180967020358701</v>
      </c>
      <c r="F115" s="36">
        <v>3.4999999999999001</v>
      </c>
      <c r="G115" s="36">
        <v>4.8999999999999702</v>
      </c>
    </row>
    <row r="116" spans="1:7" ht="13.5" hidden="1" customHeight="1">
      <c r="A116" s="7"/>
      <c r="B116" s="11" t="s">
        <v>17</v>
      </c>
      <c r="C116" s="36">
        <v>-15.2548217709077</v>
      </c>
      <c r="D116" s="36">
        <v>-19.9285381045752</v>
      </c>
      <c r="E116" s="36">
        <v>-9.7632648860862403</v>
      </c>
      <c r="F116" s="36">
        <v>-8.9000000000001194</v>
      </c>
      <c r="G116" s="36">
        <v>-10.7283286750641</v>
      </c>
    </row>
    <row r="117" spans="1:7" ht="13.5" hidden="1" customHeight="1">
      <c r="A117" s="7"/>
      <c r="B117" s="11" t="s">
        <v>18</v>
      </c>
      <c r="C117" s="36">
        <v>-93.209032888271594</v>
      </c>
      <c r="D117" s="36">
        <v>-93.653682183576606</v>
      </c>
      <c r="E117" s="36">
        <v>-93.641115627010805</v>
      </c>
      <c r="F117" s="36">
        <v>-91.405549252052197</v>
      </c>
      <c r="G117" s="36">
        <v>-94.880363053014406</v>
      </c>
    </row>
    <row r="118" spans="1:7" ht="13.5" hidden="1" customHeight="1">
      <c r="A118" s="7"/>
      <c r="B118" s="11" t="s">
        <v>19</v>
      </c>
      <c r="C118" s="36">
        <v>-49.518719787723001</v>
      </c>
      <c r="D118" s="36">
        <v>-58.624816871462698</v>
      </c>
      <c r="E118" s="36">
        <v>-36.562351364627503</v>
      </c>
      <c r="F118" s="36">
        <v>-42.144544748993098</v>
      </c>
      <c r="G118" s="36">
        <v>-25.199999999999299</v>
      </c>
    </row>
    <row r="119" spans="1:7" ht="13.5" hidden="1" customHeight="1">
      <c r="A119" s="7"/>
      <c r="B119" s="11" t="s">
        <v>33</v>
      </c>
      <c r="C119" s="36">
        <v>-4.5343439045448504</v>
      </c>
      <c r="D119" s="36">
        <v>0.150555632963667</v>
      </c>
      <c r="E119" s="36">
        <v>-15.2583778383517</v>
      </c>
      <c r="F119" s="36">
        <v>-10.199999999999999</v>
      </c>
      <c r="G119" s="36">
        <v>1.3505922260954799</v>
      </c>
    </row>
    <row r="120" spans="1:7" ht="13.5" hidden="1" customHeight="1">
      <c r="A120" s="7"/>
      <c r="B120" s="11" t="s">
        <v>34</v>
      </c>
      <c r="C120" s="36">
        <v>1.7033108681071301</v>
      </c>
      <c r="D120" s="36">
        <v>5.7558896125091499</v>
      </c>
      <c r="E120" s="36">
        <v>-6.1582128961683598</v>
      </c>
      <c r="F120" s="36">
        <v>-4.2301269409278097</v>
      </c>
      <c r="G120" s="36">
        <v>2.8128228127954702</v>
      </c>
    </row>
    <row r="121" spans="1:7" ht="13.5" hidden="1" customHeight="1">
      <c r="A121" s="7"/>
      <c r="B121" s="11" t="s">
        <v>30</v>
      </c>
      <c r="C121" s="36">
        <v>1.01737244083364</v>
      </c>
      <c r="D121" s="36">
        <v>3.0999999999999699</v>
      </c>
      <c r="E121" s="36">
        <v>-2.29999999999972</v>
      </c>
      <c r="F121" s="36">
        <v>-2.5999999999997399</v>
      </c>
      <c r="G121" s="36">
        <v>2.40000000000042</v>
      </c>
    </row>
    <row r="122" spans="1:7" ht="13.5" hidden="1" customHeight="1">
      <c r="A122" s="7"/>
      <c r="B122" s="11" t="s">
        <v>23</v>
      </c>
      <c r="C122" s="36">
        <v>17.083276637295398</v>
      </c>
      <c r="D122" s="36">
        <v>34.803456565015601</v>
      </c>
      <c r="E122" s="36">
        <v>-2.89999999999965</v>
      </c>
      <c r="F122" s="36">
        <v>-3.1000000000000898</v>
      </c>
      <c r="G122" s="36">
        <v>9.3586356711270895</v>
      </c>
    </row>
    <row r="123" spans="1:7" ht="13.5" hidden="1" customHeight="1">
      <c r="A123" s="7"/>
      <c r="B123" s="11" t="s">
        <v>24</v>
      </c>
      <c r="C123" s="36">
        <v>2.1819063461861101</v>
      </c>
      <c r="D123" s="36">
        <v>6.4000000000000696</v>
      </c>
      <c r="E123" s="36">
        <v>-4.2999999999999501</v>
      </c>
      <c r="F123" s="36">
        <v>-4.4999999999998899</v>
      </c>
      <c r="G123" s="36">
        <v>4.7000000000000197</v>
      </c>
    </row>
    <row r="124" spans="1:7" ht="13.5" hidden="1" customHeight="1">
      <c r="A124" s="7"/>
      <c r="B124" s="11" t="s">
        <v>25</v>
      </c>
      <c r="C124" s="36">
        <v>1.1522158518888499</v>
      </c>
      <c r="D124" s="36">
        <v>7.0999999999999499</v>
      </c>
      <c r="E124" s="36">
        <v>-9.4999999999997495</v>
      </c>
      <c r="F124" s="36">
        <v>-7.6999999999999398</v>
      </c>
      <c r="G124" s="36">
        <v>6.3000000000003302</v>
      </c>
    </row>
    <row r="125" spans="1:7" ht="13.5" hidden="1" customHeight="1">
      <c r="A125" s="3"/>
      <c r="B125" s="11" t="s">
        <v>26</v>
      </c>
      <c r="C125" s="36">
        <v>14.7432714993134</v>
      </c>
      <c r="D125" s="36">
        <v>29.3</v>
      </c>
      <c r="E125" s="36">
        <v>-3.1999999999999802</v>
      </c>
      <c r="F125" s="36">
        <v>-2.5999999999999499</v>
      </c>
      <c r="G125" s="36">
        <v>6.8633924392230297</v>
      </c>
    </row>
    <row r="126" spans="1:7" ht="15" hidden="1" customHeight="1">
      <c r="A126" s="3"/>
      <c r="B126" s="11"/>
      <c r="C126" s="41"/>
      <c r="D126" s="41"/>
      <c r="E126" s="41"/>
      <c r="F126" s="41"/>
      <c r="G126" s="41"/>
    </row>
    <row r="127" spans="1:7" ht="13.5" hidden="1" customHeight="1">
      <c r="A127" s="3">
        <v>2021</v>
      </c>
      <c r="B127" s="12" t="s">
        <v>15</v>
      </c>
      <c r="C127" s="41">
        <v>-12.3868197691347</v>
      </c>
      <c r="D127" s="41">
        <v>-17.600000000000101</v>
      </c>
      <c r="E127" s="41">
        <v>-9.5000000000002398</v>
      </c>
      <c r="F127" s="41">
        <v>-9.3000000000000203</v>
      </c>
      <c r="G127" s="41">
        <v>7.2999999999995104</v>
      </c>
    </row>
    <row r="128" spans="1:7" ht="13.5" hidden="1" customHeight="1">
      <c r="A128" s="3"/>
      <c r="B128" s="11" t="s">
        <v>16</v>
      </c>
      <c r="C128" s="41">
        <v>-5.00025152157191E-2</v>
      </c>
      <c r="D128" s="41">
        <v>3.80000000000003</v>
      </c>
      <c r="E128" s="41">
        <v>-6.3000000000001597</v>
      </c>
      <c r="F128" s="41">
        <v>-4.09999999999987</v>
      </c>
      <c r="G128" s="41">
        <v>-0.97000000000003705</v>
      </c>
    </row>
    <row r="129" spans="1:7" ht="13.5" hidden="1" customHeight="1">
      <c r="A129" s="7"/>
      <c r="B129" s="11" t="s">
        <v>27</v>
      </c>
      <c r="C129" s="41">
        <v>40.698896984129298</v>
      </c>
      <c r="D129" s="41">
        <v>60.4</v>
      </c>
      <c r="E129" s="41">
        <v>7.22032967232877</v>
      </c>
      <c r="F129" s="41">
        <v>7.0225873496570603</v>
      </c>
      <c r="G129" s="41">
        <v>73.599999999999795</v>
      </c>
    </row>
    <row r="130" spans="1:7" ht="13.5" hidden="1" customHeight="1">
      <c r="A130" s="7"/>
      <c r="B130" s="11" t="s">
        <v>18</v>
      </c>
      <c r="C130" s="41">
        <v>1551.2538993642099</v>
      </c>
      <c r="D130" s="41">
        <v>1771.4795940087599</v>
      </c>
      <c r="E130" s="41">
        <v>1448.7122966372899</v>
      </c>
      <c r="F130" s="41">
        <v>1033.6866233002099</v>
      </c>
      <c r="G130" s="41">
        <v>2450.4406022949302</v>
      </c>
    </row>
    <row r="131" spans="1:7" ht="13.5" hidden="1" customHeight="1">
      <c r="A131" s="7"/>
      <c r="B131" s="11" t="s">
        <v>35</v>
      </c>
      <c r="C131" s="41">
        <v>71.083523293595903</v>
      </c>
      <c r="D131" s="41">
        <v>99.839749020917495</v>
      </c>
      <c r="E131" s="41">
        <v>39.904269770614903</v>
      </c>
      <c r="F131" s="41">
        <v>55.676177486848999</v>
      </c>
      <c r="G131" s="41">
        <v>31.628323618508599</v>
      </c>
    </row>
    <row r="132" spans="1:7" ht="13.5" hidden="1" customHeight="1">
      <c r="A132" s="7"/>
      <c r="B132" s="11" t="s">
        <v>36</v>
      </c>
      <c r="C132" s="41">
        <v>-92.368087019377697</v>
      </c>
      <c r="D132" s="41">
        <v>-94.8</v>
      </c>
      <c r="E132" s="41">
        <v>-89.6</v>
      </c>
      <c r="F132" s="41">
        <v>-88.2</v>
      </c>
      <c r="G132" s="41">
        <v>-92.3</v>
      </c>
    </row>
    <row r="133" spans="1:7" ht="13.5" hidden="1" customHeight="1">
      <c r="A133" s="7"/>
      <c r="B133" s="11" t="s">
        <v>34</v>
      </c>
      <c r="C133" s="41">
        <v>-85.404743873092201</v>
      </c>
      <c r="D133" s="41">
        <v>-83.799999999999898</v>
      </c>
      <c r="E133" s="41">
        <v>-88.7</v>
      </c>
      <c r="F133" s="41">
        <v>-87.4</v>
      </c>
      <c r="G133" s="41">
        <v>-86.916057284583502</v>
      </c>
    </row>
    <row r="134" spans="1:7" ht="13.5" hidden="1" customHeight="1">
      <c r="A134" s="7"/>
      <c r="B134" s="11" t="s">
        <v>22</v>
      </c>
      <c r="C134" s="41">
        <v>-57.633584540250403</v>
      </c>
      <c r="D134" s="41">
        <v>-60.9</v>
      </c>
      <c r="E134" s="41">
        <v>-48.6</v>
      </c>
      <c r="F134" s="41">
        <v>-47.2</v>
      </c>
      <c r="G134" s="41">
        <v>-78.993272642025502</v>
      </c>
    </row>
    <row r="135" spans="1:7" ht="13.5" hidden="1" customHeight="1">
      <c r="A135" s="7"/>
      <c r="B135" s="11" t="s">
        <v>23</v>
      </c>
      <c r="C135" s="41">
        <v>-20.896950538860999</v>
      </c>
      <c r="D135" s="41">
        <v>-18.100000000000001</v>
      </c>
      <c r="E135" s="41">
        <v>-25.3000000000001</v>
      </c>
      <c r="F135" s="41">
        <v>-23.1999999999998</v>
      </c>
      <c r="G135" s="41">
        <v>-28.3753674545897</v>
      </c>
    </row>
    <row r="136" spans="1:7" ht="14.45" hidden="1" customHeight="1">
      <c r="A136" s="7"/>
      <c r="B136" s="11" t="s">
        <v>24</v>
      </c>
      <c r="C136" s="41">
        <v>10.1713702272181</v>
      </c>
      <c r="D136" s="41">
        <v>25.5</v>
      </c>
      <c r="E136" s="41">
        <v>-11.9</v>
      </c>
      <c r="F136" s="41">
        <v>-12.3000000000001</v>
      </c>
      <c r="G136" s="41">
        <v>1.2000000000001301</v>
      </c>
    </row>
    <row r="137" spans="1:7" ht="14.45" hidden="1" customHeight="1">
      <c r="A137" s="7"/>
      <c r="B137" s="7" t="s">
        <v>25</v>
      </c>
      <c r="C137" s="41">
        <v>4.5753592030758599</v>
      </c>
      <c r="D137" s="41">
        <v>4.6557821000657196</v>
      </c>
      <c r="E137" s="41">
        <v>3.9999999999994902</v>
      </c>
      <c r="F137" s="41">
        <v>2.8999999999999</v>
      </c>
      <c r="G137" s="41">
        <v>9.4000000000003592</v>
      </c>
    </row>
    <row r="138" spans="1:7" ht="15" hidden="1" customHeight="1">
      <c r="A138" s="7"/>
      <c r="B138" s="7" t="s">
        <v>26</v>
      </c>
      <c r="C138" s="41">
        <v>2.1595108606999598</v>
      </c>
      <c r="D138" s="41">
        <v>-4.5017172867684296</v>
      </c>
      <c r="E138" s="41">
        <v>4.2999999999998604</v>
      </c>
      <c r="F138" s="41">
        <v>5.08295965085237</v>
      </c>
      <c r="G138" s="41">
        <v>41.868836553213399</v>
      </c>
    </row>
    <row r="139" spans="1:7" ht="6" hidden="1" customHeight="1">
      <c r="A139" s="7"/>
      <c r="B139" s="7"/>
      <c r="C139" s="41"/>
      <c r="D139" s="41"/>
      <c r="E139" s="41"/>
      <c r="F139" s="41"/>
      <c r="G139" s="41"/>
    </row>
    <row r="140" spans="1:7" ht="13.5" customHeight="1">
      <c r="A140" s="3">
        <v>2022</v>
      </c>
      <c r="B140" s="12" t="s">
        <v>15</v>
      </c>
      <c r="C140" s="41">
        <f t="shared" ref="C140:G146" si="0">(C61/C48-1)*100</f>
        <v>16.964335387299911</v>
      </c>
      <c r="D140" s="41">
        <f t="shared" si="0"/>
        <v>15.100000000000113</v>
      </c>
      <c r="E140" s="41">
        <f t="shared" si="0"/>
        <v>26.815503490858994</v>
      </c>
      <c r="F140" s="41">
        <f t="shared" si="0"/>
        <v>24.491799224273493</v>
      </c>
      <c r="G140" s="41">
        <f t="shared" si="0"/>
        <v>-9.2630192213071449</v>
      </c>
    </row>
    <row r="141" spans="1:7" ht="13.5" customHeight="1">
      <c r="A141" s="3"/>
      <c r="B141" s="13" t="s">
        <v>16</v>
      </c>
      <c r="C141" s="41">
        <f t="shared" si="0"/>
        <v>11.628583506876101</v>
      </c>
      <c r="D141" s="41">
        <f t="shared" si="0"/>
        <v>3.345719320292373</v>
      </c>
      <c r="E141" s="41">
        <f t="shared" si="0"/>
        <v>27.312029693764007</v>
      </c>
      <c r="F141" s="41">
        <f t="shared" si="0"/>
        <v>26.959340182738245</v>
      </c>
      <c r="G141" s="41">
        <f t="shared" si="0"/>
        <v>-4.8577320626024605</v>
      </c>
    </row>
    <row r="142" spans="1:7" ht="13.5" customHeight="1">
      <c r="A142" s="7"/>
      <c r="B142" s="13" t="s">
        <v>17</v>
      </c>
      <c r="C142" s="41">
        <f t="shared" si="0"/>
        <v>11.092251951133836</v>
      </c>
      <c r="D142" s="41">
        <f t="shared" si="0"/>
        <v>10.619213468146405</v>
      </c>
      <c r="E142" s="41">
        <f t="shared" si="0"/>
        <v>26.939772296998598</v>
      </c>
      <c r="F142" s="41">
        <f t="shared" si="0"/>
        <v>22.479809145650332</v>
      </c>
      <c r="G142" s="41">
        <f t="shared" si="0"/>
        <v>-22.171516094279674</v>
      </c>
    </row>
    <row r="143" spans="1:7" ht="13.5" customHeight="1">
      <c r="A143" s="7"/>
      <c r="B143" s="13" t="s">
        <v>28</v>
      </c>
      <c r="C143" s="41">
        <f t="shared" si="0"/>
        <v>11.335915359053272</v>
      </c>
      <c r="D143" s="41">
        <f t="shared" si="0"/>
        <v>1.1687220656102948</v>
      </c>
      <c r="E143" s="41">
        <f t="shared" si="0"/>
        <v>33.840088124425073</v>
      </c>
      <c r="F143" s="41">
        <f t="shared" si="0"/>
        <v>31.129867314585312</v>
      </c>
      <c r="G143" s="41">
        <f t="shared" si="0"/>
        <v>5.7473012281648694</v>
      </c>
    </row>
    <row r="144" spans="1:7" ht="13.5" customHeight="1">
      <c r="A144" s="7"/>
      <c r="B144" s="11" t="s">
        <v>29</v>
      </c>
      <c r="C144" s="41">
        <f t="shared" si="0"/>
        <v>20.137521210274279</v>
      </c>
      <c r="D144" s="41">
        <f t="shared" si="0"/>
        <v>9.3042094431302402</v>
      </c>
      <c r="E144" s="41">
        <f t="shared" si="0"/>
        <v>37.383715712240686</v>
      </c>
      <c r="F144" s="41">
        <f t="shared" si="0"/>
        <v>34.307316756743234</v>
      </c>
      <c r="G144" s="41">
        <f t="shared" si="0"/>
        <v>23.167706063693739</v>
      </c>
    </row>
    <row r="145" spans="1:7" ht="13.5" customHeight="1">
      <c r="A145" s="7"/>
      <c r="B145" s="11" t="s">
        <v>36</v>
      </c>
      <c r="C145" s="41">
        <f t="shared" si="0"/>
        <v>1642.8454675131497</v>
      </c>
      <c r="D145" s="41">
        <f t="shared" si="0"/>
        <v>2430.238204805551</v>
      </c>
      <c r="E145" s="41">
        <f t="shared" si="0"/>
        <v>1211.1774640667986</v>
      </c>
      <c r="F145" s="41">
        <f t="shared" si="0"/>
        <v>1026.2059051841882</v>
      </c>
      <c r="G145" s="41">
        <f t="shared" si="0"/>
        <v>1693.8057027224374</v>
      </c>
    </row>
    <row r="146" spans="1:7" ht="13.5" customHeight="1">
      <c r="A146" s="7"/>
      <c r="B146" s="11" t="s">
        <v>37</v>
      </c>
      <c r="C146" s="41">
        <f t="shared" si="0"/>
        <v>597.74246635463271</v>
      </c>
      <c r="D146" s="41">
        <f t="shared" si="0"/>
        <v>431.54869805691465</v>
      </c>
      <c r="E146" s="41">
        <f t="shared" si="0"/>
        <v>1062.3392980545386</v>
      </c>
      <c r="F146" s="41">
        <f t="shared" si="0"/>
        <v>911.58150627262523</v>
      </c>
      <c r="G146" s="41">
        <f t="shared" si="0"/>
        <v>692.85270430040828</v>
      </c>
    </row>
    <row r="147" spans="1:7" ht="13.5" customHeight="1">
      <c r="A147" s="7"/>
      <c r="B147" s="11" t="s">
        <v>38</v>
      </c>
      <c r="C147" s="41">
        <f>(C68/C55-1)*100</f>
        <v>183.33822117948469</v>
      </c>
      <c r="D147" s="41">
        <f t="shared" ref="D147:G147" si="1">(D68/D55-1)*100</f>
        <v>202.64412150114941</v>
      </c>
      <c r="E147" s="41">
        <f t="shared" si="1"/>
        <v>134.20696202049442</v>
      </c>
      <c r="F147" s="41">
        <f t="shared" si="1"/>
        <v>135.20031965738806</v>
      </c>
      <c r="G147" s="41">
        <f t="shared" si="1"/>
        <v>471.17214885053056</v>
      </c>
    </row>
    <row r="148" spans="1:7" ht="13.5" customHeight="1">
      <c r="A148" s="7"/>
      <c r="B148" s="15" t="s">
        <v>23</v>
      </c>
      <c r="C148" s="41">
        <f t="shared" ref="C148:G148" si="2">(C69/C56-1)*100</f>
        <v>51.202826254186306</v>
      </c>
      <c r="D148" s="41">
        <f t="shared" si="2"/>
        <v>40.444216975041769</v>
      </c>
      <c r="E148" s="41">
        <f t="shared" si="2"/>
        <v>80.23905515794776</v>
      </c>
      <c r="F148" s="41">
        <f t="shared" si="2"/>
        <v>65.77614945113281</v>
      </c>
      <c r="G148" s="41">
        <f t="shared" si="2"/>
        <v>53.32210126559427</v>
      </c>
    </row>
    <row r="149" spans="1:7" ht="14.45" customHeight="1">
      <c r="A149" s="7"/>
      <c r="B149" s="15" t="s">
        <v>24</v>
      </c>
      <c r="C149" s="41">
        <f>(C70/C57-1)*100</f>
        <v>8.8564187137844641</v>
      </c>
      <c r="D149" s="41">
        <f t="shared" ref="D149:G149" si="3">(D70/D57-1)*100</f>
        <v>-9.3340056956184636</v>
      </c>
      <c r="E149" s="41">
        <f t="shared" si="3"/>
        <v>62.399625904550682</v>
      </c>
      <c r="F149" s="41">
        <f t="shared" si="3"/>
        <v>49.213445060328254</v>
      </c>
      <c r="G149" s="41">
        <f t="shared" si="3"/>
        <v>-2.1008618828065484</v>
      </c>
    </row>
    <row r="150" spans="1:7" ht="14.45" customHeight="1">
      <c r="A150" s="7"/>
      <c r="B150" s="7" t="s">
        <v>25</v>
      </c>
      <c r="C150" s="41">
        <f>(C71/C58-1)*100</f>
        <v>19.826025852771643</v>
      </c>
      <c r="D150" s="41">
        <f t="shared" ref="D150:G150" si="4">(D71/D58-1)*100</f>
        <v>15.345182590211582</v>
      </c>
      <c r="E150" s="41">
        <f t="shared" si="4"/>
        <v>40.558896797134466</v>
      </c>
      <c r="F150" s="41">
        <f t="shared" si="4"/>
        <v>32.779144750803546</v>
      </c>
      <c r="G150" s="41">
        <f t="shared" si="4"/>
        <v>-11.245215245953077</v>
      </c>
    </row>
    <row r="151" spans="1:7" ht="15" customHeight="1">
      <c r="A151" s="7"/>
      <c r="B151" s="85" t="s">
        <v>26</v>
      </c>
      <c r="C151" s="41">
        <f t="shared" ref="C151:G151" si="5">(C72/C59-1)*100</f>
        <v>20.269300353426758</v>
      </c>
      <c r="D151" s="41">
        <f t="shared" si="5"/>
        <v>24.75873047237689</v>
      </c>
      <c r="E151" s="41">
        <f t="shared" si="5"/>
        <v>30.858545387592251</v>
      </c>
      <c r="F151" s="41">
        <f t="shared" si="5"/>
        <v>27.267095383842399</v>
      </c>
      <c r="G151" s="41">
        <f t="shared" si="5"/>
        <v>-29.780383049784909</v>
      </c>
    </row>
    <row r="152" spans="1:7" ht="15" customHeight="1">
      <c r="A152" s="7"/>
      <c r="B152" s="7"/>
      <c r="C152" s="41"/>
      <c r="D152" s="41"/>
      <c r="E152" s="41"/>
      <c r="F152" s="41"/>
      <c r="G152" s="41"/>
    </row>
    <row r="153" spans="1:7" ht="13.5" customHeight="1">
      <c r="A153" s="3">
        <v>2023</v>
      </c>
      <c r="B153" s="7" t="s">
        <v>15</v>
      </c>
      <c r="C153" s="41">
        <f t="shared" ref="C153:G156" si="6">(C74/C61-1)*100</f>
        <v>20.144314172764322</v>
      </c>
      <c r="D153" s="41">
        <f t="shared" si="6"/>
        <v>24.95390041993555</v>
      </c>
      <c r="E153" s="41">
        <f t="shared" si="6"/>
        <v>16.783981839238351</v>
      </c>
      <c r="F153" s="41">
        <f t="shared" si="6"/>
        <v>15.904374696983382</v>
      </c>
      <c r="G153" s="41">
        <f t="shared" si="6"/>
        <v>12.050114836399061</v>
      </c>
    </row>
    <row r="154" spans="1:7" ht="13.5" customHeight="1">
      <c r="A154" s="3"/>
      <c r="B154" s="7" t="s">
        <v>16</v>
      </c>
      <c r="C154" s="41">
        <f t="shared" si="6"/>
        <v>32.346236384823477</v>
      </c>
      <c r="D154" s="41">
        <f t="shared" si="6"/>
        <v>42.350272986687145</v>
      </c>
      <c r="E154" s="41">
        <f t="shared" si="6"/>
        <v>21.220334332104684</v>
      </c>
      <c r="F154" s="41">
        <f t="shared" si="6"/>
        <v>22.565545656580156</v>
      </c>
      <c r="G154" s="41">
        <f t="shared" si="6"/>
        <v>24.369760970244016</v>
      </c>
    </row>
    <row r="155" spans="1:7" ht="13.5" customHeight="1">
      <c r="A155" s="7"/>
      <c r="B155" s="11" t="s">
        <v>17</v>
      </c>
      <c r="C155" s="41">
        <f t="shared" si="6"/>
        <v>9.2756161857381123</v>
      </c>
      <c r="D155" s="41">
        <f t="shared" si="6"/>
        <v>3.7952147232082067</v>
      </c>
      <c r="E155" s="41">
        <f t="shared" si="6"/>
        <v>20.864849480690385</v>
      </c>
      <c r="F155" s="41">
        <f t="shared" si="6"/>
        <v>20.206247376376329</v>
      </c>
      <c r="G155" s="41">
        <f t="shared" si="6"/>
        <v>3.1966543100735656</v>
      </c>
    </row>
    <row r="156" spans="1:7" ht="13.5" customHeight="1">
      <c r="A156" s="7"/>
      <c r="B156" s="11" t="s">
        <v>18</v>
      </c>
      <c r="C156" s="41">
        <f t="shared" si="6"/>
        <v>-5.0576946695601315</v>
      </c>
      <c r="D156" s="41">
        <f t="shared" si="6"/>
        <v>-17.336745160558699</v>
      </c>
      <c r="E156" s="41">
        <f t="shared" si="6"/>
        <v>20.512131048354163</v>
      </c>
      <c r="F156" s="41">
        <f t="shared" si="6"/>
        <v>17.448169042692953</v>
      </c>
      <c r="G156" s="41">
        <f t="shared" si="6"/>
        <v>-29.833739564940643</v>
      </c>
    </row>
    <row r="157" spans="1:7" ht="13.5" customHeight="1">
      <c r="A157" s="7"/>
      <c r="B157" s="11" t="s">
        <v>19</v>
      </c>
      <c r="C157" s="41">
        <f t="shared" ref="C157:G157" si="7">(C78/C65-1)*100</f>
        <v>22.016077085699482</v>
      </c>
      <c r="D157" s="41">
        <f t="shared" si="7"/>
        <v>29.800164861931755</v>
      </c>
      <c r="E157" s="41">
        <f t="shared" si="7"/>
        <v>20.392575362790353</v>
      </c>
      <c r="F157" s="41">
        <f t="shared" si="7"/>
        <v>17.681664408582897</v>
      </c>
      <c r="G157" s="41">
        <f t="shared" si="7"/>
        <v>-5.0235701293400936</v>
      </c>
    </row>
    <row r="158" spans="1:7" ht="13.5" customHeight="1">
      <c r="A158" s="7"/>
      <c r="B158" s="11" t="s">
        <v>151</v>
      </c>
      <c r="C158" s="41">
        <f t="shared" ref="C158:G158" si="8">(C79/C66-1)*100</f>
        <v>3.414298534268112</v>
      </c>
      <c r="D158" s="41">
        <f t="shared" si="8"/>
        <v>-3.8119902759607083</v>
      </c>
      <c r="E158" s="41">
        <f t="shared" si="8"/>
        <v>20.021747055491446</v>
      </c>
      <c r="F158" s="41">
        <f t="shared" si="8"/>
        <v>18.28802771038216</v>
      </c>
      <c r="G158" s="41">
        <f t="shared" si="8"/>
        <v>-16.617275158434797</v>
      </c>
    </row>
    <row r="159" spans="1:7" ht="13.5" customHeight="1">
      <c r="A159" s="7"/>
      <c r="B159" s="11" t="s">
        <v>145</v>
      </c>
      <c r="C159" s="41">
        <f t="shared" ref="C159:G159" si="9">(C80/C67-1)*100</f>
        <v>20.476127189774584</v>
      </c>
      <c r="D159" s="41">
        <f t="shared" si="9"/>
        <v>25.851855775924548</v>
      </c>
      <c r="E159" s="41">
        <f t="shared" si="9"/>
        <v>18.274425145997796</v>
      </c>
      <c r="F159" s="41">
        <f t="shared" si="9"/>
        <v>17.330972636201693</v>
      </c>
      <c r="G159" s="41">
        <f t="shared" si="9"/>
        <v>2.6117431012860459</v>
      </c>
    </row>
    <row r="160" spans="1:7" ht="13.5" hidden="1" customHeight="1">
      <c r="A160" s="7"/>
      <c r="B160" s="11" t="s">
        <v>146</v>
      </c>
      <c r="C160" s="41">
        <f t="shared" ref="C160:G160" si="10">(C81/C68-1)*100</f>
        <v>-100</v>
      </c>
      <c r="D160" s="41">
        <f t="shared" si="10"/>
        <v>-100</v>
      </c>
      <c r="E160" s="41">
        <f t="shared" si="10"/>
        <v>-100</v>
      </c>
      <c r="F160" s="41">
        <f t="shared" si="10"/>
        <v>-100</v>
      </c>
      <c r="G160" s="41">
        <f t="shared" si="10"/>
        <v>-100</v>
      </c>
    </row>
    <row r="161" spans="1:7" ht="13.5" hidden="1" customHeight="1">
      <c r="A161" s="7"/>
      <c r="B161" s="11" t="s">
        <v>147</v>
      </c>
      <c r="C161" s="41">
        <f t="shared" ref="C161:G161" si="11">(C82/C69-1)*100</f>
        <v>-100</v>
      </c>
      <c r="D161" s="41">
        <f t="shared" si="11"/>
        <v>-100</v>
      </c>
      <c r="E161" s="41">
        <f t="shared" si="11"/>
        <v>-100</v>
      </c>
      <c r="F161" s="41">
        <f t="shared" si="11"/>
        <v>-100</v>
      </c>
      <c r="G161" s="41">
        <f t="shared" si="11"/>
        <v>-100</v>
      </c>
    </row>
    <row r="162" spans="1:7" ht="14.45" hidden="1" customHeight="1">
      <c r="A162" s="7"/>
      <c r="B162" s="11" t="s">
        <v>148</v>
      </c>
      <c r="C162" s="41">
        <f t="shared" ref="C162:G162" si="12">(C83/C70-1)*100</f>
        <v>-100</v>
      </c>
      <c r="D162" s="41">
        <f t="shared" si="12"/>
        <v>-100</v>
      </c>
      <c r="E162" s="41">
        <f t="shared" si="12"/>
        <v>-100</v>
      </c>
      <c r="F162" s="41">
        <f t="shared" si="12"/>
        <v>-100</v>
      </c>
      <c r="G162" s="41">
        <f t="shared" si="12"/>
        <v>-100</v>
      </c>
    </row>
    <row r="163" spans="1:7" ht="14.45" hidden="1" customHeight="1">
      <c r="A163" s="7"/>
      <c r="B163" s="11" t="s">
        <v>149</v>
      </c>
      <c r="C163" s="41">
        <f t="shared" ref="C163:G163" si="13">(C84/C71-1)*100</f>
        <v>-100</v>
      </c>
      <c r="D163" s="41">
        <f t="shared" si="13"/>
        <v>-100</v>
      </c>
      <c r="E163" s="41">
        <f t="shared" si="13"/>
        <v>-100</v>
      </c>
      <c r="F163" s="41">
        <f t="shared" si="13"/>
        <v>-100</v>
      </c>
      <c r="G163" s="41">
        <f t="shared" si="13"/>
        <v>-100</v>
      </c>
    </row>
    <row r="164" spans="1:7" ht="15" hidden="1" customHeight="1">
      <c r="A164" s="7"/>
      <c r="B164" s="11" t="s">
        <v>150</v>
      </c>
      <c r="C164" s="41">
        <f t="shared" ref="C164:G164" si="14">(C85/C72-1)*100</f>
        <v>-100</v>
      </c>
      <c r="D164" s="41">
        <f t="shared" si="14"/>
        <v>-100</v>
      </c>
      <c r="E164" s="41">
        <f t="shared" si="14"/>
        <v>-100</v>
      </c>
      <c r="F164" s="41">
        <f t="shared" si="14"/>
        <v>-100</v>
      </c>
      <c r="G164" s="41">
        <f t="shared" si="14"/>
        <v>-100</v>
      </c>
    </row>
    <row r="165" spans="1:7" ht="6" customHeight="1">
      <c r="A165" s="7"/>
      <c r="B165" s="7"/>
      <c r="C165" s="39"/>
      <c r="D165" s="39"/>
      <c r="E165" s="39"/>
      <c r="F165" s="39"/>
      <c r="G165" s="39"/>
    </row>
    <row r="166" spans="1:7" s="92" customFormat="1" ht="15.75" customHeight="1">
      <c r="A166" s="109" t="s">
        <v>70</v>
      </c>
      <c r="B166" s="109"/>
      <c r="C166" s="109"/>
      <c r="D166" s="109"/>
      <c r="E166" s="109"/>
      <c r="F166" s="109"/>
      <c r="G166" s="109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2">
        <v>-0.85559667072605505</v>
      </c>
      <c r="D193" s="42">
        <v>-0.38803512215168601</v>
      </c>
      <c r="E193" s="42">
        <v>-1.0328056100804901</v>
      </c>
      <c r="F193" s="42">
        <v>-0.2</v>
      </c>
      <c r="G193" s="42">
        <v>-5.6363910726158197</v>
      </c>
    </row>
    <row r="194" spans="1:7" ht="13.5" hidden="1" customHeight="1">
      <c r="A194" s="7"/>
      <c r="B194" s="11" t="s">
        <v>16</v>
      </c>
      <c r="C194" s="42">
        <v>-9.4475349759224301</v>
      </c>
      <c r="D194" s="42">
        <v>-10.565012264451299</v>
      </c>
      <c r="E194" s="42">
        <v>-6.29325478133073</v>
      </c>
      <c r="F194" s="42">
        <v>-11.2482950757546</v>
      </c>
      <c r="G194" s="42">
        <v>-1.31591035231249</v>
      </c>
    </row>
    <row r="195" spans="1:7" ht="13.5" hidden="1" customHeight="1">
      <c r="A195" s="7"/>
      <c r="B195" s="11" t="s">
        <v>17</v>
      </c>
      <c r="C195" s="42">
        <v>-4.4052982710131099</v>
      </c>
      <c r="D195" s="42">
        <v>-3.56923697605307</v>
      </c>
      <c r="E195" s="42">
        <v>-10.337712732466199</v>
      </c>
      <c r="F195" s="42">
        <v>-3.49298913643675</v>
      </c>
      <c r="G195" s="42">
        <v>-2.5102046448215001</v>
      </c>
    </row>
    <row r="196" spans="1:7" ht="13.5" hidden="1" customHeight="1">
      <c r="A196" s="7"/>
      <c r="B196" s="11" t="s">
        <v>18</v>
      </c>
      <c r="C196" s="42">
        <v>-92.150080042061703</v>
      </c>
      <c r="D196" s="42">
        <v>-92.174897312862996</v>
      </c>
      <c r="E196" s="42">
        <v>-93.249887557714402</v>
      </c>
      <c r="F196" s="42">
        <v>-90.776898510433796</v>
      </c>
      <c r="G196" s="42">
        <v>-94.459373024690393</v>
      </c>
    </row>
    <row r="197" spans="1:7" ht="13.5" hidden="1" customHeight="1">
      <c r="A197" s="7"/>
      <c r="B197" s="11" t="s">
        <v>19</v>
      </c>
      <c r="C197" s="42">
        <v>708.96120131629095</v>
      </c>
      <c r="D197" s="42">
        <v>622.03391670078702</v>
      </c>
      <c r="E197" s="42">
        <v>987.05436781261699</v>
      </c>
      <c r="F197" s="42">
        <v>615.27128901885601</v>
      </c>
      <c r="G197" s="42">
        <v>1405.52122332469</v>
      </c>
    </row>
    <row r="198" spans="1:7" ht="13.5" hidden="1" customHeight="1">
      <c r="A198" s="7"/>
      <c r="B198" s="11" t="s">
        <v>33</v>
      </c>
      <c r="C198" s="42">
        <v>78.892036176755695</v>
      </c>
      <c r="D198" s="42">
        <v>113.498574214193</v>
      </c>
      <c r="E198" s="42">
        <v>44.616808354645102</v>
      </c>
      <c r="F198" s="42">
        <v>59.693804197606703</v>
      </c>
      <c r="G198" s="42">
        <v>28.644324800991001</v>
      </c>
    </row>
    <row r="199" spans="1:7" ht="13.5" hidden="1" customHeight="1">
      <c r="A199" s="7"/>
      <c r="B199" s="11" t="s">
        <v>34</v>
      </c>
      <c r="C199" s="42">
        <v>14.3213939570163</v>
      </c>
      <c r="D199" s="42">
        <v>20.4017770360092</v>
      </c>
      <c r="E199" s="42">
        <v>5.5855298380300704</v>
      </c>
      <c r="F199" s="42">
        <v>5.5137100617973704</v>
      </c>
      <c r="G199" s="42">
        <v>12.1107017895803</v>
      </c>
    </row>
    <row r="200" spans="1:7" ht="13.5" hidden="1" customHeight="1">
      <c r="A200" s="7"/>
      <c r="B200" s="11" t="s">
        <v>30</v>
      </c>
      <c r="C200" s="42">
        <v>-0.74521245702452399</v>
      </c>
      <c r="D200" s="42">
        <v>-2.4161718791859599</v>
      </c>
      <c r="E200" s="42">
        <v>8.0148929741799204</v>
      </c>
      <c r="F200" s="42">
        <v>1.4043394753771701</v>
      </c>
      <c r="G200" s="42">
        <v>-6.8846183119426003</v>
      </c>
    </row>
    <row r="201" spans="1:7" ht="13.5" hidden="1" customHeight="1">
      <c r="A201" s="7"/>
      <c r="B201" s="11" t="s">
        <v>23</v>
      </c>
      <c r="C201" s="42">
        <v>-0.79579721243488999</v>
      </c>
      <c r="D201" s="42">
        <v>0.10000000000003301</v>
      </c>
      <c r="E201" s="42">
        <v>-9.2473201836671706</v>
      </c>
      <c r="F201" s="42">
        <v>-0.80049268551415398</v>
      </c>
      <c r="G201" s="42">
        <v>6.1999999999999398</v>
      </c>
    </row>
    <row r="202" spans="1:7" ht="13.5" hidden="1" customHeight="1">
      <c r="A202" s="7"/>
      <c r="B202" s="11" t="s">
        <v>24</v>
      </c>
      <c r="C202" s="42">
        <v>-5.7781535435668001</v>
      </c>
      <c r="D202" s="42">
        <v>-8.5153591267566409</v>
      </c>
      <c r="E202" s="42">
        <v>-4.6725411072528704</v>
      </c>
      <c r="F202" s="42">
        <v>-1.3462332301340501</v>
      </c>
      <c r="G202" s="42">
        <v>-0.130568059344605</v>
      </c>
    </row>
    <row r="203" spans="1:7" ht="13.5" hidden="1" customHeight="1">
      <c r="A203" s="7"/>
      <c r="B203" s="11" t="s">
        <v>25</v>
      </c>
      <c r="C203" s="42">
        <v>-0.479104637154038</v>
      </c>
      <c r="D203" s="42">
        <v>0.57496393298663895</v>
      </c>
      <c r="E203" s="42">
        <v>-0.65745174106357496</v>
      </c>
      <c r="F203" s="42">
        <v>-2.69032611125956</v>
      </c>
      <c r="G203" s="42">
        <v>-1.0257958998532499</v>
      </c>
    </row>
    <row r="204" spans="1:7" ht="13.5" hidden="1" customHeight="1">
      <c r="A204" s="3"/>
      <c r="B204" s="11" t="s">
        <v>26</v>
      </c>
      <c r="C204" s="42">
        <v>11.4977398893447</v>
      </c>
      <c r="D204" s="42">
        <v>15.302425097544401</v>
      </c>
      <c r="E204" s="42">
        <v>11.923574761241801</v>
      </c>
      <c r="F204" s="42">
        <v>6.1481332183767297</v>
      </c>
      <c r="G204" s="42">
        <v>0.10000000000034399</v>
      </c>
    </row>
    <row r="205" spans="1:7" ht="15" hidden="1" customHeight="1">
      <c r="A205" s="3"/>
      <c r="B205" s="11"/>
      <c r="C205" s="37"/>
      <c r="D205" s="37"/>
      <c r="E205" s="37"/>
      <c r="F205" s="37"/>
      <c r="G205" s="37"/>
    </row>
    <row r="206" spans="1:7" ht="13.5" hidden="1" customHeight="1">
      <c r="A206" s="3">
        <v>2021</v>
      </c>
      <c r="B206" s="12" t="s">
        <v>15</v>
      </c>
      <c r="C206" s="37">
        <v>-24.297465426360802</v>
      </c>
      <c r="D206" s="37">
        <v>-36.5195212224695</v>
      </c>
      <c r="E206" s="37">
        <v>-7.4738523523999101</v>
      </c>
      <c r="F206" s="37">
        <v>-7.0650924024641499</v>
      </c>
      <c r="G206" s="37">
        <v>-5.2508533858604096</v>
      </c>
    </row>
    <row r="207" spans="1:7" ht="13.5" hidden="1" customHeight="1">
      <c r="A207" s="3"/>
      <c r="B207" s="11" t="s">
        <v>16</v>
      </c>
      <c r="C207" s="37">
        <v>3.3031631490656701</v>
      </c>
      <c r="D207" s="37">
        <v>12.662035521237501</v>
      </c>
      <c r="E207" s="37">
        <v>-2.9798671050903902</v>
      </c>
      <c r="F207" s="37">
        <v>-6.1599944626774903</v>
      </c>
      <c r="G207" s="37">
        <v>-8.9218509057732103</v>
      </c>
    </row>
    <row r="208" spans="1:7" ht="13.5" hidden="1" customHeight="1">
      <c r="A208" s="7"/>
      <c r="B208" s="11" t="s">
        <v>27</v>
      </c>
      <c r="C208" s="37">
        <v>34.567978281768802</v>
      </c>
      <c r="D208" s="37">
        <v>49.012470029297603</v>
      </c>
      <c r="E208" s="37">
        <v>2.6000000000004699</v>
      </c>
      <c r="F208" s="37">
        <v>7.6999999999998403</v>
      </c>
      <c r="G208" s="37">
        <v>70.900014880934805</v>
      </c>
    </row>
    <row r="209" spans="1:11" ht="13.5" hidden="1" customHeight="1">
      <c r="A209" s="7"/>
      <c r="B209" s="11" t="s">
        <v>18</v>
      </c>
      <c r="C209" s="37">
        <v>-7.8726897076907196</v>
      </c>
      <c r="D209" s="37">
        <v>-8.6999999999999602</v>
      </c>
      <c r="E209" s="37">
        <v>-2.5000000000002598</v>
      </c>
      <c r="F209" s="37">
        <v>-2.29999999999982</v>
      </c>
      <c r="G209" s="37">
        <v>-18.599999999999898</v>
      </c>
    </row>
    <row r="210" spans="1:11" ht="13.5" hidden="1" customHeight="1">
      <c r="A210" s="7"/>
      <c r="B210" s="11" t="s">
        <v>35</v>
      </c>
      <c r="C210" s="37">
        <v>-16.184947340745499</v>
      </c>
      <c r="D210" s="37">
        <v>-22.9</v>
      </c>
      <c r="E210" s="37">
        <v>-1.7999999999999301</v>
      </c>
      <c r="F210" s="37">
        <v>-1.7800000000002101</v>
      </c>
      <c r="G210" s="37">
        <v>-22.3000000000002</v>
      </c>
    </row>
    <row r="211" spans="1:11" ht="13.5" hidden="1" customHeight="1">
      <c r="A211" s="7"/>
      <c r="B211" s="11" t="s">
        <v>36</v>
      </c>
      <c r="C211" s="37">
        <v>-92.019754873271097</v>
      </c>
      <c r="D211" s="37">
        <v>-94.444585767581202</v>
      </c>
      <c r="E211" s="37">
        <v>-89.249686165016499</v>
      </c>
      <c r="F211" s="37">
        <v>-87.895470456994303</v>
      </c>
      <c r="G211" s="37">
        <v>-92.474558106213394</v>
      </c>
    </row>
    <row r="212" spans="1:11" ht="13.5" hidden="1" customHeight="1">
      <c r="A212" s="7"/>
      <c r="B212" s="11" t="s">
        <v>34</v>
      </c>
      <c r="C212" s="37">
        <v>118.62802023874001</v>
      </c>
      <c r="D212" s="37">
        <v>275.09784384295301</v>
      </c>
      <c r="E212" s="37">
        <v>14.7227391509364</v>
      </c>
      <c r="F212" s="37">
        <v>12.6671819303938</v>
      </c>
      <c r="G212" s="37">
        <v>90.500000000000696</v>
      </c>
    </row>
    <row r="213" spans="1:11" ht="13.5" hidden="1" customHeight="1">
      <c r="A213" s="7"/>
      <c r="B213" s="11" t="s">
        <v>22</v>
      </c>
      <c r="C213" s="37">
        <v>188.11207757172599</v>
      </c>
      <c r="D213" s="37">
        <v>135.52639997060601</v>
      </c>
      <c r="E213" s="37">
        <v>391.32438043122602</v>
      </c>
      <c r="F213" s="37">
        <v>324.93247018253402</v>
      </c>
      <c r="G213" s="37">
        <v>49.499999999999702</v>
      </c>
    </row>
    <row r="214" spans="1:11" ht="13.5" hidden="1" customHeight="1">
      <c r="A214" s="7"/>
      <c r="B214" s="11" t="s">
        <v>23</v>
      </c>
      <c r="C214" s="37">
        <v>85.225841617708895</v>
      </c>
      <c r="D214" s="37">
        <v>109.67237851662399</v>
      </c>
      <c r="E214" s="37">
        <v>31.891540511285001</v>
      </c>
      <c r="F214" s="37">
        <v>44.290192457434301</v>
      </c>
      <c r="G214" s="37">
        <v>262.10000000000002</v>
      </c>
    </row>
    <row r="215" spans="1:11" ht="15" hidden="1" customHeight="1">
      <c r="A215" s="7"/>
      <c r="B215" s="11" t="s">
        <v>24</v>
      </c>
      <c r="C215" s="37">
        <v>31.228189054120499</v>
      </c>
      <c r="D215" s="37">
        <v>40.1870870524059</v>
      </c>
      <c r="E215" s="37">
        <v>12.4276991760514</v>
      </c>
      <c r="F215" s="37">
        <v>12.6554081473595</v>
      </c>
      <c r="G215" s="37">
        <v>41.107690932817</v>
      </c>
    </row>
    <row r="216" spans="1:11" ht="15" hidden="1" customHeight="1">
      <c r="A216" s="7"/>
      <c r="B216" s="7" t="s">
        <v>25</v>
      </c>
      <c r="C216" s="37">
        <v>-5.5341386848780001</v>
      </c>
      <c r="D216" s="37">
        <v>-16.1294700391026</v>
      </c>
      <c r="E216" s="37">
        <v>17.271566616678001</v>
      </c>
      <c r="F216" s="37">
        <v>14.175204596937199</v>
      </c>
      <c r="G216" s="37">
        <v>6.9938530489730599</v>
      </c>
    </row>
    <row r="217" spans="1:11" ht="15" hidden="1" customHeight="1">
      <c r="A217" s="7"/>
      <c r="B217" s="7" t="s">
        <v>26</v>
      </c>
      <c r="C217" s="37">
        <v>8.9219741244170194</v>
      </c>
      <c r="D217" s="37">
        <v>5.2133323981875304</v>
      </c>
      <c r="E217" s="37">
        <v>12.246431226899601</v>
      </c>
      <c r="F217" s="37">
        <v>8.39999999999994</v>
      </c>
      <c r="G217" s="37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19"/>
      <c r="I218" s="119"/>
      <c r="J218" s="119"/>
      <c r="K218" s="119"/>
    </row>
    <row r="219" spans="1:11" ht="13.5" customHeight="1">
      <c r="A219" s="3">
        <v>2022</v>
      </c>
      <c r="B219" s="12" t="s">
        <v>15</v>
      </c>
      <c r="C219" s="37">
        <f>(C61/C59-1)*100</f>
        <v>-13.326751773377431</v>
      </c>
      <c r="D219" s="37">
        <f t="shared" ref="D219:G219" si="15">(D61/D59-1)*100</f>
        <v>-23.489691126336698</v>
      </c>
      <c r="E219" s="37">
        <f t="shared" si="15"/>
        <v>12.499999999999778</v>
      </c>
      <c r="F219" s="37">
        <f t="shared" si="15"/>
        <v>10.100000000000019</v>
      </c>
      <c r="G219" s="37">
        <f t="shared" si="15"/>
        <v>-39.39999999999997</v>
      </c>
    </row>
    <row r="220" spans="1:11" ht="13.5" customHeight="1">
      <c r="A220" s="3"/>
      <c r="B220" s="13" t="s">
        <v>16</v>
      </c>
      <c r="C220" s="37">
        <f t="shared" ref="C220:G225" si="16">(C62/C61-1)*100</f>
        <v>-1.4093848699626488</v>
      </c>
      <c r="D220" s="37">
        <f t="shared" si="16"/>
        <v>1.1567254650790781</v>
      </c>
      <c r="E220" s="37">
        <f t="shared" si="16"/>
        <v>-2.6000000000000245</v>
      </c>
      <c r="F220" s="37">
        <f t="shared" si="16"/>
        <v>-4.3000000000000256</v>
      </c>
      <c r="G220" s="37">
        <f t="shared" si="16"/>
        <v>-4.5000000000000151</v>
      </c>
    </row>
    <row r="221" spans="1:11" ht="13.5" customHeight="1">
      <c r="A221" s="7"/>
      <c r="B221" s="13" t="s">
        <v>17</v>
      </c>
      <c r="C221" s="37">
        <f t="shared" si="16"/>
        <v>33.921431932459576</v>
      </c>
      <c r="D221" s="37">
        <f t="shared" si="16"/>
        <v>59.500000000000064</v>
      </c>
      <c r="E221" s="37">
        <f t="shared" si="16"/>
        <v>2.3000000000004572</v>
      </c>
      <c r="F221" s="37">
        <f t="shared" si="16"/>
        <v>3.9000000000001478</v>
      </c>
      <c r="G221" s="37">
        <f t="shared" si="16"/>
        <v>39.80000000000021</v>
      </c>
    </row>
    <row r="222" spans="1:11" ht="13.5" customHeight="1">
      <c r="A222" s="7"/>
      <c r="B222" s="13" t="s">
        <v>28</v>
      </c>
      <c r="C222" s="37">
        <f t="shared" si="16"/>
        <v>-7.670622920907066</v>
      </c>
      <c r="D222" s="37">
        <f t="shared" si="16"/>
        <v>-16.500000000000025</v>
      </c>
      <c r="E222" s="37">
        <f t="shared" si="16"/>
        <v>2.799999999999625</v>
      </c>
      <c r="F222" s="37">
        <f t="shared" si="16"/>
        <v>4.5999999999998264</v>
      </c>
      <c r="G222" s="37">
        <f t="shared" si="16"/>
        <v>10.599999999999522</v>
      </c>
    </row>
    <row r="223" spans="1:11" ht="13.5" customHeight="1">
      <c r="A223" s="7"/>
      <c r="B223" s="11" t="s">
        <v>29</v>
      </c>
      <c r="C223" s="37">
        <f t="shared" si="16"/>
        <v>-9.5589897103890209</v>
      </c>
      <c r="D223" s="37">
        <f t="shared" si="16"/>
        <v>-16.69999999999995</v>
      </c>
      <c r="E223" s="37">
        <f t="shared" si="16"/>
        <v>0.79999999999997851</v>
      </c>
      <c r="F223" s="37">
        <f t="shared" si="16"/>
        <v>0.60000000000006715</v>
      </c>
      <c r="G223" s="37">
        <f t="shared" si="16"/>
        <v>-9.4999999999994973</v>
      </c>
    </row>
    <row r="224" spans="1:11" ht="13.5" customHeight="1">
      <c r="A224" s="7"/>
      <c r="B224" s="11" t="s">
        <v>36</v>
      </c>
      <c r="C224" s="37">
        <f t="shared" si="16"/>
        <v>15.77011002599189</v>
      </c>
      <c r="D224" s="37">
        <f t="shared" si="16"/>
        <v>28.59999999999987</v>
      </c>
      <c r="E224" s="37">
        <f t="shared" si="16"/>
        <v>2.6000000000002688</v>
      </c>
      <c r="F224" s="37">
        <f t="shared" si="16"/>
        <v>1.500000000000079</v>
      </c>
      <c r="G224" s="37">
        <f t="shared" si="16"/>
        <v>9.5999999999999197</v>
      </c>
    </row>
    <row r="225" spans="1:7" ht="13.5" customHeight="1">
      <c r="A225" s="7"/>
      <c r="B225" s="11" t="s">
        <v>37</v>
      </c>
      <c r="C225" s="37">
        <f t="shared" si="16"/>
        <v>-12.472989201231266</v>
      </c>
      <c r="D225" s="37">
        <f t="shared" si="16"/>
        <v>-21.200000000000017</v>
      </c>
      <c r="E225" s="37">
        <f t="shared" si="16"/>
        <v>1.6999999999999904</v>
      </c>
      <c r="F225" s="37">
        <f t="shared" si="16"/>
        <v>1.1999999999998012</v>
      </c>
      <c r="G225" s="37">
        <f t="shared" si="16"/>
        <v>-15.800000000000514</v>
      </c>
    </row>
    <row r="226" spans="1:7" ht="13.5" customHeight="1">
      <c r="A226" s="7"/>
      <c r="B226" s="11" t="s">
        <v>38</v>
      </c>
      <c r="C226" s="37">
        <f>(C68/C67-1)*100</f>
        <v>16.996123205733092</v>
      </c>
      <c r="D226" s="37">
        <f t="shared" ref="D226:G226" si="17">(D68/D67-1)*100</f>
        <v>34.100000000000065</v>
      </c>
      <c r="E226" s="37">
        <f t="shared" si="17"/>
        <v>-1.0000000000002229</v>
      </c>
      <c r="F226" s="37">
        <f t="shared" si="17"/>
        <v>-1.1999999999999345</v>
      </c>
      <c r="G226" s="37">
        <f t="shared" si="17"/>
        <v>7.7000000000002178</v>
      </c>
    </row>
    <row r="227" spans="1:7" ht="13.5" customHeight="1">
      <c r="A227" s="7"/>
      <c r="B227" s="15" t="s">
        <v>23</v>
      </c>
      <c r="C227" s="37">
        <f t="shared" ref="C227:G227" si="18">(C69/C68-1)*100</f>
        <v>-1.1546319754486944</v>
      </c>
      <c r="D227" s="37">
        <f t="shared" si="18"/>
        <v>-2.6999999999999691</v>
      </c>
      <c r="E227" s="37">
        <f t="shared" si="18"/>
        <v>1.500000000000079</v>
      </c>
      <c r="F227" s="37">
        <f t="shared" si="18"/>
        <v>1.6999999999999238</v>
      </c>
      <c r="G227" s="37">
        <f t="shared" si="18"/>
        <v>-2.7999999999998804</v>
      </c>
    </row>
    <row r="228" spans="1:7" ht="15" customHeight="1">
      <c r="A228" s="7"/>
      <c r="B228" s="15" t="s">
        <v>24</v>
      </c>
      <c r="C228" s="37">
        <f>(C70/C69-1)*100</f>
        <v>-5.5240497243583047</v>
      </c>
      <c r="D228" s="37">
        <f t="shared" ref="D228:G228" si="19">(D70/D69-1)*100</f>
        <v>-9.5000000000000426</v>
      </c>
      <c r="E228" s="37">
        <f t="shared" si="19"/>
        <v>1.2999999999999901</v>
      </c>
      <c r="F228" s="37">
        <f t="shared" si="19"/>
        <v>1.4000000000001567</v>
      </c>
      <c r="G228" s="37">
        <f t="shared" si="19"/>
        <v>-9.8999999999996646</v>
      </c>
    </row>
    <row r="229" spans="1:7" ht="15" customHeight="1">
      <c r="A229" s="7"/>
      <c r="B229" s="7" t="s">
        <v>25</v>
      </c>
      <c r="C229" s="37">
        <f t="shared" ref="C229:G229" si="20">(C71/C70-1)*100</f>
        <v>3.9853127073048888</v>
      </c>
      <c r="D229" s="37">
        <f t="shared" si="20"/>
        <v>6.7000000000000837</v>
      </c>
      <c r="E229" s="37">
        <f t="shared" si="20"/>
        <v>1.5000000000001901</v>
      </c>
      <c r="F229" s="37">
        <f t="shared" si="20"/>
        <v>1.5999999999998904</v>
      </c>
      <c r="G229" s="37">
        <f t="shared" si="20"/>
        <v>-3.0000000000003468</v>
      </c>
    </row>
    <row r="230" spans="1:7" ht="15" customHeight="1">
      <c r="A230" s="7"/>
      <c r="B230" s="85" t="s">
        <v>26</v>
      </c>
      <c r="C230" s="37">
        <f t="shared" ref="C230:G230" si="21">(C72/C71-1)*100</f>
        <v>9.3249110769423549</v>
      </c>
      <c r="D230" s="37">
        <f t="shared" si="21"/>
        <v>13.79999999999999</v>
      </c>
      <c r="E230" s="37">
        <f t="shared" si="21"/>
        <v>4.4999999999995932</v>
      </c>
      <c r="F230" s="37">
        <f t="shared" si="21"/>
        <v>3.9000000000001034</v>
      </c>
      <c r="G230" s="37">
        <f t="shared" si="21"/>
        <v>2.7000000000002133</v>
      </c>
    </row>
    <row r="231" spans="1:7" ht="15" customHeight="1">
      <c r="A231" s="17"/>
      <c r="B231" s="17"/>
      <c r="C231" s="17"/>
      <c r="D231" s="17"/>
      <c r="E231" s="17"/>
      <c r="F231" s="17"/>
      <c r="G231" s="17"/>
    </row>
    <row r="232" spans="1:7" ht="13.5" customHeight="1">
      <c r="A232" s="3">
        <v>2023</v>
      </c>
      <c r="B232" s="7" t="s">
        <v>15</v>
      </c>
      <c r="C232" s="37">
        <f>(C74/C72-1)*100</f>
        <v>-13.416824287557017</v>
      </c>
      <c r="D232" s="37">
        <f t="shared" ref="D232:G232" si="22">(D74/D72-1)*100</f>
        <v>-23.370000000000037</v>
      </c>
      <c r="E232" s="37">
        <f t="shared" si="22"/>
        <v>0.40000000000017799</v>
      </c>
      <c r="F232" s="37">
        <f t="shared" si="22"/>
        <v>0.26999999999997026</v>
      </c>
      <c r="G232" s="37">
        <f t="shared" si="22"/>
        <v>-3.3000000000001695</v>
      </c>
    </row>
    <row r="233" spans="1:7" ht="13.5" customHeight="1">
      <c r="A233" s="3"/>
      <c r="B233" s="7" t="s">
        <v>16</v>
      </c>
      <c r="C233" s="37">
        <f>(C75/C74-1)*100</f>
        <v>8.6035318871791269</v>
      </c>
      <c r="D233" s="37">
        <f t="shared" ref="D233:G235" si="23">(D75/D74-1)*100</f>
        <v>15.240000000000009</v>
      </c>
      <c r="E233" s="37">
        <f t="shared" si="23"/>
        <v>1.0999999999999899</v>
      </c>
      <c r="F233" s="37">
        <f t="shared" si="23"/>
        <v>1.2000000000000011</v>
      </c>
      <c r="G233" s="37">
        <f t="shared" si="23"/>
        <v>5.9999999999999831</v>
      </c>
    </row>
    <row r="234" spans="1:7" ht="13.5" customHeight="1">
      <c r="A234" s="7"/>
      <c r="B234" s="11" t="s">
        <v>17</v>
      </c>
      <c r="C234" s="37">
        <f>(C76/C75-1)*100</f>
        <v>10.576223356617231</v>
      </c>
      <c r="D234" s="37">
        <f t="shared" si="23"/>
        <v>16.300000000000026</v>
      </c>
      <c r="E234" s="37">
        <f t="shared" si="23"/>
        <v>2.000000000000024</v>
      </c>
      <c r="F234" s="37">
        <f t="shared" si="23"/>
        <v>1.8999999999999906</v>
      </c>
      <c r="G234" s="37">
        <f t="shared" si="23"/>
        <v>16.000000000000014</v>
      </c>
    </row>
    <row r="235" spans="1:7" ht="13.5" customHeight="1">
      <c r="A235" s="7"/>
      <c r="B235" s="11" t="s">
        <v>18</v>
      </c>
      <c r="C235" s="37">
        <f>(C77/C76-1)*100</f>
        <v>-19.781153238130813</v>
      </c>
      <c r="D235" s="37">
        <f t="shared" si="23"/>
        <v>-33.5</v>
      </c>
      <c r="E235" s="37">
        <f t="shared" si="23"/>
        <v>2.4999999999999911</v>
      </c>
      <c r="F235" s="37">
        <f t="shared" si="23"/>
        <v>2.2000000000000242</v>
      </c>
      <c r="G235" s="37">
        <f t="shared" si="23"/>
        <v>-24.79999999999999</v>
      </c>
    </row>
    <row r="236" spans="1:7" ht="13.5" customHeight="1">
      <c r="A236" s="7"/>
      <c r="B236" s="11" t="s">
        <v>19</v>
      </c>
      <c r="C236" s="37">
        <f t="shared" ref="C236:G236" si="24">(C78/C77-1)*100</f>
        <v>16.231191614721109</v>
      </c>
      <c r="D236" s="37">
        <f t="shared" si="24"/>
        <v>30.799999999999983</v>
      </c>
      <c r="E236" s="37">
        <f t="shared" si="24"/>
        <v>0.70000000000001172</v>
      </c>
      <c r="F236" s="37">
        <f t="shared" si="24"/>
        <v>0.80000000000000071</v>
      </c>
      <c r="G236" s="37">
        <f t="shared" si="24"/>
        <v>22.499999999999986</v>
      </c>
    </row>
    <row r="237" spans="1:7" ht="13.5" customHeight="1">
      <c r="A237" s="7"/>
      <c r="B237" s="11" t="s">
        <v>151</v>
      </c>
      <c r="C237" s="37">
        <f t="shared" ref="C237:G237" si="25">(C79/C78-1)*100</f>
        <v>-1.879448958483465</v>
      </c>
      <c r="D237" s="37">
        <f t="shared" si="25"/>
        <v>-4.7013687257704611</v>
      </c>
      <c r="E237" s="37">
        <f t="shared" si="25"/>
        <v>2.2839756586800819</v>
      </c>
      <c r="F237" s="37">
        <f t="shared" si="25"/>
        <v>2.0229861035866215</v>
      </c>
      <c r="G237" s="37">
        <f t="shared" si="25"/>
        <v>-3.7787938009377853</v>
      </c>
    </row>
    <row r="238" spans="1:7" ht="13.5" customHeight="1">
      <c r="A238" s="7"/>
      <c r="B238" s="11" t="s">
        <v>145</v>
      </c>
      <c r="C238" s="37">
        <f t="shared" ref="C238:G238" si="26">(C80/C79-1)*100</f>
        <v>1.9676721206883796</v>
      </c>
      <c r="D238" s="37">
        <f t="shared" si="26"/>
        <v>3.1014807728614979</v>
      </c>
      <c r="E238" s="37">
        <f t="shared" si="26"/>
        <v>0.21941300176755441</v>
      </c>
      <c r="F238" s="37">
        <f t="shared" si="26"/>
        <v>0.38120222830810846</v>
      </c>
      <c r="G238" s="37">
        <f t="shared" si="26"/>
        <v>3.6174913394213082</v>
      </c>
    </row>
    <row r="239" spans="1:7" ht="13.5" hidden="1" customHeight="1">
      <c r="A239" s="7"/>
      <c r="B239" s="11" t="s">
        <v>146</v>
      </c>
      <c r="C239" s="37">
        <f t="shared" ref="C239:G239" si="27">(C81/C80-1)*100</f>
        <v>-100</v>
      </c>
      <c r="D239" s="37">
        <f t="shared" si="27"/>
        <v>-100</v>
      </c>
      <c r="E239" s="37">
        <f t="shared" si="27"/>
        <v>-100</v>
      </c>
      <c r="F239" s="37">
        <f t="shared" si="27"/>
        <v>-100</v>
      </c>
      <c r="G239" s="37">
        <f t="shared" si="27"/>
        <v>-100</v>
      </c>
    </row>
    <row r="240" spans="1:7" ht="13.5" hidden="1" customHeight="1">
      <c r="A240" s="7"/>
      <c r="B240" s="11" t="s">
        <v>147</v>
      </c>
      <c r="C240" s="37" t="e">
        <f t="shared" ref="C240:G240" si="28">(C82/C81-1)*100</f>
        <v>#DIV/0!</v>
      </c>
      <c r="D240" s="37" t="e">
        <f t="shared" si="28"/>
        <v>#DIV/0!</v>
      </c>
      <c r="E240" s="37" t="e">
        <f t="shared" si="28"/>
        <v>#DIV/0!</v>
      </c>
      <c r="F240" s="37" t="e">
        <f t="shared" si="28"/>
        <v>#DIV/0!</v>
      </c>
      <c r="G240" s="37" t="e">
        <f t="shared" si="28"/>
        <v>#DIV/0!</v>
      </c>
    </row>
    <row r="241" spans="1:7" ht="15" hidden="1" customHeight="1">
      <c r="A241" s="7"/>
      <c r="B241" s="11" t="s">
        <v>148</v>
      </c>
      <c r="C241" s="37" t="e">
        <f t="shared" ref="C241:G241" si="29">(C83/C82-1)*100</f>
        <v>#DIV/0!</v>
      </c>
      <c r="D241" s="37" t="e">
        <f t="shared" si="29"/>
        <v>#DIV/0!</v>
      </c>
      <c r="E241" s="37" t="e">
        <f t="shared" si="29"/>
        <v>#DIV/0!</v>
      </c>
      <c r="F241" s="37" t="e">
        <f t="shared" si="29"/>
        <v>#DIV/0!</v>
      </c>
      <c r="G241" s="37" t="e">
        <f t="shared" si="29"/>
        <v>#DIV/0!</v>
      </c>
    </row>
    <row r="242" spans="1:7" ht="15" hidden="1" customHeight="1">
      <c r="A242" s="7"/>
      <c r="B242" s="11" t="s">
        <v>149</v>
      </c>
      <c r="C242" s="37" t="e">
        <f t="shared" ref="C242:G242" si="30">(C84/C83-1)*100</f>
        <v>#DIV/0!</v>
      </c>
      <c r="D242" s="37" t="e">
        <f t="shared" si="30"/>
        <v>#DIV/0!</v>
      </c>
      <c r="E242" s="37" t="e">
        <f t="shared" si="30"/>
        <v>#DIV/0!</v>
      </c>
      <c r="F242" s="37" t="e">
        <f t="shared" si="30"/>
        <v>#DIV/0!</v>
      </c>
      <c r="G242" s="37" t="e">
        <f t="shared" si="30"/>
        <v>#DIV/0!</v>
      </c>
    </row>
    <row r="243" spans="1:7" ht="15" hidden="1" customHeight="1">
      <c r="A243" s="7"/>
      <c r="B243" s="11" t="s">
        <v>150</v>
      </c>
      <c r="C243" s="37" t="e">
        <f t="shared" ref="C243:G243" si="31">(C85/C84-1)*100</f>
        <v>#DIV/0!</v>
      </c>
      <c r="D243" s="37" t="e">
        <f t="shared" si="31"/>
        <v>#DIV/0!</v>
      </c>
      <c r="E243" s="37" t="e">
        <f t="shared" si="31"/>
        <v>#DIV/0!</v>
      </c>
      <c r="F243" s="37" t="e">
        <f t="shared" si="31"/>
        <v>#DIV/0!</v>
      </c>
      <c r="G243" s="37" t="e">
        <f t="shared" si="31"/>
        <v>#DIV/0!</v>
      </c>
    </row>
    <row r="244" spans="1:7" ht="15" customHeight="1"/>
  </sheetData>
  <sheetProtection algorithmName="SHA-512" hashValue="0+42VROUmozNdp2zwdY1aWgcMqziLVJPNF4WbalpGGhUaezSPBbYeM76t+PfjzGmX++DWD+CyOwx+43soE+7Mw==" saltValue="uN4Y4eC3GBZTYVfZI5TLzQ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EV245"/>
  <sheetViews>
    <sheetView showGridLines="0" view="pageBreakPreview" topLeftCell="A150" zoomScaleNormal="100" workbookViewId="0">
      <selection activeCell="C80" sqref="C80:G80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6" t="s">
        <v>0</v>
      </c>
      <c r="B1" s="105">
        <v>9</v>
      </c>
      <c r="C1" s="32" t="s">
        <v>118</v>
      </c>
      <c r="G1" s="1"/>
    </row>
    <row r="2" spans="1:7" ht="15" customHeight="1">
      <c r="A2" s="95" t="s">
        <v>72</v>
      </c>
      <c r="B2" s="105"/>
      <c r="C2" s="33" t="s">
        <v>119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8" customHeight="1">
      <c r="A4" s="111" t="s">
        <v>4</v>
      </c>
      <c r="B4" s="111"/>
      <c r="C4" s="20" t="s">
        <v>53</v>
      </c>
      <c r="D4" s="19" t="s">
        <v>109</v>
      </c>
      <c r="E4" s="19" t="s">
        <v>110</v>
      </c>
      <c r="F4" s="19" t="s">
        <v>111</v>
      </c>
      <c r="G4" s="19" t="s">
        <v>112</v>
      </c>
    </row>
    <row r="5" spans="1:7" s="18" customFormat="1" ht="34.5" customHeight="1">
      <c r="A5" s="112" t="s">
        <v>9</v>
      </c>
      <c r="B5" s="112"/>
      <c r="C5" s="23" t="s">
        <v>61</v>
      </c>
      <c r="D5" s="22" t="s">
        <v>113</v>
      </c>
      <c r="E5" s="22" t="s">
        <v>114</v>
      </c>
      <c r="F5" s="22" t="s">
        <v>115</v>
      </c>
      <c r="G5" s="22" t="s">
        <v>116</v>
      </c>
    </row>
    <row r="6" spans="1:7" s="1" customFormat="1" ht="12" customHeight="1">
      <c r="A6" s="113" t="s">
        <v>69</v>
      </c>
      <c r="B6" s="113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5.75" customHeight="1">
      <c r="A8" s="104" t="s">
        <v>76</v>
      </c>
      <c r="B8" s="104"/>
      <c r="C8" s="97">
        <v>100</v>
      </c>
      <c r="D8" s="97">
        <v>59.5</v>
      </c>
      <c r="E8" s="98">
        <v>10.3</v>
      </c>
      <c r="F8" s="97">
        <v>22</v>
      </c>
      <c r="G8" s="97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4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4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4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4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4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4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5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3"/>
      <c r="B75" s="7" t="s">
        <v>16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customHeight="1">
      <c r="A76" s="7"/>
      <c r="B76" s="11" t="s">
        <v>17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customHeight="1">
      <c r="A77" s="7"/>
      <c r="B77" s="11" t="s">
        <v>18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customHeight="1">
      <c r="A78" s="7"/>
      <c r="B78" s="11" t="s">
        <v>19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customHeight="1">
      <c r="A79" s="7"/>
      <c r="B79" s="11" t="s">
        <v>151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customHeight="1">
      <c r="A80" s="7"/>
      <c r="B80" s="11" t="s">
        <v>145</v>
      </c>
      <c r="C80" s="8">
        <v>127.43367098124408</v>
      </c>
      <c r="D80" s="8">
        <v>129.16977225356507</v>
      </c>
      <c r="E80" s="8">
        <v>132.5066639246823</v>
      </c>
      <c r="F80" s="8">
        <v>156.90445349912963</v>
      </c>
      <c r="G80" s="8">
        <v>101.54284814623902</v>
      </c>
    </row>
    <row r="81" spans="1:7" ht="13.5" hidden="1" customHeight="1">
      <c r="A81" s="7"/>
      <c r="B81" s="11" t="s">
        <v>146</v>
      </c>
      <c r="C81" s="8"/>
      <c r="D81" s="8"/>
      <c r="E81" s="8"/>
      <c r="F81" s="8"/>
      <c r="G81" s="8"/>
    </row>
    <row r="82" spans="1:7" ht="13.5" hidden="1" customHeight="1">
      <c r="A82" s="7"/>
      <c r="B82" s="11" t="s">
        <v>147</v>
      </c>
      <c r="C82" s="8"/>
      <c r="D82" s="8"/>
      <c r="E82" s="8"/>
      <c r="F82" s="8"/>
      <c r="G82" s="8"/>
    </row>
    <row r="83" spans="1:7" ht="14.45" hidden="1" customHeight="1">
      <c r="A83" s="7"/>
      <c r="B83" s="11" t="s">
        <v>148</v>
      </c>
      <c r="C83" s="8"/>
      <c r="D83" s="8"/>
      <c r="E83" s="8"/>
      <c r="F83" s="8"/>
      <c r="G83" s="8"/>
    </row>
    <row r="84" spans="1:7" ht="14.45" hidden="1" customHeight="1">
      <c r="A84" s="7"/>
      <c r="B84" s="11" t="s">
        <v>149</v>
      </c>
      <c r="C84" s="8"/>
      <c r="D84" s="8"/>
      <c r="E84" s="8"/>
      <c r="F84" s="8"/>
      <c r="G84" s="8"/>
    </row>
    <row r="85" spans="1:7" ht="14.45" hidden="1" customHeight="1">
      <c r="A85" s="7"/>
      <c r="B85" s="11" t="s">
        <v>150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2" customFormat="1" ht="16.5" customHeight="1">
      <c r="A87" s="109" t="s">
        <v>44</v>
      </c>
      <c r="B87" s="109"/>
      <c r="C87" s="109"/>
      <c r="D87" s="109"/>
      <c r="E87" s="109"/>
      <c r="F87" s="109"/>
      <c r="G87" s="109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4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4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4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4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4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4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4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6">
        <v>1686.7821477765699</v>
      </c>
      <c r="D131" s="36">
        <v>2037.43924858323</v>
      </c>
      <c r="E131" s="36">
        <v>1862.8830708488699</v>
      </c>
      <c r="F131" s="36">
        <v>984.24443255331698</v>
      </c>
      <c r="G131" s="36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0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7">
        <f t="shared" si="0"/>
        <v>1529.9053573239034</v>
      </c>
      <c r="D146" s="37">
        <f t="shared" si="0"/>
        <v>2628.2964708244931</v>
      </c>
      <c r="E146" s="37">
        <f t="shared" si="0"/>
        <v>1068.4107141074071</v>
      </c>
      <c r="F146" s="37">
        <f t="shared" si="0"/>
        <v>1000.0918427643657</v>
      </c>
      <c r="G146" s="37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7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5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3">
        <v>2023</v>
      </c>
      <c r="B154" s="7" t="s">
        <v>15</v>
      </c>
      <c r="C154" s="8">
        <f t="shared" ref="C154:G157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3"/>
      <c r="B155" s="7" t="s">
        <v>16</v>
      </c>
      <c r="C155" s="8">
        <f t="shared" si="6"/>
        <v>20.917905472158573</v>
      </c>
      <c r="D155" s="8">
        <f t="shared" si="6"/>
        <v>31.99936122348128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customHeight="1">
      <c r="A156" s="7"/>
      <c r="B156" s="11" t="s">
        <v>17</v>
      </c>
      <c r="C156" s="8">
        <f t="shared" si="6"/>
        <v>5.6150667426037471</v>
      </c>
      <c r="D156" s="30">
        <f t="shared" si="6"/>
        <v>2.1430900636376649E-2</v>
      </c>
      <c r="E156" s="8">
        <f t="shared" si="6"/>
        <v>13.782307718911113</v>
      </c>
      <c r="F156" s="8">
        <f t="shared" si="6"/>
        <v>14.146491108319292</v>
      </c>
      <c r="G156" s="8">
        <f t="shared" si="6"/>
        <v>-8.5171106572139106</v>
      </c>
    </row>
    <row r="157" spans="1:7" ht="13.5" customHeight="1">
      <c r="A157" s="7"/>
      <c r="B157" s="11" t="s">
        <v>18</v>
      </c>
      <c r="C157" s="8">
        <f t="shared" si="6"/>
        <v>-8.9879961236839723</v>
      </c>
      <c r="D157" s="8">
        <f t="shared" si="6"/>
        <v>-21.172656875327199</v>
      </c>
      <c r="E157" s="8">
        <f t="shared" si="6"/>
        <v>13.895470173760094</v>
      </c>
      <c r="F157" s="8">
        <f t="shared" si="6"/>
        <v>13.413988975003432</v>
      </c>
      <c r="G157" s="8">
        <f t="shared" si="6"/>
        <v>-35.46781680774307</v>
      </c>
    </row>
    <row r="158" spans="1:7" ht="13.5" customHeight="1">
      <c r="A158" s="7"/>
      <c r="B158" s="11" t="s">
        <v>19</v>
      </c>
      <c r="C158" s="8">
        <f t="shared" ref="C158:G158" si="7">(C78/C65-1)*100</f>
        <v>17.969428471738635</v>
      </c>
      <c r="D158" s="8">
        <f t="shared" si="7"/>
        <v>27.650657374457488</v>
      </c>
      <c r="E158" s="8">
        <f t="shared" si="7"/>
        <v>14.034111359319667</v>
      </c>
      <c r="F158" s="8">
        <f t="shared" si="7"/>
        <v>13.872230563885646</v>
      </c>
      <c r="G158" s="8">
        <f t="shared" si="7"/>
        <v>-13.218831273106456</v>
      </c>
    </row>
    <row r="159" spans="1:7" ht="13.5" customHeight="1">
      <c r="A159" s="7"/>
      <c r="B159" s="11" t="s">
        <v>151</v>
      </c>
      <c r="C159" s="8">
        <f t="shared" ref="C159:G159" si="8">(C79/C66-1)*100</f>
        <v>3.0988219077010992</v>
      </c>
      <c r="D159" s="8">
        <f t="shared" si="8"/>
        <v>-1.2060891120748707</v>
      </c>
      <c r="E159" s="8">
        <f t="shared" si="8"/>
        <v>13.59661662464411</v>
      </c>
      <c r="F159" s="8">
        <f t="shared" si="8"/>
        <v>14.201600719182261</v>
      </c>
      <c r="G159" s="8">
        <f t="shared" si="8"/>
        <v>-21.247065073557735</v>
      </c>
    </row>
    <row r="160" spans="1:7" ht="13.5" customHeight="1">
      <c r="A160" s="7"/>
      <c r="B160" s="11" t="s">
        <v>145</v>
      </c>
      <c r="C160" s="8">
        <f t="shared" ref="C160:G160" si="9">(C80/C67-1)*100</f>
        <v>20.401401873500546</v>
      </c>
      <c r="D160" s="8">
        <f t="shared" si="9"/>
        <v>30.659533783034899</v>
      </c>
      <c r="E160" s="8">
        <f t="shared" si="9"/>
        <v>11.833582210388771</v>
      </c>
      <c r="F160" s="8">
        <f t="shared" si="9"/>
        <v>12.842193730017094</v>
      </c>
      <c r="G160" s="8">
        <f t="shared" si="9"/>
        <v>-0.88695177260889047</v>
      </c>
    </row>
    <row r="161" spans="1:7" ht="13.5" hidden="1" customHeight="1">
      <c r="A161" s="7"/>
      <c r="B161" s="11" t="s">
        <v>146</v>
      </c>
      <c r="C161" s="8">
        <f t="shared" ref="C161:G161" si="10">(C81/C68-1)*100</f>
        <v>-100</v>
      </c>
      <c r="D161" s="8">
        <f t="shared" si="10"/>
        <v>-100</v>
      </c>
      <c r="E161" s="8">
        <f t="shared" si="10"/>
        <v>-100</v>
      </c>
      <c r="F161" s="8">
        <f t="shared" si="10"/>
        <v>-100</v>
      </c>
      <c r="G161" s="8">
        <f t="shared" si="10"/>
        <v>-100</v>
      </c>
    </row>
    <row r="162" spans="1:7" ht="13.5" hidden="1" customHeight="1">
      <c r="A162" s="7"/>
      <c r="B162" s="11" t="s">
        <v>147</v>
      </c>
      <c r="C162" s="8">
        <f t="shared" ref="C162:G162" si="11">(C82/C69-1)*100</f>
        <v>-100</v>
      </c>
      <c r="D162" s="8">
        <f t="shared" si="11"/>
        <v>-100</v>
      </c>
      <c r="E162" s="8">
        <f t="shared" si="11"/>
        <v>-100</v>
      </c>
      <c r="F162" s="8">
        <f t="shared" si="11"/>
        <v>-100</v>
      </c>
      <c r="G162" s="8">
        <f t="shared" si="11"/>
        <v>-100</v>
      </c>
    </row>
    <row r="163" spans="1:7" ht="14.45" hidden="1" customHeight="1">
      <c r="A163" s="7"/>
      <c r="B163" s="11" t="s">
        <v>148</v>
      </c>
      <c r="C163" s="8">
        <f t="shared" ref="C163:G163" si="12">(C83/C70-1)*100</f>
        <v>-100</v>
      </c>
      <c r="D163" s="8">
        <f t="shared" si="12"/>
        <v>-100</v>
      </c>
      <c r="E163" s="8">
        <f t="shared" si="12"/>
        <v>-100</v>
      </c>
      <c r="F163" s="8">
        <f t="shared" si="12"/>
        <v>-100</v>
      </c>
      <c r="G163" s="8">
        <f t="shared" si="12"/>
        <v>-100</v>
      </c>
    </row>
    <row r="164" spans="1:7" ht="14.45" hidden="1" customHeight="1">
      <c r="A164" s="7"/>
      <c r="B164" s="11" t="s">
        <v>149</v>
      </c>
      <c r="C164" s="8">
        <f t="shared" ref="C164:G164" si="13">(C84/C71-1)*100</f>
        <v>-100</v>
      </c>
      <c r="D164" s="8">
        <f t="shared" si="13"/>
        <v>-100</v>
      </c>
      <c r="E164" s="8">
        <f t="shared" si="13"/>
        <v>-100</v>
      </c>
      <c r="F164" s="8">
        <f t="shared" si="13"/>
        <v>-100</v>
      </c>
      <c r="G164" s="8">
        <f t="shared" si="13"/>
        <v>-100</v>
      </c>
    </row>
    <row r="165" spans="1:7" ht="14.25" hidden="1" customHeight="1">
      <c r="A165" s="7"/>
      <c r="B165" s="11" t="s">
        <v>150</v>
      </c>
      <c r="C165" s="8">
        <f t="shared" ref="C165:G165" si="14">(C85/C72-1)*100</f>
        <v>-100</v>
      </c>
      <c r="D165" s="8">
        <f t="shared" si="14"/>
        <v>-100</v>
      </c>
      <c r="E165" s="8">
        <f t="shared" si="14"/>
        <v>-100</v>
      </c>
      <c r="F165" s="8">
        <f t="shared" si="14"/>
        <v>-100</v>
      </c>
      <c r="G165" s="8">
        <f t="shared" si="14"/>
        <v>-100</v>
      </c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2" customFormat="1" ht="15.75" customHeight="1">
      <c r="A167" s="109" t="s">
        <v>120</v>
      </c>
      <c r="B167" s="109"/>
      <c r="C167" s="109"/>
      <c r="D167" s="109"/>
      <c r="E167" s="109"/>
      <c r="F167" s="109"/>
      <c r="G167" s="109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4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4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4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4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4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4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4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6">
        <v>763.31127981366603</v>
      </c>
      <c r="D198" s="36">
        <v>580.36673348208706</v>
      </c>
      <c r="E198" s="36">
        <v>1361.69722708627</v>
      </c>
      <c r="F198" s="36">
        <v>566.05926531984596</v>
      </c>
      <c r="G198" s="36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15">(D61/D59-1)*100</f>
        <v>-21.25623233011903</v>
      </c>
      <c r="E220" s="8">
        <f t="shared" si="15"/>
        <v>7.1508172027998862</v>
      </c>
      <c r="F220" s="8">
        <f t="shared" si="15"/>
        <v>10.76380455678121</v>
      </c>
      <c r="G220" s="8">
        <f t="shared" si="15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16">(D62/D61-1)*100</f>
        <v>1.3693857706458257</v>
      </c>
      <c r="E221" s="8">
        <f t="shared" si="16"/>
        <v>-2.9609179951263664</v>
      </c>
      <c r="F221" s="8">
        <f t="shared" si="16"/>
        <v>-4.4421288207767358</v>
      </c>
      <c r="G221" s="8">
        <f t="shared" si="16"/>
        <v>-4.4545293596360391</v>
      </c>
    </row>
    <row r="222" spans="1:7" ht="13.5" customHeight="1">
      <c r="A222" s="7"/>
      <c r="B222" s="13" t="s">
        <v>17</v>
      </c>
      <c r="C222" s="8">
        <f t="shared" ref="C222:G227" si="17">(C63/C62-1)*100</f>
        <v>26.162639880316153</v>
      </c>
      <c r="D222" s="8">
        <f t="shared" si="17"/>
        <v>53.94281154323879</v>
      </c>
      <c r="E222" s="8">
        <f t="shared" si="17"/>
        <v>1.5715574070488181</v>
      </c>
      <c r="F222" s="8">
        <f t="shared" si="17"/>
        <v>2.5301253769494325</v>
      </c>
      <c r="G222" s="8">
        <f t="shared" si="17"/>
        <v>32.108862918677985</v>
      </c>
    </row>
    <row r="223" spans="1:7" ht="13.5" customHeight="1">
      <c r="A223" s="7"/>
      <c r="B223" s="13" t="s">
        <v>28</v>
      </c>
      <c r="C223" s="8">
        <f t="shared" si="17"/>
        <v>-8.5000000000003073</v>
      </c>
      <c r="D223" s="8">
        <f t="shared" si="17"/>
        <v>-15.861161566519444</v>
      </c>
      <c r="E223" s="8">
        <f t="shared" si="17"/>
        <v>1.2216497762878253</v>
      </c>
      <c r="F223" s="8">
        <f t="shared" si="17"/>
        <v>2.6720683398028466</v>
      </c>
      <c r="G223" s="8">
        <f t="shared" si="17"/>
        <v>5.345653186695154</v>
      </c>
    </row>
    <row r="224" spans="1:7" ht="13.5" customHeight="1">
      <c r="A224" s="7"/>
      <c r="B224" s="11" t="s">
        <v>29</v>
      </c>
      <c r="C224" s="8">
        <f t="shared" si="17"/>
        <v>-10.51587301587238</v>
      </c>
      <c r="D224" s="8">
        <f t="shared" si="17"/>
        <v>-17.786561264821778</v>
      </c>
      <c r="E224" s="8">
        <f t="shared" si="17"/>
        <v>0.37581584211709984</v>
      </c>
      <c r="F224" s="8">
        <f t="shared" si="17"/>
        <v>0.5367878754330091</v>
      </c>
      <c r="G224" s="8">
        <f t="shared" si="17"/>
        <v>-9.3966369930769016</v>
      </c>
    </row>
    <row r="225" spans="1:16376" ht="13.5" customHeight="1">
      <c r="A225" s="7"/>
      <c r="B225" s="11" t="s">
        <v>36</v>
      </c>
      <c r="C225" s="8">
        <f t="shared" si="17"/>
        <v>12.175218942662092</v>
      </c>
      <c r="D225" s="8">
        <f t="shared" si="17"/>
        <v>25.030413316763234</v>
      </c>
      <c r="E225" s="8">
        <f t="shared" si="17"/>
        <v>2.9146345825139752</v>
      </c>
      <c r="F225" s="8">
        <f t="shared" si="17"/>
        <v>1.5958387397305485</v>
      </c>
      <c r="G225" s="8">
        <f t="shared" si="17"/>
        <v>5.7004830917879001</v>
      </c>
    </row>
    <row r="226" spans="1:16376" ht="13.5" customHeight="1">
      <c r="A226" s="7"/>
      <c r="B226" s="11" t="s">
        <v>37</v>
      </c>
      <c r="C226" s="8">
        <f t="shared" si="17"/>
        <v>-12.945019192892449</v>
      </c>
      <c r="D226" s="8">
        <f t="shared" si="17"/>
        <v>-22.050978361506434</v>
      </c>
      <c r="E226" s="8">
        <f t="shared" si="17"/>
        <v>1.3306855525269778</v>
      </c>
      <c r="F226" s="8">
        <f t="shared" si="17"/>
        <v>1.3885863486674532</v>
      </c>
      <c r="G226" s="8">
        <f t="shared" si="17"/>
        <v>-18.144280744559815</v>
      </c>
    </row>
    <row r="227" spans="1:16376" ht="13.5" customHeight="1">
      <c r="A227" s="7"/>
      <c r="B227" s="11" t="s">
        <v>38</v>
      </c>
      <c r="C227" s="8">
        <f t="shared" si="17"/>
        <v>18.234244085169536</v>
      </c>
      <c r="D227" s="8">
        <f t="shared" si="17"/>
        <v>32.405685669442889</v>
      </c>
      <c r="E227" s="8">
        <f t="shared" si="17"/>
        <v>-1.599945973950978</v>
      </c>
      <c r="F227" s="8">
        <f t="shared" si="17"/>
        <v>-2.3589219361161762</v>
      </c>
      <c r="G227" s="8">
        <f t="shared" si="17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8">(D70/D69-1)*100</f>
        <v>-8.7815238453464506</v>
      </c>
      <c r="E229" s="8">
        <f t="shared" si="18"/>
        <v>0.67978716184819987</v>
      </c>
      <c r="F229" s="8">
        <f t="shared" si="18"/>
        <v>0.66507032490903395</v>
      </c>
      <c r="G229" s="8">
        <f t="shared" si="18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9">(D71/D70-1)*100</f>
        <v>6.4465164005697906</v>
      </c>
      <c r="E230" s="8">
        <f t="shared" si="19"/>
        <v>1.0860777377746711</v>
      </c>
      <c r="F230" s="8">
        <f t="shared" si="19"/>
        <v>1.5096932732510782</v>
      </c>
      <c r="G230" s="8">
        <f t="shared" si="19"/>
        <v>-5.2845682749398488</v>
      </c>
    </row>
    <row r="231" spans="1:16376" ht="15" customHeight="1">
      <c r="A231" s="7"/>
      <c r="B231" s="85" t="s">
        <v>26</v>
      </c>
      <c r="C231" s="8">
        <f>(C72/C71-1)*100</f>
        <v>9.4490572322768038</v>
      </c>
      <c r="D231" s="8">
        <f t="shared" ref="D231:G231" si="20">(D72/D71-1)*100</f>
        <v>13.95529185038653</v>
      </c>
      <c r="E231" s="8">
        <f t="shared" si="20"/>
        <v>4.7460829489218481</v>
      </c>
      <c r="F231" s="8">
        <f t="shared" si="20"/>
        <v>3.7348639237125392</v>
      </c>
      <c r="G231" s="8">
        <f t="shared" si="20"/>
        <v>2.3773014106228674</v>
      </c>
    </row>
    <row r="232" spans="1:16376" ht="15" customHeight="1"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  <c r="BI232" s="119"/>
      <c r="BJ232" s="119"/>
      <c r="BK232" s="11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9"/>
      <c r="BX232" s="119"/>
      <c r="BY232" s="119"/>
      <c r="BZ232" s="119"/>
      <c r="CA232" s="119"/>
      <c r="CB232" s="119"/>
      <c r="CC232" s="119"/>
      <c r="CD232" s="119"/>
      <c r="CE232" s="119"/>
      <c r="CF232" s="119"/>
      <c r="CG232" s="119"/>
      <c r="CH232" s="119"/>
      <c r="CI232" s="119"/>
      <c r="CJ232" s="119"/>
      <c r="CK232" s="119"/>
      <c r="CL232" s="119"/>
      <c r="CM232" s="119"/>
      <c r="CN232" s="119"/>
      <c r="CO232" s="119"/>
      <c r="CP232" s="119"/>
      <c r="CQ232" s="119"/>
      <c r="CR232" s="119"/>
      <c r="CS232" s="119"/>
      <c r="CT232" s="119"/>
      <c r="CU232" s="119"/>
      <c r="CV232" s="119"/>
      <c r="CW232" s="119"/>
      <c r="CX232" s="119"/>
      <c r="CY232" s="119"/>
      <c r="CZ232" s="119"/>
      <c r="DA232" s="119"/>
      <c r="DB232" s="119"/>
      <c r="DC232" s="119"/>
      <c r="DD232" s="119"/>
      <c r="DE232" s="119"/>
      <c r="DF232" s="119"/>
      <c r="DG232" s="119"/>
      <c r="DH232" s="119"/>
      <c r="DI232" s="119"/>
      <c r="DJ232" s="119"/>
      <c r="DK232" s="119"/>
      <c r="DL232" s="119"/>
      <c r="DM232" s="119"/>
      <c r="DN232" s="119"/>
      <c r="DO232" s="119"/>
      <c r="DP232" s="119"/>
      <c r="DQ232" s="119"/>
      <c r="DR232" s="119"/>
      <c r="DS232" s="119"/>
      <c r="DT232" s="119"/>
      <c r="DU232" s="119"/>
      <c r="DV232" s="119"/>
      <c r="DW232" s="119"/>
      <c r="DX232" s="119"/>
      <c r="DY232" s="119"/>
      <c r="DZ232" s="119"/>
      <c r="EA232" s="119"/>
      <c r="EB232" s="119"/>
      <c r="EC232" s="119"/>
      <c r="ED232" s="119"/>
      <c r="EE232" s="119"/>
      <c r="EF232" s="119"/>
      <c r="EG232" s="119"/>
      <c r="EH232" s="119"/>
      <c r="EI232" s="119"/>
      <c r="EJ232" s="119"/>
      <c r="EK232" s="119"/>
      <c r="EL232" s="119"/>
      <c r="EM232" s="119"/>
      <c r="EN232" s="119"/>
      <c r="EO232" s="119"/>
      <c r="EP232" s="119"/>
      <c r="EQ232" s="119"/>
      <c r="ER232" s="119"/>
      <c r="ES232" s="119"/>
      <c r="ET232" s="119"/>
      <c r="EU232" s="119"/>
      <c r="EV232" s="119"/>
      <c r="EW232" s="119"/>
      <c r="EX232" s="119"/>
      <c r="EY232" s="119"/>
      <c r="EZ232" s="119"/>
      <c r="FA232" s="119"/>
      <c r="FB232" s="119"/>
      <c r="FC232" s="119"/>
      <c r="FD232" s="119"/>
      <c r="FE232" s="119"/>
      <c r="FF232" s="119"/>
      <c r="FG232" s="119"/>
      <c r="FH232" s="119"/>
      <c r="FI232" s="119"/>
      <c r="FJ232" s="119"/>
      <c r="FK232" s="119"/>
      <c r="FL232" s="119"/>
      <c r="FM232" s="119"/>
      <c r="FN232" s="119"/>
      <c r="FO232" s="119"/>
      <c r="FP232" s="119"/>
      <c r="FQ232" s="119"/>
      <c r="FR232" s="119"/>
      <c r="FS232" s="119"/>
      <c r="FT232" s="119"/>
      <c r="FU232" s="119"/>
      <c r="FV232" s="119"/>
      <c r="FW232" s="119"/>
      <c r="FX232" s="119"/>
      <c r="FY232" s="119"/>
      <c r="FZ232" s="119"/>
      <c r="GA232" s="119"/>
      <c r="GB232" s="119"/>
      <c r="GC232" s="119"/>
      <c r="GD232" s="119"/>
      <c r="GE232" s="119"/>
      <c r="GF232" s="119"/>
      <c r="GG232" s="119"/>
      <c r="GH232" s="119"/>
      <c r="GI232" s="119"/>
      <c r="GJ232" s="119"/>
      <c r="GK232" s="119"/>
      <c r="GL232" s="119"/>
      <c r="GM232" s="119"/>
      <c r="GN232" s="119"/>
      <c r="GO232" s="119"/>
      <c r="GP232" s="119"/>
      <c r="GQ232" s="119"/>
      <c r="GR232" s="119"/>
      <c r="GS232" s="119"/>
      <c r="GT232" s="119"/>
      <c r="GU232" s="119"/>
      <c r="GV232" s="119"/>
      <c r="GW232" s="119"/>
      <c r="GX232" s="119"/>
      <c r="GY232" s="119"/>
      <c r="GZ232" s="119"/>
      <c r="HA232" s="119"/>
      <c r="HB232" s="119"/>
      <c r="HC232" s="119"/>
      <c r="HD232" s="119"/>
      <c r="HE232" s="119"/>
      <c r="HF232" s="119"/>
      <c r="HG232" s="119"/>
      <c r="HH232" s="119"/>
      <c r="HI232" s="119"/>
      <c r="HJ232" s="119"/>
      <c r="HK232" s="119"/>
      <c r="HL232" s="119"/>
      <c r="HM232" s="119"/>
      <c r="HN232" s="119"/>
      <c r="HO232" s="119"/>
      <c r="HP232" s="119"/>
      <c r="HQ232" s="119"/>
      <c r="HR232" s="119"/>
      <c r="HS232" s="119"/>
      <c r="HT232" s="119"/>
      <c r="HU232" s="119"/>
      <c r="HV232" s="119"/>
      <c r="HW232" s="119"/>
      <c r="HX232" s="119"/>
      <c r="HY232" s="119"/>
      <c r="HZ232" s="119"/>
      <c r="IA232" s="119"/>
      <c r="IB232" s="119"/>
      <c r="IC232" s="119"/>
      <c r="ID232" s="119"/>
      <c r="IE232" s="119"/>
      <c r="IF232" s="119"/>
      <c r="IG232" s="119"/>
      <c r="IH232" s="119"/>
      <c r="II232" s="119"/>
      <c r="IJ232" s="119"/>
      <c r="IK232" s="119"/>
      <c r="IL232" s="119"/>
      <c r="IM232" s="119"/>
      <c r="IN232" s="119"/>
      <c r="IO232" s="119"/>
      <c r="IP232" s="119"/>
      <c r="IQ232" s="119"/>
      <c r="IR232" s="119"/>
      <c r="IS232" s="119"/>
      <c r="IT232" s="119"/>
      <c r="IU232" s="119"/>
      <c r="IV232" s="119"/>
      <c r="IW232" s="119"/>
      <c r="IX232" s="119"/>
      <c r="IY232" s="119"/>
      <c r="IZ232" s="119"/>
      <c r="JA232" s="119"/>
      <c r="JB232" s="119"/>
      <c r="JC232" s="119"/>
      <c r="JD232" s="119"/>
      <c r="JE232" s="119"/>
      <c r="JF232" s="119"/>
      <c r="JG232" s="119"/>
      <c r="JH232" s="119"/>
      <c r="JI232" s="119"/>
      <c r="JJ232" s="119"/>
      <c r="JK232" s="119"/>
      <c r="JL232" s="119"/>
      <c r="JM232" s="119"/>
      <c r="JN232" s="119"/>
      <c r="JO232" s="119"/>
      <c r="JP232" s="119"/>
      <c r="JQ232" s="119"/>
      <c r="JR232" s="119"/>
      <c r="JS232" s="119"/>
      <c r="JT232" s="119"/>
      <c r="JU232" s="119"/>
      <c r="JV232" s="119"/>
      <c r="JW232" s="119"/>
      <c r="JX232" s="119"/>
      <c r="JY232" s="119"/>
      <c r="JZ232" s="119"/>
      <c r="KA232" s="119"/>
      <c r="KB232" s="119"/>
      <c r="KC232" s="119"/>
      <c r="KD232" s="119"/>
      <c r="KE232" s="119"/>
      <c r="KF232" s="119"/>
      <c r="KG232" s="119"/>
      <c r="KH232" s="119"/>
      <c r="KI232" s="119"/>
      <c r="KJ232" s="119"/>
      <c r="KK232" s="119"/>
      <c r="KL232" s="119"/>
      <c r="KM232" s="119"/>
      <c r="KN232" s="119"/>
      <c r="KO232" s="119"/>
      <c r="KP232" s="119"/>
      <c r="KQ232" s="119"/>
      <c r="KR232" s="119"/>
      <c r="KS232" s="119"/>
      <c r="KT232" s="119"/>
      <c r="KU232" s="119"/>
      <c r="KV232" s="119"/>
      <c r="KW232" s="119"/>
      <c r="KX232" s="119"/>
      <c r="KY232" s="119"/>
      <c r="KZ232" s="119"/>
      <c r="LA232" s="119"/>
      <c r="LB232" s="119"/>
      <c r="LC232" s="119"/>
      <c r="LD232" s="119"/>
      <c r="LE232" s="119"/>
      <c r="LF232" s="119"/>
      <c r="LG232" s="119"/>
      <c r="LH232" s="119"/>
      <c r="LI232" s="119"/>
      <c r="LJ232" s="119"/>
      <c r="LK232" s="119"/>
      <c r="LL232" s="119"/>
      <c r="LM232" s="119"/>
      <c r="LN232" s="119"/>
      <c r="LO232" s="119"/>
      <c r="LP232" s="119"/>
      <c r="LQ232" s="119"/>
      <c r="LR232" s="119"/>
      <c r="LS232" s="119"/>
      <c r="LT232" s="119"/>
      <c r="LU232" s="119"/>
      <c r="LV232" s="119"/>
      <c r="LW232" s="119"/>
      <c r="LX232" s="119"/>
      <c r="LY232" s="119"/>
      <c r="LZ232" s="119"/>
      <c r="MA232" s="119"/>
      <c r="MB232" s="119"/>
      <c r="MC232" s="119"/>
      <c r="MD232" s="119"/>
      <c r="ME232" s="119"/>
      <c r="MF232" s="119"/>
      <c r="MG232" s="119"/>
      <c r="MH232" s="119"/>
      <c r="MI232" s="119"/>
      <c r="MJ232" s="119"/>
      <c r="MK232" s="119"/>
      <c r="ML232" s="119"/>
      <c r="MM232" s="119"/>
      <c r="MN232" s="119"/>
      <c r="MO232" s="119"/>
      <c r="MP232" s="119"/>
      <c r="MQ232" s="119"/>
      <c r="MR232" s="119"/>
      <c r="MS232" s="119"/>
      <c r="MT232" s="119"/>
      <c r="MU232" s="119"/>
      <c r="MV232" s="119"/>
      <c r="MW232" s="119"/>
      <c r="MX232" s="119"/>
      <c r="MY232" s="119"/>
      <c r="MZ232" s="119"/>
      <c r="NA232" s="119"/>
      <c r="NB232" s="119"/>
      <c r="NC232" s="119"/>
      <c r="ND232" s="119"/>
      <c r="NE232" s="119"/>
      <c r="NF232" s="119"/>
      <c r="NG232" s="119"/>
      <c r="NH232" s="119"/>
      <c r="NI232" s="119"/>
      <c r="NJ232" s="119"/>
      <c r="NK232" s="119"/>
      <c r="NL232" s="119"/>
      <c r="NM232" s="119"/>
      <c r="NN232" s="119"/>
      <c r="NO232" s="119"/>
      <c r="NP232" s="119"/>
      <c r="NQ232" s="119"/>
      <c r="NR232" s="119"/>
      <c r="NS232" s="119"/>
      <c r="NT232" s="119"/>
      <c r="NU232" s="119"/>
      <c r="NV232" s="119"/>
      <c r="NW232" s="119"/>
      <c r="NX232" s="119"/>
      <c r="NY232" s="119"/>
      <c r="NZ232" s="119"/>
      <c r="OA232" s="119"/>
      <c r="OB232" s="119"/>
      <c r="OC232" s="119"/>
      <c r="OD232" s="119"/>
      <c r="OE232" s="119"/>
      <c r="OF232" s="119"/>
      <c r="OG232" s="119"/>
      <c r="OH232" s="119"/>
      <c r="OI232" s="119"/>
      <c r="OJ232" s="119"/>
      <c r="OK232" s="119"/>
      <c r="OL232" s="119"/>
      <c r="OM232" s="119"/>
      <c r="ON232" s="119"/>
      <c r="OO232" s="119"/>
      <c r="OP232" s="119"/>
      <c r="OQ232" s="119"/>
      <c r="OR232" s="119"/>
      <c r="OS232" s="119"/>
      <c r="OT232" s="119"/>
      <c r="OU232" s="119"/>
      <c r="OV232" s="119"/>
      <c r="OW232" s="119"/>
      <c r="OX232" s="119"/>
      <c r="OY232" s="119"/>
      <c r="OZ232" s="119"/>
      <c r="PA232" s="119"/>
      <c r="PB232" s="119"/>
      <c r="PC232" s="119"/>
      <c r="PD232" s="119"/>
      <c r="PE232" s="119"/>
      <c r="PF232" s="119"/>
      <c r="PG232" s="119"/>
      <c r="PH232" s="119"/>
      <c r="PI232" s="119"/>
      <c r="PJ232" s="119"/>
      <c r="PK232" s="119"/>
      <c r="PL232" s="119"/>
      <c r="PM232" s="119"/>
      <c r="PN232" s="119"/>
      <c r="PO232" s="119"/>
      <c r="PP232" s="119"/>
      <c r="PQ232" s="119"/>
      <c r="PR232" s="119"/>
      <c r="PS232" s="119"/>
      <c r="PT232" s="119"/>
      <c r="PU232" s="119"/>
      <c r="PV232" s="119"/>
      <c r="PW232" s="119"/>
      <c r="PX232" s="119"/>
      <c r="PY232" s="119"/>
      <c r="PZ232" s="119"/>
      <c r="QA232" s="119"/>
      <c r="QB232" s="119"/>
      <c r="QC232" s="119"/>
      <c r="QD232" s="119"/>
      <c r="QE232" s="119"/>
      <c r="QF232" s="119"/>
      <c r="QG232" s="119"/>
      <c r="QH232" s="119"/>
      <c r="QI232" s="119"/>
      <c r="QJ232" s="119"/>
      <c r="QK232" s="119"/>
      <c r="QL232" s="119"/>
      <c r="QM232" s="119"/>
      <c r="QN232" s="119"/>
      <c r="QO232" s="119"/>
      <c r="QP232" s="119"/>
      <c r="QQ232" s="119"/>
      <c r="QR232" s="119"/>
      <c r="QS232" s="119"/>
      <c r="QT232" s="119"/>
      <c r="QU232" s="119"/>
      <c r="QV232" s="119"/>
      <c r="QW232" s="119"/>
      <c r="QX232" s="119"/>
      <c r="QY232" s="119"/>
      <c r="QZ232" s="119"/>
      <c r="RA232" s="119"/>
      <c r="RB232" s="119"/>
      <c r="RC232" s="119"/>
      <c r="RD232" s="119"/>
      <c r="RE232" s="119"/>
      <c r="RF232" s="119"/>
      <c r="RG232" s="119"/>
      <c r="RH232" s="119"/>
      <c r="RI232" s="119"/>
      <c r="RJ232" s="119"/>
      <c r="RK232" s="119"/>
      <c r="RL232" s="119"/>
      <c r="RM232" s="119"/>
      <c r="RN232" s="119"/>
      <c r="RO232" s="119"/>
      <c r="RP232" s="119"/>
      <c r="RQ232" s="119"/>
      <c r="RR232" s="119"/>
      <c r="RS232" s="119"/>
      <c r="RT232" s="119"/>
      <c r="RU232" s="119"/>
      <c r="RV232" s="119"/>
      <c r="RW232" s="119"/>
      <c r="RX232" s="119"/>
      <c r="RY232" s="119"/>
      <c r="RZ232" s="119"/>
      <c r="SA232" s="119"/>
      <c r="SB232" s="119"/>
      <c r="SC232" s="119"/>
      <c r="SD232" s="119"/>
      <c r="SE232" s="119"/>
      <c r="SF232" s="119"/>
      <c r="SG232" s="119"/>
      <c r="SH232" s="119"/>
      <c r="SI232" s="119"/>
      <c r="SJ232" s="119"/>
      <c r="SK232" s="119"/>
      <c r="SL232" s="119"/>
      <c r="SM232" s="119"/>
      <c r="SN232" s="119"/>
      <c r="SO232" s="119"/>
      <c r="SP232" s="119"/>
      <c r="SQ232" s="119"/>
      <c r="SR232" s="119"/>
      <c r="SS232" s="119"/>
      <c r="ST232" s="119"/>
      <c r="SU232" s="119"/>
      <c r="SV232" s="119"/>
      <c r="SW232" s="119"/>
      <c r="SX232" s="119"/>
      <c r="SY232" s="119"/>
      <c r="SZ232" s="119"/>
      <c r="TA232" s="119"/>
      <c r="TB232" s="119"/>
      <c r="TC232" s="119"/>
      <c r="TD232" s="119"/>
      <c r="TE232" s="119"/>
      <c r="TF232" s="119"/>
      <c r="TG232" s="119"/>
      <c r="TH232" s="119"/>
      <c r="TI232" s="119"/>
      <c r="TJ232" s="119"/>
      <c r="TK232" s="119"/>
      <c r="TL232" s="119"/>
      <c r="TM232" s="119"/>
      <c r="TN232" s="119"/>
      <c r="TO232" s="119"/>
      <c r="TP232" s="119"/>
      <c r="TQ232" s="119"/>
      <c r="TR232" s="119"/>
      <c r="TS232" s="119"/>
      <c r="TT232" s="119"/>
      <c r="TU232" s="119"/>
      <c r="TV232" s="119"/>
      <c r="TW232" s="119"/>
      <c r="TX232" s="119"/>
      <c r="TY232" s="119"/>
      <c r="TZ232" s="119"/>
      <c r="UA232" s="119"/>
      <c r="UB232" s="119"/>
      <c r="UC232" s="119"/>
      <c r="UD232" s="119"/>
      <c r="UE232" s="119"/>
      <c r="UF232" s="119"/>
      <c r="UG232" s="119"/>
      <c r="UH232" s="119"/>
      <c r="UI232" s="119"/>
      <c r="UJ232" s="119"/>
      <c r="UK232" s="119"/>
      <c r="UL232" s="119"/>
      <c r="UM232" s="119"/>
      <c r="UN232" s="119"/>
      <c r="UO232" s="119"/>
      <c r="UP232" s="119"/>
      <c r="UQ232" s="119"/>
      <c r="UR232" s="119"/>
      <c r="US232" s="119"/>
      <c r="UT232" s="119"/>
      <c r="UU232" s="119"/>
      <c r="UV232" s="119"/>
      <c r="UW232" s="119"/>
      <c r="UX232" s="119"/>
      <c r="UY232" s="119"/>
      <c r="UZ232" s="119"/>
      <c r="VA232" s="119"/>
      <c r="VB232" s="119"/>
      <c r="VC232" s="119"/>
      <c r="VD232" s="119"/>
      <c r="VE232" s="119"/>
      <c r="VF232" s="119"/>
      <c r="VG232" s="119"/>
      <c r="VH232" s="119"/>
      <c r="VI232" s="119"/>
      <c r="VJ232" s="119"/>
      <c r="VK232" s="119"/>
      <c r="VL232" s="119"/>
      <c r="VM232" s="119"/>
      <c r="VN232" s="119"/>
      <c r="VO232" s="119"/>
      <c r="VP232" s="119"/>
      <c r="VQ232" s="119"/>
      <c r="VR232" s="119"/>
      <c r="VS232" s="119"/>
      <c r="VT232" s="119"/>
      <c r="VU232" s="119"/>
      <c r="VV232" s="119"/>
      <c r="VW232" s="119"/>
      <c r="VX232" s="119"/>
      <c r="VY232" s="119"/>
      <c r="VZ232" s="119"/>
      <c r="WA232" s="119"/>
      <c r="WB232" s="119"/>
      <c r="WC232" s="119"/>
      <c r="WD232" s="119"/>
      <c r="WE232" s="119"/>
      <c r="WF232" s="119"/>
      <c r="WG232" s="119"/>
      <c r="WH232" s="119"/>
      <c r="WI232" s="119"/>
      <c r="WJ232" s="119"/>
      <c r="WK232" s="119"/>
      <c r="WL232" s="119"/>
      <c r="WM232" s="119"/>
      <c r="WN232" s="119"/>
      <c r="WO232" s="119"/>
      <c r="WP232" s="119"/>
      <c r="WQ232" s="119"/>
      <c r="WR232" s="119"/>
      <c r="WS232" s="119"/>
      <c r="WT232" s="119"/>
      <c r="WU232" s="119"/>
      <c r="WV232" s="119"/>
      <c r="WW232" s="119"/>
      <c r="WX232" s="119"/>
      <c r="WY232" s="119"/>
      <c r="WZ232" s="119"/>
      <c r="XA232" s="119"/>
      <c r="XB232" s="119"/>
      <c r="XC232" s="119"/>
      <c r="XD232" s="119"/>
      <c r="XE232" s="119"/>
      <c r="XF232" s="119"/>
      <c r="XG232" s="119"/>
      <c r="XH232" s="119"/>
      <c r="XI232" s="119"/>
      <c r="XJ232" s="119"/>
      <c r="XK232" s="119"/>
      <c r="XL232" s="119"/>
      <c r="XM232" s="119"/>
      <c r="XN232" s="119"/>
      <c r="XO232" s="119"/>
      <c r="XP232" s="119"/>
      <c r="XQ232" s="119"/>
      <c r="XR232" s="119"/>
      <c r="XS232" s="119"/>
      <c r="XT232" s="119"/>
      <c r="XU232" s="119"/>
      <c r="XV232" s="119"/>
      <c r="XW232" s="119"/>
      <c r="XX232" s="119"/>
      <c r="XY232" s="119"/>
      <c r="XZ232" s="119"/>
      <c r="YA232" s="119"/>
      <c r="YB232" s="119"/>
      <c r="YC232" s="119"/>
      <c r="YD232" s="119"/>
      <c r="YE232" s="119"/>
      <c r="YF232" s="119"/>
      <c r="YG232" s="119"/>
      <c r="YH232" s="119"/>
      <c r="YI232" s="119"/>
      <c r="YJ232" s="119"/>
      <c r="YK232" s="119"/>
      <c r="YL232" s="119"/>
      <c r="YM232" s="119"/>
      <c r="YN232" s="119"/>
      <c r="YO232" s="119"/>
      <c r="YP232" s="119"/>
      <c r="YQ232" s="119"/>
      <c r="YR232" s="119"/>
      <c r="YS232" s="119"/>
      <c r="YT232" s="119"/>
      <c r="YU232" s="119"/>
      <c r="YV232" s="119"/>
      <c r="YW232" s="119"/>
      <c r="YX232" s="119"/>
      <c r="YY232" s="119"/>
      <c r="YZ232" s="119"/>
      <c r="ZA232" s="119"/>
      <c r="ZB232" s="119"/>
      <c r="ZC232" s="119"/>
      <c r="ZD232" s="119"/>
      <c r="ZE232" s="119"/>
      <c r="ZF232" s="119"/>
      <c r="ZG232" s="119"/>
      <c r="ZH232" s="119"/>
      <c r="ZI232" s="119"/>
      <c r="ZJ232" s="119"/>
      <c r="ZK232" s="119"/>
      <c r="ZL232" s="119"/>
      <c r="ZM232" s="119"/>
      <c r="ZN232" s="119"/>
      <c r="ZO232" s="119"/>
      <c r="ZP232" s="119"/>
      <c r="ZQ232" s="119"/>
      <c r="ZR232" s="119"/>
      <c r="ZS232" s="119"/>
      <c r="ZT232" s="119"/>
      <c r="ZU232" s="119"/>
      <c r="ZV232" s="119"/>
      <c r="ZW232" s="119"/>
      <c r="ZX232" s="119"/>
      <c r="ZY232" s="119"/>
      <c r="ZZ232" s="119"/>
      <c r="AAA232" s="119"/>
      <c r="AAB232" s="119"/>
      <c r="AAC232" s="119"/>
      <c r="AAD232" s="119"/>
      <c r="AAE232" s="119"/>
      <c r="AAF232" s="119"/>
      <c r="AAG232" s="119"/>
      <c r="AAH232" s="119"/>
      <c r="AAI232" s="119"/>
      <c r="AAJ232" s="119"/>
      <c r="AAK232" s="119"/>
      <c r="AAL232" s="119"/>
      <c r="AAM232" s="119"/>
      <c r="AAN232" s="119"/>
      <c r="AAO232" s="119"/>
      <c r="AAP232" s="119"/>
      <c r="AAQ232" s="119"/>
      <c r="AAR232" s="119"/>
      <c r="AAS232" s="119"/>
      <c r="AAT232" s="119"/>
      <c r="AAU232" s="119"/>
      <c r="AAV232" s="119"/>
      <c r="AAW232" s="119"/>
      <c r="AAX232" s="119"/>
      <c r="AAY232" s="119"/>
      <c r="AAZ232" s="119"/>
      <c r="ABA232" s="119"/>
      <c r="ABB232" s="119"/>
      <c r="ABC232" s="119"/>
      <c r="ABD232" s="119"/>
      <c r="ABE232" s="119"/>
      <c r="ABF232" s="119"/>
      <c r="ABG232" s="119"/>
      <c r="ABH232" s="119"/>
      <c r="ABI232" s="119"/>
      <c r="ABJ232" s="119"/>
      <c r="ABK232" s="119"/>
      <c r="ABL232" s="119"/>
      <c r="ABM232" s="119"/>
      <c r="ABN232" s="119"/>
      <c r="ABO232" s="119"/>
      <c r="ABP232" s="119"/>
      <c r="ABQ232" s="119"/>
      <c r="ABR232" s="119"/>
      <c r="ABS232" s="119"/>
      <c r="ABT232" s="119"/>
      <c r="ABU232" s="119"/>
      <c r="ABV232" s="119"/>
      <c r="ABW232" s="119"/>
      <c r="ABX232" s="119"/>
      <c r="ABY232" s="119"/>
      <c r="ABZ232" s="119"/>
      <c r="ACA232" s="119"/>
      <c r="ACB232" s="119"/>
      <c r="ACC232" s="119"/>
      <c r="ACD232" s="119"/>
      <c r="ACE232" s="119"/>
      <c r="ACF232" s="119"/>
      <c r="ACG232" s="119"/>
      <c r="ACH232" s="119"/>
      <c r="ACI232" s="119"/>
      <c r="ACJ232" s="119"/>
      <c r="ACK232" s="119"/>
      <c r="ACL232" s="119"/>
      <c r="ACM232" s="119"/>
      <c r="ACN232" s="119"/>
      <c r="ACO232" s="119"/>
      <c r="ACP232" s="119"/>
      <c r="ACQ232" s="119"/>
      <c r="ACR232" s="119"/>
      <c r="ACS232" s="119"/>
      <c r="ACT232" s="119"/>
      <c r="ACU232" s="119"/>
      <c r="ACV232" s="119"/>
      <c r="ACW232" s="119"/>
      <c r="ACX232" s="119"/>
      <c r="ACY232" s="119"/>
      <c r="ACZ232" s="119"/>
      <c r="ADA232" s="119"/>
      <c r="ADB232" s="119"/>
      <c r="ADC232" s="119"/>
      <c r="ADD232" s="119"/>
      <c r="ADE232" s="119"/>
      <c r="ADF232" s="119"/>
      <c r="ADG232" s="119"/>
      <c r="ADH232" s="119"/>
      <c r="ADI232" s="119"/>
      <c r="ADJ232" s="119"/>
      <c r="ADK232" s="119"/>
      <c r="ADL232" s="119"/>
      <c r="ADM232" s="119"/>
      <c r="ADN232" s="119"/>
      <c r="ADO232" s="119"/>
      <c r="ADP232" s="119"/>
      <c r="ADQ232" s="119"/>
      <c r="ADR232" s="119"/>
      <c r="ADS232" s="119"/>
      <c r="ADT232" s="119"/>
      <c r="ADU232" s="119"/>
      <c r="ADV232" s="119"/>
      <c r="ADW232" s="119"/>
      <c r="ADX232" s="119"/>
      <c r="ADY232" s="119"/>
      <c r="ADZ232" s="119"/>
      <c r="AEA232" s="119"/>
      <c r="AEB232" s="119"/>
      <c r="AEC232" s="119"/>
      <c r="AED232" s="119"/>
      <c r="AEE232" s="119"/>
      <c r="AEF232" s="119"/>
      <c r="AEG232" s="119"/>
      <c r="AEH232" s="119"/>
      <c r="AEI232" s="119"/>
      <c r="AEJ232" s="119"/>
      <c r="AEK232" s="119"/>
      <c r="AEL232" s="119"/>
      <c r="AEM232" s="119"/>
      <c r="AEN232" s="119"/>
      <c r="AEO232" s="119"/>
      <c r="AEP232" s="119"/>
      <c r="AEQ232" s="119"/>
      <c r="AER232" s="119"/>
      <c r="AES232" s="119"/>
      <c r="AET232" s="119"/>
      <c r="AEU232" s="119"/>
      <c r="AEV232" s="119"/>
      <c r="AEW232" s="119"/>
      <c r="AEX232" s="119"/>
      <c r="AEY232" s="119"/>
      <c r="AEZ232" s="119"/>
      <c r="AFA232" s="119"/>
      <c r="AFB232" s="119"/>
      <c r="AFC232" s="119"/>
      <c r="AFD232" s="119"/>
      <c r="AFE232" s="119"/>
      <c r="AFF232" s="119"/>
      <c r="AFG232" s="119"/>
      <c r="AFH232" s="119"/>
      <c r="AFI232" s="119"/>
      <c r="AFJ232" s="119"/>
      <c r="AFK232" s="119"/>
      <c r="AFL232" s="119"/>
      <c r="AFM232" s="119"/>
      <c r="AFN232" s="119"/>
      <c r="AFO232" s="119"/>
      <c r="AFP232" s="119"/>
      <c r="AFQ232" s="119"/>
      <c r="AFR232" s="119"/>
      <c r="AFS232" s="119"/>
      <c r="AFT232" s="119"/>
      <c r="AFU232" s="119"/>
      <c r="AFV232" s="119"/>
      <c r="AFW232" s="119"/>
      <c r="AFX232" s="119"/>
      <c r="AFY232" s="119"/>
      <c r="AFZ232" s="119"/>
      <c r="AGA232" s="119"/>
      <c r="AGB232" s="119"/>
      <c r="AGC232" s="119"/>
      <c r="AGD232" s="119"/>
      <c r="AGE232" s="119"/>
      <c r="AGF232" s="119"/>
      <c r="AGG232" s="119"/>
      <c r="AGH232" s="119"/>
      <c r="AGI232" s="119"/>
      <c r="AGJ232" s="119"/>
      <c r="AGK232" s="119"/>
      <c r="AGL232" s="119"/>
      <c r="AGM232" s="119"/>
      <c r="AGN232" s="119"/>
      <c r="AGO232" s="119"/>
      <c r="AGP232" s="119"/>
      <c r="AGQ232" s="119"/>
      <c r="AGR232" s="119"/>
      <c r="AGS232" s="119"/>
      <c r="AGT232" s="119"/>
      <c r="AGU232" s="119"/>
      <c r="AGV232" s="119"/>
      <c r="AGW232" s="119"/>
      <c r="AGX232" s="119"/>
      <c r="AGY232" s="119"/>
      <c r="AGZ232" s="119"/>
      <c r="AHA232" s="119"/>
      <c r="AHB232" s="119"/>
      <c r="AHC232" s="119"/>
      <c r="AHD232" s="119"/>
      <c r="AHE232" s="119"/>
      <c r="AHF232" s="119"/>
      <c r="AHG232" s="119"/>
      <c r="AHH232" s="119"/>
      <c r="AHI232" s="119"/>
      <c r="AHJ232" s="119"/>
      <c r="AHK232" s="119"/>
      <c r="AHL232" s="119"/>
      <c r="AHM232" s="119"/>
      <c r="AHN232" s="119"/>
      <c r="AHO232" s="119"/>
      <c r="AHP232" s="119"/>
      <c r="AHQ232" s="119"/>
      <c r="AHR232" s="119"/>
      <c r="AHS232" s="119"/>
      <c r="AHT232" s="119"/>
      <c r="AHU232" s="119"/>
      <c r="AHV232" s="119"/>
      <c r="AHW232" s="119"/>
      <c r="AHX232" s="119"/>
      <c r="AHY232" s="119"/>
      <c r="AHZ232" s="119"/>
      <c r="AIA232" s="119"/>
      <c r="AIB232" s="119"/>
      <c r="AIC232" s="119"/>
      <c r="AID232" s="119"/>
      <c r="AIE232" s="119"/>
      <c r="AIF232" s="119"/>
      <c r="AIG232" s="119"/>
      <c r="AIH232" s="119"/>
      <c r="AII232" s="119"/>
      <c r="AIJ232" s="119"/>
      <c r="AIK232" s="119"/>
      <c r="AIL232" s="119"/>
      <c r="AIM232" s="119"/>
      <c r="AIN232" s="119"/>
      <c r="AIO232" s="119"/>
      <c r="AIP232" s="119"/>
      <c r="AIQ232" s="119"/>
      <c r="AIR232" s="119"/>
      <c r="AIS232" s="119"/>
      <c r="AIT232" s="119"/>
      <c r="AIU232" s="119"/>
      <c r="AIV232" s="119"/>
      <c r="AIW232" s="119"/>
      <c r="AIX232" s="119"/>
      <c r="AIY232" s="119"/>
      <c r="AIZ232" s="119"/>
      <c r="AJA232" s="119"/>
      <c r="AJB232" s="119"/>
      <c r="AJC232" s="119"/>
      <c r="AJD232" s="119"/>
      <c r="AJE232" s="119"/>
      <c r="AJF232" s="119"/>
      <c r="AJG232" s="119"/>
      <c r="AJH232" s="119"/>
      <c r="AJI232" s="119"/>
      <c r="AJJ232" s="119"/>
      <c r="AJK232" s="119"/>
      <c r="AJL232" s="119"/>
      <c r="AJM232" s="119"/>
      <c r="AJN232" s="119"/>
      <c r="AJO232" s="119"/>
      <c r="AJP232" s="119"/>
      <c r="AJQ232" s="119"/>
      <c r="AJR232" s="119"/>
      <c r="AJS232" s="119"/>
      <c r="AJT232" s="119"/>
      <c r="AJU232" s="119"/>
      <c r="AJV232" s="119"/>
      <c r="AJW232" s="119"/>
      <c r="AJX232" s="119"/>
      <c r="AJY232" s="119"/>
      <c r="AJZ232" s="119"/>
      <c r="AKA232" s="119"/>
      <c r="AKB232" s="119"/>
      <c r="AKC232" s="119"/>
      <c r="AKD232" s="119"/>
      <c r="AKE232" s="119"/>
      <c r="AKF232" s="119"/>
      <c r="AKG232" s="119"/>
      <c r="AKH232" s="119"/>
      <c r="AKI232" s="119"/>
      <c r="AKJ232" s="119"/>
      <c r="AKK232" s="119"/>
      <c r="AKL232" s="119"/>
      <c r="AKM232" s="119"/>
      <c r="AKN232" s="119"/>
      <c r="AKO232" s="119"/>
      <c r="AKP232" s="119"/>
      <c r="AKQ232" s="119"/>
      <c r="AKR232" s="119"/>
      <c r="AKS232" s="119"/>
      <c r="AKT232" s="119"/>
      <c r="AKU232" s="119"/>
      <c r="AKV232" s="119"/>
      <c r="AKW232" s="119"/>
      <c r="AKX232" s="119"/>
      <c r="AKY232" s="119"/>
      <c r="AKZ232" s="119"/>
      <c r="ALA232" s="119"/>
      <c r="ALB232" s="119"/>
      <c r="ALC232" s="119"/>
      <c r="ALD232" s="119"/>
      <c r="ALE232" s="119"/>
      <c r="ALF232" s="119"/>
      <c r="ALG232" s="119"/>
      <c r="ALH232" s="119"/>
      <c r="ALI232" s="119"/>
      <c r="ALJ232" s="119"/>
      <c r="ALK232" s="119"/>
      <c r="ALL232" s="119"/>
      <c r="ALM232" s="119"/>
      <c r="ALN232" s="119"/>
      <c r="ALO232" s="119"/>
      <c r="ALP232" s="119"/>
      <c r="ALQ232" s="119"/>
      <c r="ALR232" s="119"/>
      <c r="ALS232" s="119"/>
      <c r="ALT232" s="119"/>
      <c r="ALU232" s="119"/>
      <c r="ALV232" s="119"/>
      <c r="ALW232" s="119"/>
      <c r="ALX232" s="119"/>
      <c r="ALY232" s="119"/>
      <c r="ALZ232" s="119"/>
      <c r="AMA232" s="119"/>
      <c r="AMB232" s="119"/>
      <c r="AMC232" s="119"/>
      <c r="AMD232" s="119"/>
      <c r="AME232" s="119"/>
      <c r="AMF232" s="119"/>
      <c r="AMG232" s="119"/>
      <c r="AMH232" s="119"/>
      <c r="AMI232" s="119"/>
      <c r="AMJ232" s="119"/>
      <c r="AMK232" s="119"/>
      <c r="AML232" s="119"/>
      <c r="AMM232" s="119"/>
      <c r="AMN232" s="119"/>
      <c r="AMO232" s="119"/>
      <c r="AMP232" s="119"/>
      <c r="AMQ232" s="119"/>
      <c r="AMR232" s="119"/>
      <c r="AMS232" s="119"/>
      <c r="AMT232" s="119"/>
      <c r="AMU232" s="119"/>
      <c r="AMV232" s="119"/>
      <c r="AMW232" s="119"/>
      <c r="AMX232" s="119"/>
      <c r="AMY232" s="119"/>
      <c r="AMZ232" s="119"/>
      <c r="ANA232" s="119"/>
      <c r="ANB232" s="119"/>
      <c r="ANC232" s="119"/>
      <c r="AND232" s="119"/>
      <c r="ANE232" s="119"/>
      <c r="ANF232" s="119"/>
      <c r="ANG232" s="119"/>
      <c r="ANH232" s="119"/>
      <c r="ANI232" s="119"/>
      <c r="ANJ232" s="119"/>
      <c r="ANK232" s="119"/>
      <c r="ANL232" s="119"/>
      <c r="ANM232" s="119"/>
      <c r="ANN232" s="119"/>
      <c r="ANO232" s="119"/>
      <c r="ANP232" s="119"/>
      <c r="ANQ232" s="119"/>
      <c r="ANR232" s="119"/>
      <c r="ANS232" s="119"/>
      <c r="ANT232" s="119"/>
      <c r="ANU232" s="119"/>
      <c r="ANV232" s="119"/>
      <c r="ANW232" s="119"/>
      <c r="ANX232" s="119"/>
      <c r="ANY232" s="119"/>
      <c r="ANZ232" s="119"/>
      <c r="AOA232" s="119"/>
      <c r="AOB232" s="119"/>
      <c r="AOC232" s="119"/>
      <c r="AOD232" s="119"/>
      <c r="AOE232" s="119"/>
      <c r="AOF232" s="119"/>
      <c r="AOG232" s="119"/>
      <c r="AOH232" s="119"/>
      <c r="AOI232" s="119"/>
      <c r="AOJ232" s="119"/>
      <c r="AOK232" s="119"/>
      <c r="AOL232" s="119"/>
      <c r="AOM232" s="119"/>
      <c r="AON232" s="119"/>
      <c r="AOO232" s="119"/>
      <c r="AOP232" s="119"/>
      <c r="AOQ232" s="119"/>
      <c r="AOR232" s="119"/>
      <c r="AOS232" s="119"/>
      <c r="AOT232" s="119"/>
      <c r="AOU232" s="119"/>
      <c r="AOV232" s="119"/>
      <c r="AOW232" s="119"/>
      <c r="AOX232" s="119"/>
      <c r="AOY232" s="119"/>
      <c r="AOZ232" s="119"/>
      <c r="APA232" s="119"/>
      <c r="APB232" s="119"/>
      <c r="APC232" s="119"/>
      <c r="APD232" s="119"/>
      <c r="APE232" s="119"/>
      <c r="APF232" s="119"/>
      <c r="APG232" s="119"/>
      <c r="APH232" s="119"/>
      <c r="API232" s="119"/>
      <c r="APJ232" s="119"/>
      <c r="APK232" s="119"/>
      <c r="APL232" s="119"/>
      <c r="APM232" s="119"/>
      <c r="APN232" s="119"/>
      <c r="APO232" s="119"/>
      <c r="APP232" s="119"/>
      <c r="APQ232" s="119"/>
      <c r="APR232" s="119"/>
      <c r="APS232" s="119"/>
      <c r="APT232" s="119"/>
      <c r="APU232" s="119"/>
      <c r="APV232" s="119"/>
      <c r="APW232" s="119"/>
      <c r="APX232" s="119"/>
      <c r="APY232" s="119"/>
      <c r="APZ232" s="119"/>
      <c r="AQA232" s="119"/>
      <c r="AQB232" s="119"/>
      <c r="AQC232" s="119"/>
      <c r="AQD232" s="119"/>
      <c r="AQE232" s="119"/>
      <c r="AQF232" s="119"/>
      <c r="AQG232" s="119"/>
      <c r="AQH232" s="119"/>
      <c r="AQI232" s="119"/>
      <c r="AQJ232" s="119"/>
      <c r="AQK232" s="119"/>
      <c r="AQL232" s="119"/>
      <c r="AQM232" s="119"/>
      <c r="AQN232" s="119"/>
      <c r="AQO232" s="119"/>
      <c r="AQP232" s="119"/>
      <c r="AQQ232" s="119"/>
      <c r="AQR232" s="119"/>
      <c r="AQS232" s="119"/>
      <c r="AQT232" s="119"/>
      <c r="AQU232" s="119"/>
      <c r="AQV232" s="119"/>
      <c r="AQW232" s="119"/>
      <c r="AQX232" s="119"/>
      <c r="AQY232" s="119"/>
      <c r="AQZ232" s="119"/>
      <c r="ARA232" s="119"/>
      <c r="ARB232" s="119"/>
      <c r="ARC232" s="119"/>
      <c r="ARD232" s="119"/>
      <c r="ARE232" s="119"/>
      <c r="ARF232" s="119"/>
      <c r="ARG232" s="119"/>
      <c r="ARH232" s="119"/>
      <c r="ARI232" s="119"/>
      <c r="ARJ232" s="119"/>
      <c r="ARK232" s="119"/>
      <c r="ARL232" s="119"/>
      <c r="ARM232" s="119"/>
      <c r="ARN232" s="119"/>
      <c r="ARO232" s="119"/>
      <c r="ARP232" s="119"/>
      <c r="ARQ232" s="119"/>
      <c r="ARR232" s="119"/>
      <c r="ARS232" s="119"/>
      <c r="ART232" s="119"/>
      <c r="ARU232" s="119"/>
      <c r="ARV232" s="119"/>
      <c r="ARW232" s="119"/>
      <c r="ARX232" s="119"/>
      <c r="ARY232" s="119"/>
      <c r="ARZ232" s="119"/>
      <c r="ASA232" s="119"/>
      <c r="ASB232" s="119"/>
      <c r="ASC232" s="119"/>
      <c r="ASD232" s="119"/>
      <c r="ASE232" s="119"/>
      <c r="ASF232" s="119"/>
      <c r="ASG232" s="119"/>
      <c r="ASH232" s="119"/>
      <c r="ASI232" s="119"/>
      <c r="ASJ232" s="119"/>
      <c r="ASK232" s="119"/>
      <c r="ASL232" s="119"/>
      <c r="ASM232" s="119"/>
      <c r="ASN232" s="119"/>
      <c r="ASO232" s="119"/>
      <c r="ASP232" s="119"/>
      <c r="ASQ232" s="119"/>
      <c r="ASR232" s="119"/>
      <c r="ASS232" s="119"/>
      <c r="AST232" s="119"/>
      <c r="ASU232" s="119"/>
      <c r="ASV232" s="119"/>
      <c r="ASW232" s="119"/>
      <c r="ASX232" s="119"/>
      <c r="ASY232" s="119"/>
      <c r="ASZ232" s="119"/>
      <c r="ATA232" s="119"/>
      <c r="ATB232" s="119"/>
      <c r="ATC232" s="119"/>
      <c r="ATD232" s="119"/>
      <c r="ATE232" s="119"/>
      <c r="ATF232" s="119"/>
      <c r="ATG232" s="119"/>
      <c r="ATH232" s="119"/>
      <c r="ATI232" s="119"/>
      <c r="ATJ232" s="119"/>
      <c r="ATK232" s="119"/>
      <c r="ATL232" s="119"/>
      <c r="ATM232" s="119"/>
      <c r="ATN232" s="119"/>
      <c r="ATO232" s="119"/>
      <c r="ATP232" s="119"/>
      <c r="ATQ232" s="119"/>
      <c r="ATR232" s="119"/>
      <c r="ATS232" s="119"/>
      <c r="ATT232" s="119"/>
      <c r="ATU232" s="119"/>
      <c r="ATV232" s="119"/>
      <c r="ATW232" s="119"/>
      <c r="ATX232" s="119"/>
      <c r="ATY232" s="119"/>
      <c r="ATZ232" s="119"/>
      <c r="AUA232" s="119"/>
      <c r="AUB232" s="119"/>
      <c r="AUC232" s="119"/>
      <c r="AUD232" s="119"/>
      <c r="AUE232" s="119"/>
      <c r="AUF232" s="119"/>
      <c r="AUG232" s="119"/>
      <c r="AUH232" s="119"/>
      <c r="AUI232" s="119"/>
      <c r="AUJ232" s="119"/>
      <c r="AUK232" s="119"/>
      <c r="AUL232" s="119"/>
      <c r="AUM232" s="119"/>
      <c r="AUN232" s="119"/>
      <c r="AUO232" s="119"/>
      <c r="AUP232" s="119"/>
      <c r="AUQ232" s="119"/>
      <c r="AUR232" s="119"/>
      <c r="AUS232" s="119"/>
      <c r="AUT232" s="119"/>
      <c r="AUU232" s="119"/>
      <c r="AUV232" s="119"/>
      <c r="AUW232" s="119"/>
      <c r="AUX232" s="119"/>
      <c r="AUY232" s="119"/>
      <c r="AUZ232" s="119"/>
      <c r="AVA232" s="119"/>
      <c r="AVB232" s="119"/>
      <c r="AVC232" s="119"/>
      <c r="AVD232" s="119"/>
      <c r="AVE232" s="119"/>
      <c r="AVF232" s="119"/>
      <c r="AVG232" s="119"/>
      <c r="AVH232" s="119"/>
      <c r="AVI232" s="119"/>
      <c r="AVJ232" s="119"/>
      <c r="AVK232" s="119"/>
      <c r="AVL232" s="119"/>
      <c r="AVM232" s="119"/>
      <c r="AVN232" s="119"/>
      <c r="AVO232" s="119"/>
      <c r="AVP232" s="119"/>
      <c r="AVQ232" s="119"/>
      <c r="AVR232" s="119"/>
      <c r="AVS232" s="119"/>
      <c r="AVT232" s="119"/>
      <c r="AVU232" s="119"/>
      <c r="AVV232" s="119"/>
      <c r="AVW232" s="119"/>
      <c r="AVX232" s="119"/>
      <c r="AVY232" s="119"/>
      <c r="AVZ232" s="119"/>
      <c r="AWA232" s="119"/>
      <c r="AWB232" s="119"/>
      <c r="AWC232" s="119"/>
      <c r="AWD232" s="119"/>
      <c r="AWE232" s="119"/>
      <c r="AWF232" s="119"/>
      <c r="AWG232" s="119"/>
      <c r="AWH232" s="119"/>
      <c r="AWI232" s="119"/>
      <c r="AWJ232" s="119"/>
      <c r="AWK232" s="119"/>
      <c r="AWL232" s="119"/>
      <c r="AWM232" s="119"/>
      <c r="AWN232" s="119"/>
      <c r="AWO232" s="119"/>
      <c r="AWP232" s="119"/>
      <c r="AWQ232" s="119"/>
      <c r="AWR232" s="119"/>
      <c r="AWS232" s="119"/>
      <c r="AWT232" s="119"/>
      <c r="AWU232" s="119"/>
      <c r="AWV232" s="119"/>
      <c r="AWW232" s="119"/>
      <c r="AWX232" s="119"/>
      <c r="AWY232" s="119"/>
      <c r="AWZ232" s="119"/>
      <c r="AXA232" s="119"/>
      <c r="AXB232" s="119"/>
      <c r="AXC232" s="119"/>
      <c r="AXD232" s="119"/>
      <c r="AXE232" s="119"/>
      <c r="AXF232" s="119"/>
      <c r="AXG232" s="119"/>
      <c r="AXH232" s="119"/>
      <c r="AXI232" s="119"/>
      <c r="AXJ232" s="119"/>
      <c r="AXK232" s="119"/>
      <c r="AXL232" s="119"/>
      <c r="AXM232" s="119"/>
      <c r="AXN232" s="119"/>
      <c r="AXO232" s="119"/>
      <c r="AXP232" s="119"/>
      <c r="AXQ232" s="119"/>
      <c r="AXR232" s="119"/>
      <c r="AXS232" s="119"/>
      <c r="AXT232" s="119"/>
      <c r="AXU232" s="119"/>
      <c r="AXV232" s="119"/>
      <c r="AXW232" s="119"/>
      <c r="AXX232" s="119"/>
      <c r="AXY232" s="119"/>
      <c r="AXZ232" s="119"/>
      <c r="AYA232" s="119"/>
      <c r="AYB232" s="119"/>
      <c r="AYC232" s="119"/>
      <c r="AYD232" s="119"/>
      <c r="AYE232" s="119"/>
      <c r="AYF232" s="119"/>
      <c r="AYG232" s="119"/>
      <c r="AYH232" s="119"/>
      <c r="AYI232" s="119"/>
      <c r="AYJ232" s="119"/>
      <c r="AYK232" s="119"/>
      <c r="AYL232" s="119"/>
      <c r="AYM232" s="119"/>
      <c r="AYN232" s="119"/>
      <c r="AYO232" s="119"/>
      <c r="AYP232" s="119"/>
      <c r="AYQ232" s="119"/>
      <c r="AYR232" s="119"/>
      <c r="AYS232" s="119"/>
      <c r="AYT232" s="119"/>
      <c r="AYU232" s="119"/>
      <c r="AYV232" s="119"/>
      <c r="AYW232" s="119"/>
      <c r="AYX232" s="119"/>
      <c r="AYY232" s="119"/>
      <c r="AYZ232" s="119"/>
      <c r="AZA232" s="119"/>
      <c r="AZB232" s="119"/>
      <c r="AZC232" s="119"/>
      <c r="AZD232" s="119"/>
      <c r="AZE232" s="119"/>
      <c r="AZF232" s="119"/>
      <c r="AZG232" s="119"/>
      <c r="AZH232" s="119"/>
      <c r="AZI232" s="119"/>
      <c r="AZJ232" s="119"/>
      <c r="AZK232" s="119"/>
      <c r="AZL232" s="119"/>
      <c r="AZM232" s="119"/>
      <c r="AZN232" s="119"/>
      <c r="AZO232" s="119"/>
      <c r="AZP232" s="119"/>
      <c r="AZQ232" s="119"/>
      <c r="AZR232" s="119"/>
      <c r="AZS232" s="119"/>
      <c r="AZT232" s="119"/>
      <c r="AZU232" s="119"/>
      <c r="AZV232" s="119"/>
      <c r="AZW232" s="119"/>
      <c r="AZX232" s="119"/>
      <c r="AZY232" s="119"/>
      <c r="AZZ232" s="119"/>
      <c r="BAA232" s="119"/>
      <c r="BAB232" s="119"/>
      <c r="BAC232" s="119"/>
      <c r="BAD232" s="119"/>
      <c r="BAE232" s="119"/>
      <c r="BAF232" s="119"/>
      <c r="BAG232" s="119"/>
      <c r="BAH232" s="119"/>
      <c r="BAI232" s="119"/>
      <c r="BAJ232" s="119"/>
      <c r="BAK232" s="119"/>
      <c r="BAL232" s="119"/>
      <c r="BAM232" s="119"/>
      <c r="BAN232" s="119"/>
      <c r="BAO232" s="119"/>
      <c r="BAP232" s="119"/>
      <c r="BAQ232" s="119"/>
      <c r="BAR232" s="119"/>
      <c r="BAS232" s="119"/>
      <c r="BAT232" s="119"/>
      <c r="BAU232" s="119"/>
      <c r="BAV232" s="119"/>
      <c r="BAW232" s="119"/>
      <c r="BAX232" s="119"/>
      <c r="BAY232" s="119"/>
      <c r="BAZ232" s="119"/>
      <c r="BBA232" s="119"/>
      <c r="BBB232" s="119"/>
      <c r="BBC232" s="119"/>
      <c r="BBD232" s="119"/>
      <c r="BBE232" s="119"/>
      <c r="BBF232" s="119"/>
      <c r="BBG232" s="119"/>
      <c r="BBH232" s="119"/>
      <c r="BBI232" s="119"/>
      <c r="BBJ232" s="119"/>
      <c r="BBK232" s="119"/>
      <c r="BBL232" s="119"/>
      <c r="BBM232" s="119"/>
      <c r="BBN232" s="119"/>
      <c r="BBO232" s="119"/>
      <c r="BBP232" s="119"/>
      <c r="BBQ232" s="119"/>
      <c r="BBR232" s="119"/>
      <c r="BBS232" s="119"/>
      <c r="BBT232" s="119"/>
      <c r="BBU232" s="119"/>
      <c r="BBV232" s="119"/>
      <c r="BBW232" s="119"/>
      <c r="BBX232" s="119"/>
      <c r="BBY232" s="119"/>
      <c r="BBZ232" s="119"/>
      <c r="BCA232" s="119"/>
      <c r="BCB232" s="119"/>
      <c r="BCC232" s="119"/>
      <c r="BCD232" s="119"/>
      <c r="BCE232" s="119"/>
      <c r="BCF232" s="119"/>
      <c r="BCG232" s="119"/>
      <c r="BCH232" s="119"/>
      <c r="BCI232" s="119"/>
      <c r="BCJ232" s="119"/>
      <c r="BCK232" s="119"/>
      <c r="BCL232" s="119"/>
      <c r="BCM232" s="119"/>
      <c r="BCN232" s="119"/>
      <c r="BCO232" s="119"/>
      <c r="BCP232" s="119"/>
      <c r="BCQ232" s="119"/>
      <c r="BCR232" s="119"/>
      <c r="BCS232" s="119"/>
      <c r="BCT232" s="119"/>
      <c r="BCU232" s="119"/>
      <c r="BCV232" s="119"/>
      <c r="BCW232" s="119"/>
      <c r="BCX232" s="119"/>
      <c r="BCY232" s="119"/>
      <c r="BCZ232" s="119"/>
      <c r="BDA232" s="119"/>
      <c r="BDB232" s="119"/>
      <c r="BDC232" s="119"/>
      <c r="BDD232" s="119"/>
      <c r="BDE232" s="119"/>
      <c r="BDF232" s="119"/>
      <c r="BDG232" s="119"/>
      <c r="BDH232" s="119"/>
      <c r="BDI232" s="119"/>
      <c r="BDJ232" s="119"/>
      <c r="BDK232" s="119"/>
      <c r="BDL232" s="119"/>
      <c r="BDM232" s="119"/>
      <c r="BDN232" s="119"/>
      <c r="BDO232" s="119"/>
      <c r="BDP232" s="119"/>
      <c r="BDQ232" s="119"/>
      <c r="BDR232" s="119"/>
      <c r="BDS232" s="119"/>
      <c r="BDT232" s="119"/>
      <c r="BDU232" s="119"/>
      <c r="BDV232" s="119"/>
      <c r="BDW232" s="119"/>
      <c r="BDX232" s="119"/>
      <c r="BDY232" s="119"/>
      <c r="BDZ232" s="119"/>
      <c r="BEA232" s="119"/>
      <c r="BEB232" s="119"/>
      <c r="BEC232" s="119"/>
      <c r="BED232" s="119"/>
      <c r="BEE232" s="119"/>
      <c r="BEF232" s="119"/>
      <c r="BEG232" s="119"/>
      <c r="BEH232" s="119"/>
      <c r="BEI232" s="119"/>
      <c r="BEJ232" s="119"/>
      <c r="BEK232" s="119"/>
      <c r="BEL232" s="119"/>
      <c r="BEM232" s="119"/>
      <c r="BEN232" s="119"/>
      <c r="BEO232" s="119"/>
      <c r="BEP232" s="119"/>
      <c r="BEQ232" s="119"/>
      <c r="BER232" s="119"/>
      <c r="BES232" s="119"/>
      <c r="BET232" s="119"/>
      <c r="BEU232" s="119"/>
      <c r="BEV232" s="119"/>
      <c r="BEW232" s="119"/>
      <c r="BEX232" s="119"/>
      <c r="BEY232" s="119"/>
      <c r="BEZ232" s="119"/>
      <c r="BFA232" s="119"/>
      <c r="BFB232" s="119"/>
      <c r="BFC232" s="119"/>
      <c r="BFD232" s="119"/>
      <c r="BFE232" s="119"/>
      <c r="BFF232" s="119"/>
      <c r="BFG232" s="119"/>
      <c r="BFH232" s="119"/>
      <c r="BFI232" s="119"/>
      <c r="BFJ232" s="119"/>
      <c r="BFK232" s="119"/>
      <c r="BFL232" s="119"/>
      <c r="BFM232" s="119"/>
      <c r="BFN232" s="119"/>
      <c r="BFO232" s="119"/>
      <c r="BFP232" s="119"/>
      <c r="BFQ232" s="119"/>
      <c r="BFR232" s="119"/>
      <c r="BFS232" s="119"/>
      <c r="BFT232" s="119"/>
      <c r="BFU232" s="119"/>
      <c r="BFV232" s="119"/>
      <c r="BFW232" s="119"/>
      <c r="BFX232" s="119"/>
      <c r="BFY232" s="119"/>
      <c r="BFZ232" s="119"/>
      <c r="BGA232" s="119"/>
      <c r="BGB232" s="119"/>
      <c r="BGC232" s="119"/>
      <c r="BGD232" s="119"/>
      <c r="BGE232" s="119"/>
      <c r="BGF232" s="119"/>
      <c r="BGG232" s="119"/>
      <c r="BGH232" s="119"/>
      <c r="BGI232" s="119"/>
      <c r="BGJ232" s="119"/>
      <c r="BGK232" s="119"/>
      <c r="BGL232" s="119"/>
      <c r="BGM232" s="119"/>
      <c r="BGN232" s="119"/>
      <c r="BGO232" s="119"/>
      <c r="BGP232" s="119"/>
      <c r="BGQ232" s="119"/>
      <c r="BGR232" s="119"/>
      <c r="BGS232" s="119"/>
      <c r="BGT232" s="119"/>
      <c r="BGU232" s="119"/>
      <c r="BGV232" s="119"/>
      <c r="BGW232" s="119"/>
      <c r="BGX232" s="119"/>
      <c r="BGY232" s="119"/>
      <c r="BGZ232" s="119"/>
      <c r="BHA232" s="119"/>
      <c r="BHB232" s="119"/>
      <c r="BHC232" s="119"/>
      <c r="BHD232" s="119"/>
      <c r="BHE232" s="119"/>
      <c r="BHF232" s="119"/>
      <c r="BHG232" s="119"/>
      <c r="BHH232" s="119"/>
      <c r="BHI232" s="119"/>
      <c r="BHJ232" s="119"/>
      <c r="BHK232" s="119"/>
      <c r="BHL232" s="119"/>
      <c r="BHM232" s="119"/>
      <c r="BHN232" s="119"/>
      <c r="BHO232" s="119"/>
      <c r="BHP232" s="119"/>
      <c r="BHQ232" s="119"/>
      <c r="BHR232" s="119"/>
      <c r="BHS232" s="119"/>
      <c r="BHT232" s="119"/>
      <c r="BHU232" s="119"/>
      <c r="BHV232" s="119"/>
      <c r="BHW232" s="119"/>
      <c r="BHX232" s="119"/>
      <c r="BHY232" s="119"/>
      <c r="BHZ232" s="119"/>
      <c r="BIA232" s="119"/>
      <c r="BIB232" s="119"/>
      <c r="BIC232" s="119"/>
      <c r="BID232" s="119"/>
      <c r="BIE232" s="119"/>
      <c r="BIF232" s="119"/>
      <c r="BIG232" s="119"/>
      <c r="BIH232" s="119"/>
      <c r="BII232" s="119"/>
      <c r="BIJ232" s="119"/>
      <c r="BIK232" s="119"/>
      <c r="BIL232" s="119"/>
      <c r="BIM232" s="119"/>
      <c r="BIN232" s="119"/>
      <c r="BIO232" s="119"/>
      <c r="BIP232" s="119"/>
      <c r="BIQ232" s="119"/>
      <c r="BIR232" s="119"/>
      <c r="BIS232" s="119"/>
      <c r="BIT232" s="119"/>
      <c r="BIU232" s="119"/>
      <c r="BIV232" s="119"/>
      <c r="BIW232" s="119"/>
      <c r="BIX232" s="119"/>
      <c r="BIY232" s="119"/>
      <c r="BIZ232" s="119"/>
      <c r="BJA232" s="119"/>
      <c r="BJB232" s="119"/>
      <c r="BJC232" s="119"/>
      <c r="BJD232" s="119"/>
      <c r="BJE232" s="119"/>
      <c r="BJF232" s="119"/>
      <c r="BJG232" s="119"/>
      <c r="BJH232" s="119"/>
      <c r="BJI232" s="119"/>
      <c r="BJJ232" s="119"/>
      <c r="BJK232" s="119"/>
      <c r="BJL232" s="119"/>
      <c r="BJM232" s="119"/>
      <c r="BJN232" s="119"/>
      <c r="BJO232" s="119"/>
      <c r="BJP232" s="119"/>
      <c r="BJQ232" s="119"/>
      <c r="BJR232" s="119"/>
      <c r="BJS232" s="119"/>
      <c r="BJT232" s="119"/>
      <c r="BJU232" s="119"/>
      <c r="BJV232" s="119"/>
      <c r="BJW232" s="119"/>
      <c r="BJX232" s="119"/>
      <c r="BJY232" s="119"/>
      <c r="BJZ232" s="119"/>
      <c r="BKA232" s="119"/>
      <c r="BKB232" s="119"/>
      <c r="BKC232" s="119"/>
      <c r="BKD232" s="119"/>
      <c r="BKE232" s="119"/>
      <c r="BKF232" s="119"/>
      <c r="BKG232" s="119"/>
      <c r="BKH232" s="119"/>
      <c r="BKI232" s="119"/>
      <c r="BKJ232" s="119"/>
      <c r="BKK232" s="119"/>
      <c r="BKL232" s="119"/>
      <c r="BKM232" s="119"/>
      <c r="BKN232" s="119"/>
      <c r="BKO232" s="119"/>
      <c r="BKP232" s="119"/>
      <c r="BKQ232" s="119"/>
      <c r="BKR232" s="119"/>
      <c r="BKS232" s="119"/>
      <c r="BKT232" s="119"/>
      <c r="BKU232" s="119"/>
      <c r="BKV232" s="119"/>
      <c r="BKW232" s="119"/>
      <c r="BKX232" s="119"/>
      <c r="BKY232" s="119"/>
      <c r="BKZ232" s="119"/>
      <c r="BLA232" s="119"/>
      <c r="BLB232" s="119"/>
      <c r="BLC232" s="119"/>
      <c r="BLD232" s="119"/>
      <c r="BLE232" s="119"/>
      <c r="BLF232" s="119"/>
      <c r="BLG232" s="119"/>
      <c r="BLH232" s="119"/>
      <c r="BLI232" s="119"/>
      <c r="BLJ232" s="119"/>
      <c r="BLK232" s="119"/>
      <c r="BLL232" s="119"/>
      <c r="BLM232" s="119"/>
      <c r="BLN232" s="119"/>
      <c r="BLO232" s="119"/>
      <c r="BLP232" s="119"/>
      <c r="BLQ232" s="119"/>
      <c r="BLR232" s="119"/>
      <c r="BLS232" s="119"/>
      <c r="BLT232" s="119"/>
      <c r="BLU232" s="119"/>
      <c r="BLV232" s="119"/>
      <c r="BLW232" s="119"/>
      <c r="BLX232" s="119"/>
      <c r="BLY232" s="119"/>
      <c r="BLZ232" s="119"/>
      <c r="BMA232" s="119"/>
      <c r="BMB232" s="119"/>
      <c r="BMC232" s="119"/>
      <c r="BMD232" s="119"/>
      <c r="BME232" s="119"/>
      <c r="BMF232" s="119"/>
      <c r="BMG232" s="119"/>
      <c r="BMH232" s="119"/>
      <c r="BMI232" s="119"/>
      <c r="BMJ232" s="119"/>
      <c r="BMK232" s="119"/>
      <c r="BML232" s="119"/>
      <c r="BMM232" s="119"/>
      <c r="BMN232" s="119"/>
      <c r="BMO232" s="119"/>
      <c r="BMP232" s="119"/>
      <c r="BMQ232" s="119"/>
      <c r="BMR232" s="119"/>
      <c r="BMS232" s="119"/>
      <c r="BMT232" s="119"/>
      <c r="BMU232" s="119"/>
      <c r="BMV232" s="119"/>
      <c r="BMW232" s="119"/>
      <c r="BMX232" s="119"/>
      <c r="BMY232" s="119"/>
      <c r="BMZ232" s="119"/>
      <c r="BNA232" s="119"/>
      <c r="BNB232" s="119"/>
      <c r="BNC232" s="119"/>
      <c r="BND232" s="119"/>
      <c r="BNE232" s="119"/>
      <c r="BNF232" s="119"/>
      <c r="BNG232" s="119"/>
      <c r="BNH232" s="119"/>
      <c r="BNI232" s="119"/>
      <c r="BNJ232" s="119"/>
      <c r="BNK232" s="119"/>
      <c r="BNL232" s="119"/>
      <c r="BNM232" s="119"/>
      <c r="BNN232" s="119"/>
      <c r="BNO232" s="119"/>
      <c r="BNP232" s="119"/>
      <c r="BNQ232" s="119"/>
      <c r="BNR232" s="119"/>
      <c r="BNS232" s="119"/>
      <c r="BNT232" s="119"/>
      <c r="BNU232" s="119"/>
      <c r="BNV232" s="119"/>
      <c r="BNW232" s="119"/>
      <c r="BNX232" s="119"/>
      <c r="BNY232" s="119"/>
      <c r="BNZ232" s="119"/>
      <c r="BOA232" s="119"/>
      <c r="BOB232" s="119"/>
      <c r="BOC232" s="119"/>
      <c r="BOD232" s="119"/>
      <c r="BOE232" s="119"/>
      <c r="BOF232" s="119"/>
      <c r="BOG232" s="119"/>
      <c r="BOH232" s="119"/>
      <c r="BOI232" s="119"/>
      <c r="BOJ232" s="119"/>
      <c r="BOK232" s="119"/>
      <c r="BOL232" s="119"/>
      <c r="BOM232" s="119"/>
      <c r="BON232" s="119"/>
      <c r="BOO232" s="119"/>
      <c r="BOP232" s="119"/>
      <c r="BOQ232" s="119"/>
      <c r="BOR232" s="119"/>
      <c r="BOS232" s="119"/>
      <c r="BOT232" s="119"/>
      <c r="BOU232" s="119"/>
      <c r="BOV232" s="119"/>
      <c r="BOW232" s="119"/>
      <c r="BOX232" s="119"/>
      <c r="BOY232" s="119"/>
      <c r="BOZ232" s="119"/>
      <c r="BPA232" s="119"/>
      <c r="BPB232" s="119"/>
      <c r="BPC232" s="119"/>
      <c r="BPD232" s="119"/>
      <c r="BPE232" s="119"/>
      <c r="BPF232" s="119"/>
      <c r="BPG232" s="119"/>
      <c r="BPH232" s="119"/>
      <c r="BPI232" s="119"/>
      <c r="BPJ232" s="119"/>
      <c r="BPK232" s="119"/>
      <c r="BPL232" s="119"/>
      <c r="BPM232" s="119"/>
      <c r="BPN232" s="119"/>
      <c r="BPO232" s="119"/>
      <c r="BPP232" s="119"/>
      <c r="BPQ232" s="119"/>
      <c r="BPR232" s="119"/>
      <c r="BPS232" s="119"/>
      <c r="BPT232" s="119"/>
      <c r="BPU232" s="119"/>
      <c r="BPV232" s="119"/>
      <c r="BPW232" s="119"/>
      <c r="BPX232" s="119"/>
      <c r="BPY232" s="119"/>
      <c r="BPZ232" s="119"/>
      <c r="BQA232" s="119"/>
      <c r="BQB232" s="119"/>
      <c r="BQC232" s="119"/>
      <c r="BQD232" s="119"/>
      <c r="BQE232" s="119"/>
      <c r="BQF232" s="119"/>
      <c r="BQG232" s="119"/>
      <c r="BQH232" s="119"/>
      <c r="BQI232" s="119"/>
      <c r="BQJ232" s="119"/>
      <c r="BQK232" s="119"/>
      <c r="BQL232" s="119"/>
      <c r="BQM232" s="119"/>
      <c r="BQN232" s="119"/>
      <c r="BQO232" s="119"/>
      <c r="BQP232" s="119"/>
      <c r="BQQ232" s="119"/>
      <c r="BQR232" s="119"/>
      <c r="BQS232" s="119"/>
      <c r="BQT232" s="119"/>
      <c r="BQU232" s="119"/>
      <c r="BQV232" s="119"/>
      <c r="BQW232" s="119"/>
      <c r="BQX232" s="119"/>
      <c r="BQY232" s="119"/>
      <c r="BQZ232" s="119"/>
      <c r="BRA232" s="119"/>
      <c r="BRB232" s="119"/>
      <c r="BRC232" s="119"/>
      <c r="BRD232" s="119"/>
      <c r="BRE232" s="119"/>
      <c r="BRF232" s="119"/>
      <c r="BRG232" s="119"/>
      <c r="BRH232" s="119"/>
      <c r="BRI232" s="119"/>
      <c r="BRJ232" s="119"/>
      <c r="BRK232" s="119"/>
      <c r="BRL232" s="119"/>
      <c r="BRM232" s="119"/>
      <c r="BRN232" s="119"/>
      <c r="BRO232" s="119"/>
      <c r="BRP232" s="119"/>
      <c r="BRQ232" s="119"/>
      <c r="BRR232" s="119"/>
      <c r="BRS232" s="119"/>
      <c r="BRT232" s="119"/>
      <c r="BRU232" s="119"/>
      <c r="BRV232" s="119"/>
      <c r="BRW232" s="119"/>
      <c r="BRX232" s="119"/>
      <c r="BRY232" s="119"/>
      <c r="BRZ232" s="119"/>
      <c r="BSA232" s="119"/>
      <c r="BSB232" s="119"/>
      <c r="BSC232" s="119"/>
      <c r="BSD232" s="119"/>
      <c r="BSE232" s="119"/>
      <c r="BSF232" s="119"/>
      <c r="BSG232" s="119"/>
      <c r="BSH232" s="119"/>
      <c r="BSI232" s="119"/>
      <c r="BSJ232" s="119"/>
      <c r="BSK232" s="119"/>
      <c r="BSL232" s="119"/>
      <c r="BSM232" s="119"/>
      <c r="BSN232" s="119"/>
      <c r="BSO232" s="119"/>
      <c r="BSP232" s="119"/>
      <c r="BSQ232" s="119"/>
      <c r="BSR232" s="119"/>
      <c r="BSS232" s="119"/>
      <c r="BST232" s="119"/>
      <c r="BSU232" s="119"/>
      <c r="BSV232" s="119"/>
      <c r="BSW232" s="119"/>
      <c r="BSX232" s="119"/>
      <c r="BSY232" s="119"/>
      <c r="BSZ232" s="119"/>
      <c r="BTA232" s="119"/>
      <c r="BTB232" s="119"/>
      <c r="BTC232" s="119"/>
      <c r="BTD232" s="119"/>
      <c r="BTE232" s="119"/>
      <c r="BTF232" s="119"/>
      <c r="BTG232" s="119"/>
      <c r="BTH232" s="119"/>
      <c r="BTI232" s="119"/>
      <c r="BTJ232" s="119"/>
      <c r="BTK232" s="119"/>
      <c r="BTL232" s="119"/>
      <c r="BTM232" s="119"/>
      <c r="BTN232" s="119"/>
      <c r="BTO232" s="119"/>
      <c r="BTP232" s="119"/>
      <c r="BTQ232" s="119"/>
      <c r="BTR232" s="119"/>
      <c r="BTS232" s="119"/>
      <c r="BTT232" s="119"/>
      <c r="BTU232" s="119"/>
      <c r="BTV232" s="119"/>
      <c r="BTW232" s="119"/>
      <c r="BTX232" s="119"/>
      <c r="BTY232" s="119"/>
      <c r="BTZ232" s="119"/>
      <c r="BUA232" s="119"/>
      <c r="BUB232" s="119"/>
      <c r="BUC232" s="119"/>
      <c r="BUD232" s="119"/>
      <c r="BUE232" s="119"/>
      <c r="BUF232" s="119"/>
      <c r="BUG232" s="119"/>
      <c r="BUH232" s="119"/>
      <c r="BUI232" s="119"/>
      <c r="BUJ232" s="119"/>
      <c r="BUK232" s="119"/>
      <c r="BUL232" s="119"/>
      <c r="BUM232" s="119"/>
      <c r="BUN232" s="119"/>
      <c r="BUO232" s="119"/>
      <c r="BUP232" s="119"/>
      <c r="BUQ232" s="119"/>
      <c r="BUR232" s="119"/>
      <c r="BUS232" s="119"/>
      <c r="BUT232" s="119"/>
      <c r="BUU232" s="119"/>
      <c r="BUV232" s="119"/>
      <c r="BUW232" s="119"/>
      <c r="BUX232" s="119"/>
      <c r="BUY232" s="119"/>
      <c r="BUZ232" s="119"/>
      <c r="BVA232" s="119"/>
      <c r="BVB232" s="119"/>
      <c r="BVC232" s="119"/>
      <c r="BVD232" s="119"/>
      <c r="BVE232" s="119"/>
      <c r="BVF232" s="119"/>
      <c r="BVG232" s="119"/>
      <c r="BVH232" s="119"/>
      <c r="BVI232" s="119"/>
      <c r="BVJ232" s="119"/>
      <c r="BVK232" s="119"/>
      <c r="BVL232" s="119"/>
      <c r="BVM232" s="119"/>
      <c r="BVN232" s="119"/>
      <c r="BVO232" s="119"/>
      <c r="BVP232" s="119"/>
      <c r="BVQ232" s="119"/>
      <c r="BVR232" s="119"/>
      <c r="BVS232" s="119"/>
      <c r="BVT232" s="119"/>
      <c r="BVU232" s="119"/>
      <c r="BVV232" s="119"/>
      <c r="BVW232" s="119"/>
      <c r="BVX232" s="119"/>
      <c r="BVY232" s="119"/>
      <c r="BVZ232" s="119"/>
      <c r="BWA232" s="119"/>
      <c r="BWB232" s="119"/>
      <c r="BWC232" s="119"/>
      <c r="BWD232" s="119"/>
      <c r="BWE232" s="119"/>
      <c r="BWF232" s="119"/>
      <c r="BWG232" s="119"/>
      <c r="BWH232" s="119"/>
      <c r="BWI232" s="119"/>
      <c r="BWJ232" s="119"/>
      <c r="BWK232" s="119"/>
      <c r="BWL232" s="119"/>
      <c r="BWM232" s="119"/>
      <c r="BWN232" s="119"/>
      <c r="BWO232" s="119"/>
      <c r="BWP232" s="119"/>
      <c r="BWQ232" s="119"/>
      <c r="BWR232" s="119"/>
      <c r="BWS232" s="119"/>
      <c r="BWT232" s="119"/>
      <c r="BWU232" s="119"/>
      <c r="BWV232" s="119"/>
      <c r="BWW232" s="119"/>
      <c r="BWX232" s="119"/>
      <c r="BWY232" s="119"/>
      <c r="BWZ232" s="119"/>
      <c r="BXA232" s="119"/>
      <c r="BXB232" s="119"/>
      <c r="BXC232" s="119"/>
      <c r="BXD232" s="119"/>
      <c r="BXE232" s="119"/>
      <c r="BXF232" s="119"/>
      <c r="BXG232" s="119"/>
      <c r="BXH232" s="119"/>
      <c r="BXI232" s="119"/>
      <c r="BXJ232" s="119"/>
      <c r="BXK232" s="119"/>
      <c r="BXL232" s="119"/>
      <c r="BXM232" s="119"/>
      <c r="BXN232" s="119"/>
      <c r="BXO232" s="119"/>
      <c r="BXP232" s="119"/>
      <c r="BXQ232" s="119"/>
      <c r="BXR232" s="119"/>
      <c r="BXS232" s="119"/>
      <c r="BXT232" s="119"/>
      <c r="BXU232" s="119"/>
      <c r="BXV232" s="119"/>
      <c r="BXW232" s="119"/>
      <c r="BXX232" s="119"/>
      <c r="BXY232" s="119"/>
      <c r="BXZ232" s="119"/>
      <c r="BYA232" s="119"/>
      <c r="BYB232" s="119"/>
      <c r="BYC232" s="119"/>
      <c r="BYD232" s="119"/>
      <c r="BYE232" s="119"/>
      <c r="BYF232" s="119"/>
      <c r="BYG232" s="119"/>
      <c r="BYH232" s="119"/>
      <c r="BYI232" s="119"/>
      <c r="BYJ232" s="119"/>
      <c r="BYK232" s="119"/>
      <c r="BYL232" s="119"/>
      <c r="BYM232" s="119"/>
      <c r="BYN232" s="119"/>
      <c r="BYO232" s="119"/>
      <c r="BYP232" s="119"/>
      <c r="BYQ232" s="119"/>
      <c r="BYR232" s="119"/>
      <c r="BYS232" s="119"/>
      <c r="BYT232" s="119"/>
      <c r="BYU232" s="119"/>
      <c r="BYV232" s="119"/>
      <c r="BYW232" s="119"/>
      <c r="BYX232" s="119"/>
      <c r="BYY232" s="119"/>
      <c r="BYZ232" s="119"/>
      <c r="BZA232" s="119"/>
      <c r="BZB232" s="119"/>
      <c r="BZC232" s="119"/>
      <c r="BZD232" s="119"/>
      <c r="BZE232" s="119"/>
      <c r="BZF232" s="119"/>
      <c r="BZG232" s="119"/>
      <c r="BZH232" s="119"/>
      <c r="BZI232" s="119"/>
      <c r="BZJ232" s="119"/>
      <c r="BZK232" s="119"/>
      <c r="BZL232" s="119"/>
      <c r="BZM232" s="119"/>
      <c r="BZN232" s="119"/>
      <c r="BZO232" s="119"/>
      <c r="BZP232" s="119"/>
      <c r="BZQ232" s="119"/>
      <c r="BZR232" s="119"/>
      <c r="BZS232" s="119"/>
      <c r="BZT232" s="119"/>
      <c r="BZU232" s="119"/>
      <c r="BZV232" s="119"/>
      <c r="BZW232" s="119"/>
      <c r="BZX232" s="119"/>
      <c r="BZY232" s="119"/>
      <c r="BZZ232" s="119"/>
      <c r="CAA232" s="119"/>
      <c r="CAB232" s="119"/>
      <c r="CAC232" s="119"/>
      <c r="CAD232" s="119"/>
      <c r="CAE232" s="119"/>
      <c r="CAF232" s="119"/>
      <c r="CAG232" s="119"/>
      <c r="CAH232" s="119"/>
      <c r="CAI232" s="119"/>
      <c r="CAJ232" s="119"/>
      <c r="CAK232" s="119"/>
      <c r="CAL232" s="119"/>
      <c r="CAM232" s="119"/>
      <c r="CAN232" s="119"/>
      <c r="CAO232" s="119"/>
      <c r="CAP232" s="119"/>
      <c r="CAQ232" s="119"/>
      <c r="CAR232" s="119"/>
      <c r="CAS232" s="119"/>
      <c r="CAT232" s="119"/>
      <c r="CAU232" s="119"/>
      <c r="CAV232" s="119"/>
      <c r="CAW232" s="119"/>
      <c r="CAX232" s="119"/>
      <c r="CAY232" s="119"/>
      <c r="CAZ232" s="119"/>
      <c r="CBA232" s="119"/>
      <c r="CBB232" s="119"/>
      <c r="CBC232" s="119"/>
      <c r="CBD232" s="119"/>
      <c r="CBE232" s="119"/>
      <c r="CBF232" s="119"/>
      <c r="CBG232" s="119"/>
      <c r="CBH232" s="119"/>
      <c r="CBI232" s="119"/>
      <c r="CBJ232" s="119"/>
      <c r="CBK232" s="119"/>
      <c r="CBL232" s="119"/>
      <c r="CBM232" s="119"/>
      <c r="CBN232" s="119"/>
      <c r="CBO232" s="119"/>
      <c r="CBP232" s="119"/>
      <c r="CBQ232" s="119"/>
      <c r="CBR232" s="119"/>
      <c r="CBS232" s="119"/>
      <c r="CBT232" s="119"/>
      <c r="CBU232" s="119"/>
      <c r="CBV232" s="119"/>
      <c r="CBW232" s="119"/>
      <c r="CBX232" s="119"/>
      <c r="CBY232" s="119"/>
      <c r="CBZ232" s="119"/>
      <c r="CCA232" s="119"/>
      <c r="CCB232" s="119"/>
      <c r="CCC232" s="119"/>
      <c r="CCD232" s="119"/>
      <c r="CCE232" s="119"/>
      <c r="CCF232" s="119"/>
      <c r="CCG232" s="119"/>
      <c r="CCH232" s="119"/>
      <c r="CCI232" s="119"/>
      <c r="CCJ232" s="119"/>
      <c r="CCK232" s="119"/>
      <c r="CCL232" s="119"/>
      <c r="CCM232" s="119"/>
      <c r="CCN232" s="119"/>
      <c r="CCO232" s="119"/>
      <c r="CCP232" s="119"/>
      <c r="CCQ232" s="119"/>
      <c r="CCR232" s="119"/>
      <c r="CCS232" s="119"/>
      <c r="CCT232" s="119"/>
      <c r="CCU232" s="119"/>
      <c r="CCV232" s="119"/>
      <c r="CCW232" s="119"/>
      <c r="CCX232" s="119"/>
      <c r="CCY232" s="119"/>
      <c r="CCZ232" s="119"/>
      <c r="CDA232" s="119"/>
      <c r="CDB232" s="119"/>
      <c r="CDC232" s="119"/>
      <c r="CDD232" s="119"/>
      <c r="CDE232" s="119"/>
      <c r="CDF232" s="119"/>
      <c r="CDG232" s="119"/>
      <c r="CDH232" s="119"/>
      <c r="CDI232" s="119"/>
      <c r="CDJ232" s="119"/>
      <c r="CDK232" s="119"/>
      <c r="CDL232" s="119"/>
      <c r="CDM232" s="119"/>
      <c r="CDN232" s="119"/>
      <c r="CDO232" s="119"/>
      <c r="CDP232" s="119"/>
      <c r="CDQ232" s="119"/>
      <c r="CDR232" s="119"/>
      <c r="CDS232" s="119"/>
      <c r="CDT232" s="119"/>
      <c r="CDU232" s="119"/>
      <c r="CDV232" s="119"/>
      <c r="CDW232" s="119"/>
      <c r="CDX232" s="119"/>
      <c r="CDY232" s="119"/>
      <c r="CDZ232" s="119"/>
      <c r="CEA232" s="119"/>
      <c r="CEB232" s="119"/>
      <c r="CEC232" s="119"/>
      <c r="CED232" s="119"/>
      <c r="CEE232" s="119"/>
      <c r="CEF232" s="119"/>
      <c r="CEG232" s="119"/>
      <c r="CEH232" s="119"/>
      <c r="CEI232" s="119"/>
      <c r="CEJ232" s="119"/>
      <c r="CEK232" s="119"/>
      <c r="CEL232" s="119"/>
      <c r="CEM232" s="119"/>
      <c r="CEN232" s="119"/>
      <c r="CEO232" s="119"/>
      <c r="CEP232" s="119"/>
      <c r="CEQ232" s="119"/>
      <c r="CER232" s="119"/>
      <c r="CES232" s="119"/>
      <c r="CET232" s="119"/>
      <c r="CEU232" s="119"/>
      <c r="CEV232" s="119"/>
      <c r="CEW232" s="119"/>
      <c r="CEX232" s="119"/>
      <c r="CEY232" s="119"/>
      <c r="CEZ232" s="119"/>
      <c r="CFA232" s="119"/>
      <c r="CFB232" s="119"/>
      <c r="CFC232" s="119"/>
      <c r="CFD232" s="119"/>
      <c r="CFE232" s="119"/>
      <c r="CFF232" s="119"/>
      <c r="CFG232" s="119"/>
      <c r="CFH232" s="119"/>
      <c r="CFI232" s="119"/>
      <c r="CFJ232" s="119"/>
      <c r="CFK232" s="119"/>
      <c r="CFL232" s="119"/>
      <c r="CFM232" s="119"/>
      <c r="CFN232" s="119"/>
      <c r="CFO232" s="119"/>
      <c r="CFP232" s="119"/>
      <c r="CFQ232" s="119"/>
      <c r="CFR232" s="119"/>
      <c r="CFS232" s="119"/>
      <c r="CFT232" s="119"/>
      <c r="CFU232" s="119"/>
      <c r="CFV232" s="119"/>
      <c r="CFW232" s="119"/>
      <c r="CFX232" s="119"/>
      <c r="CFY232" s="119"/>
      <c r="CFZ232" s="119"/>
      <c r="CGA232" s="119"/>
      <c r="CGB232" s="119"/>
      <c r="CGC232" s="119"/>
      <c r="CGD232" s="119"/>
      <c r="CGE232" s="119"/>
      <c r="CGF232" s="119"/>
      <c r="CGG232" s="119"/>
      <c r="CGH232" s="119"/>
      <c r="CGI232" s="119"/>
      <c r="CGJ232" s="119"/>
      <c r="CGK232" s="119"/>
      <c r="CGL232" s="119"/>
      <c r="CGM232" s="119"/>
      <c r="CGN232" s="119"/>
      <c r="CGO232" s="119"/>
      <c r="CGP232" s="119"/>
      <c r="CGQ232" s="119"/>
      <c r="CGR232" s="119"/>
      <c r="CGS232" s="119"/>
      <c r="CGT232" s="119"/>
      <c r="CGU232" s="119"/>
      <c r="CGV232" s="119"/>
      <c r="CGW232" s="119"/>
      <c r="CGX232" s="119"/>
      <c r="CGY232" s="119"/>
      <c r="CGZ232" s="119"/>
      <c r="CHA232" s="119"/>
      <c r="CHB232" s="119"/>
      <c r="CHC232" s="119"/>
      <c r="CHD232" s="119"/>
      <c r="CHE232" s="119"/>
      <c r="CHF232" s="119"/>
      <c r="CHG232" s="119"/>
      <c r="CHH232" s="119"/>
      <c r="CHI232" s="119"/>
      <c r="CHJ232" s="119"/>
      <c r="CHK232" s="119"/>
      <c r="CHL232" s="119"/>
      <c r="CHM232" s="119"/>
      <c r="CHN232" s="119"/>
      <c r="CHO232" s="119"/>
      <c r="CHP232" s="119"/>
      <c r="CHQ232" s="119"/>
      <c r="CHR232" s="119"/>
      <c r="CHS232" s="119"/>
      <c r="CHT232" s="119"/>
      <c r="CHU232" s="119"/>
      <c r="CHV232" s="119"/>
      <c r="CHW232" s="119"/>
      <c r="CHX232" s="119"/>
      <c r="CHY232" s="119"/>
      <c r="CHZ232" s="119"/>
      <c r="CIA232" s="119"/>
      <c r="CIB232" s="119"/>
      <c r="CIC232" s="119"/>
      <c r="CID232" s="119"/>
      <c r="CIE232" s="119"/>
      <c r="CIF232" s="119"/>
      <c r="CIG232" s="119"/>
      <c r="CIH232" s="119"/>
      <c r="CII232" s="119"/>
      <c r="CIJ232" s="119"/>
      <c r="CIK232" s="119"/>
      <c r="CIL232" s="119"/>
      <c r="CIM232" s="119"/>
      <c r="CIN232" s="119"/>
      <c r="CIO232" s="119"/>
      <c r="CIP232" s="119"/>
      <c r="CIQ232" s="119"/>
      <c r="CIR232" s="119"/>
      <c r="CIS232" s="119"/>
      <c r="CIT232" s="119"/>
      <c r="CIU232" s="119"/>
      <c r="CIV232" s="119"/>
      <c r="CIW232" s="119"/>
      <c r="CIX232" s="119"/>
      <c r="CIY232" s="119"/>
      <c r="CIZ232" s="119"/>
      <c r="CJA232" s="119"/>
      <c r="CJB232" s="119"/>
      <c r="CJC232" s="119"/>
      <c r="CJD232" s="119"/>
      <c r="CJE232" s="119"/>
      <c r="CJF232" s="119"/>
      <c r="CJG232" s="119"/>
      <c r="CJH232" s="119"/>
      <c r="CJI232" s="119"/>
      <c r="CJJ232" s="119"/>
      <c r="CJK232" s="119"/>
      <c r="CJL232" s="119"/>
      <c r="CJM232" s="119"/>
      <c r="CJN232" s="119"/>
      <c r="CJO232" s="119"/>
      <c r="CJP232" s="119"/>
      <c r="CJQ232" s="119"/>
      <c r="CJR232" s="119"/>
      <c r="CJS232" s="119"/>
      <c r="CJT232" s="119"/>
      <c r="CJU232" s="119"/>
      <c r="CJV232" s="119"/>
      <c r="CJW232" s="119"/>
      <c r="CJX232" s="119"/>
      <c r="CJY232" s="119"/>
      <c r="CJZ232" s="119"/>
      <c r="CKA232" s="119"/>
      <c r="CKB232" s="119"/>
      <c r="CKC232" s="119"/>
      <c r="CKD232" s="119"/>
      <c r="CKE232" s="119"/>
      <c r="CKF232" s="119"/>
      <c r="CKG232" s="119"/>
      <c r="CKH232" s="119"/>
      <c r="CKI232" s="119"/>
      <c r="CKJ232" s="119"/>
      <c r="CKK232" s="119"/>
      <c r="CKL232" s="119"/>
      <c r="CKM232" s="119"/>
      <c r="CKN232" s="119"/>
      <c r="CKO232" s="119"/>
      <c r="CKP232" s="119"/>
      <c r="CKQ232" s="119"/>
      <c r="CKR232" s="119"/>
      <c r="CKS232" s="119"/>
      <c r="CKT232" s="119"/>
      <c r="CKU232" s="119"/>
      <c r="CKV232" s="119"/>
      <c r="CKW232" s="119"/>
      <c r="CKX232" s="119"/>
      <c r="CKY232" s="119"/>
      <c r="CKZ232" s="119"/>
      <c r="CLA232" s="119"/>
      <c r="CLB232" s="119"/>
      <c r="CLC232" s="119"/>
      <c r="CLD232" s="119"/>
      <c r="CLE232" s="119"/>
      <c r="CLF232" s="119"/>
      <c r="CLG232" s="119"/>
      <c r="CLH232" s="119"/>
      <c r="CLI232" s="119"/>
      <c r="CLJ232" s="119"/>
      <c r="CLK232" s="119"/>
      <c r="CLL232" s="119"/>
      <c r="CLM232" s="119"/>
      <c r="CLN232" s="119"/>
      <c r="CLO232" s="119"/>
      <c r="CLP232" s="119"/>
      <c r="CLQ232" s="119"/>
      <c r="CLR232" s="119"/>
      <c r="CLS232" s="119"/>
      <c r="CLT232" s="119"/>
      <c r="CLU232" s="119"/>
      <c r="CLV232" s="119"/>
      <c r="CLW232" s="119"/>
      <c r="CLX232" s="119"/>
      <c r="CLY232" s="119"/>
      <c r="CLZ232" s="119"/>
      <c r="CMA232" s="119"/>
      <c r="CMB232" s="119"/>
      <c r="CMC232" s="119"/>
      <c r="CMD232" s="119"/>
      <c r="CME232" s="119"/>
      <c r="CMF232" s="119"/>
      <c r="CMG232" s="119"/>
      <c r="CMH232" s="119"/>
      <c r="CMI232" s="119"/>
      <c r="CMJ232" s="119"/>
      <c r="CMK232" s="119"/>
      <c r="CML232" s="119"/>
      <c r="CMM232" s="119"/>
      <c r="CMN232" s="119"/>
      <c r="CMO232" s="119"/>
      <c r="CMP232" s="119"/>
      <c r="CMQ232" s="119"/>
      <c r="CMR232" s="119"/>
      <c r="CMS232" s="119"/>
      <c r="CMT232" s="119"/>
      <c r="CMU232" s="119"/>
      <c r="CMV232" s="119"/>
      <c r="CMW232" s="119"/>
      <c r="CMX232" s="119"/>
      <c r="CMY232" s="119"/>
      <c r="CMZ232" s="119"/>
      <c r="CNA232" s="119"/>
      <c r="CNB232" s="119"/>
      <c r="CNC232" s="119"/>
      <c r="CND232" s="119"/>
      <c r="CNE232" s="119"/>
      <c r="CNF232" s="119"/>
      <c r="CNG232" s="119"/>
      <c r="CNH232" s="119"/>
      <c r="CNI232" s="119"/>
      <c r="CNJ232" s="119"/>
      <c r="CNK232" s="119"/>
      <c r="CNL232" s="119"/>
      <c r="CNM232" s="119"/>
      <c r="CNN232" s="119"/>
      <c r="CNO232" s="119"/>
      <c r="CNP232" s="119"/>
      <c r="CNQ232" s="119"/>
      <c r="CNR232" s="119"/>
      <c r="CNS232" s="119"/>
      <c r="CNT232" s="119"/>
      <c r="CNU232" s="119"/>
      <c r="CNV232" s="119"/>
      <c r="CNW232" s="119"/>
      <c r="CNX232" s="119"/>
      <c r="CNY232" s="119"/>
      <c r="CNZ232" s="119"/>
      <c r="COA232" s="119"/>
      <c r="COB232" s="119"/>
      <c r="COC232" s="119"/>
      <c r="COD232" s="119"/>
      <c r="COE232" s="119"/>
      <c r="COF232" s="119"/>
      <c r="COG232" s="119"/>
      <c r="COH232" s="119"/>
      <c r="COI232" s="119"/>
      <c r="COJ232" s="119"/>
      <c r="COK232" s="119"/>
      <c r="COL232" s="119"/>
      <c r="COM232" s="119"/>
      <c r="CON232" s="119"/>
      <c r="COO232" s="119"/>
      <c r="COP232" s="119"/>
      <c r="COQ232" s="119"/>
      <c r="COR232" s="119"/>
      <c r="COS232" s="119"/>
      <c r="COT232" s="119"/>
      <c r="COU232" s="119"/>
      <c r="COV232" s="119"/>
      <c r="COW232" s="119"/>
      <c r="COX232" s="119"/>
      <c r="COY232" s="119"/>
      <c r="COZ232" s="119"/>
      <c r="CPA232" s="119"/>
      <c r="CPB232" s="119"/>
      <c r="CPC232" s="119"/>
      <c r="CPD232" s="119"/>
      <c r="CPE232" s="119"/>
      <c r="CPF232" s="119"/>
      <c r="CPG232" s="119"/>
      <c r="CPH232" s="119"/>
      <c r="CPI232" s="119"/>
      <c r="CPJ232" s="119"/>
      <c r="CPK232" s="119"/>
      <c r="CPL232" s="119"/>
      <c r="CPM232" s="119"/>
      <c r="CPN232" s="119"/>
      <c r="CPO232" s="119"/>
      <c r="CPP232" s="119"/>
      <c r="CPQ232" s="119"/>
      <c r="CPR232" s="119"/>
      <c r="CPS232" s="119"/>
      <c r="CPT232" s="119"/>
      <c r="CPU232" s="119"/>
      <c r="CPV232" s="119"/>
      <c r="CPW232" s="119"/>
      <c r="CPX232" s="119"/>
      <c r="CPY232" s="119"/>
      <c r="CPZ232" s="119"/>
      <c r="CQA232" s="119"/>
      <c r="CQB232" s="119"/>
      <c r="CQC232" s="119"/>
      <c r="CQD232" s="119"/>
      <c r="CQE232" s="119"/>
      <c r="CQF232" s="119"/>
      <c r="CQG232" s="119"/>
      <c r="CQH232" s="119"/>
      <c r="CQI232" s="119"/>
      <c r="CQJ232" s="119"/>
      <c r="CQK232" s="119"/>
      <c r="CQL232" s="119"/>
      <c r="CQM232" s="119"/>
      <c r="CQN232" s="119"/>
      <c r="CQO232" s="119"/>
      <c r="CQP232" s="119"/>
      <c r="CQQ232" s="119"/>
      <c r="CQR232" s="119"/>
      <c r="CQS232" s="119"/>
      <c r="CQT232" s="119"/>
      <c r="CQU232" s="119"/>
      <c r="CQV232" s="119"/>
      <c r="CQW232" s="119"/>
      <c r="CQX232" s="119"/>
      <c r="CQY232" s="119"/>
      <c r="CQZ232" s="119"/>
      <c r="CRA232" s="119"/>
      <c r="CRB232" s="119"/>
      <c r="CRC232" s="119"/>
      <c r="CRD232" s="119"/>
      <c r="CRE232" s="119"/>
      <c r="CRF232" s="119"/>
      <c r="CRG232" s="119"/>
      <c r="CRH232" s="119"/>
      <c r="CRI232" s="119"/>
      <c r="CRJ232" s="119"/>
      <c r="CRK232" s="119"/>
      <c r="CRL232" s="119"/>
      <c r="CRM232" s="119"/>
      <c r="CRN232" s="119"/>
      <c r="CRO232" s="119"/>
      <c r="CRP232" s="119"/>
      <c r="CRQ232" s="119"/>
      <c r="CRR232" s="119"/>
      <c r="CRS232" s="119"/>
      <c r="CRT232" s="119"/>
      <c r="CRU232" s="119"/>
      <c r="CRV232" s="119"/>
      <c r="CRW232" s="119"/>
      <c r="CRX232" s="119"/>
      <c r="CRY232" s="119"/>
      <c r="CRZ232" s="119"/>
      <c r="CSA232" s="119"/>
      <c r="CSB232" s="119"/>
      <c r="CSC232" s="119"/>
      <c r="CSD232" s="119"/>
      <c r="CSE232" s="119"/>
      <c r="CSF232" s="119"/>
      <c r="CSG232" s="119"/>
      <c r="CSH232" s="119"/>
      <c r="CSI232" s="119"/>
      <c r="CSJ232" s="119"/>
      <c r="CSK232" s="119"/>
      <c r="CSL232" s="119"/>
      <c r="CSM232" s="119"/>
      <c r="CSN232" s="119"/>
      <c r="CSO232" s="119"/>
      <c r="CSP232" s="119"/>
      <c r="CSQ232" s="119"/>
      <c r="CSR232" s="119"/>
      <c r="CSS232" s="119"/>
      <c r="CST232" s="119"/>
      <c r="CSU232" s="119"/>
      <c r="CSV232" s="119"/>
      <c r="CSW232" s="119"/>
      <c r="CSX232" s="119"/>
      <c r="CSY232" s="119"/>
      <c r="CSZ232" s="119"/>
      <c r="CTA232" s="119"/>
      <c r="CTB232" s="119"/>
      <c r="CTC232" s="119"/>
      <c r="CTD232" s="119"/>
      <c r="CTE232" s="119"/>
      <c r="CTF232" s="119"/>
      <c r="CTG232" s="119"/>
      <c r="CTH232" s="119"/>
      <c r="CTI232" s="119"/>
      <c r="CTJ232" s="119"/>
      <c r="CTK232" s="119"/>
      <c r="CTL232" s="119"/>
      <c r="CTM232" s="119"/>
      <c r="CTN232" s="119"/>
      <c r="CTO232" s="119"/>
      <c r="CTP232" s="119"/>
      <c r="CTQ232" s="119"/>
      <c r="CTR232" s="119"/>
      <c r="CTS232" s="119"/>
      <c r="CTT232" s="119"/>
      <c r="CTU232" s="119"/>
      <c r="CTV232" s="119"/>
      <c r="CTW232" s="119"/>
      <c r="CTX232" s="119"/>
      <c r="CTY232" s="119"/>
      <c r="CTZ232" s="119"/>
      <c r="CUA232" s="119"/>
      <c r="CUB232" s="119"/>
      <c r="CUC232" s="119"/>
      <c r="CUD232" s="119"/>
      <c r="CUE232" s="119"/>
      <c r="CUF232" s="119"/>
      <c r="CUG232" s="119"/>
      <c r="CUH232" s="119"/>
      <c r="CUI232" s="119"/>
      <c r="CUJ232" s="119"/>
      <c r="CUK232" s="119"/>
      <c r="CUL232" s="119"/>
      <c r="CUM232" s="119"/>
      <c r="CUN232" s="119"/>
      <c r="CUO232" s="119"/>
      <c r="CUP232" s="119"/>
      <c r="CUQ232" s="119"/>
      <c r="CUR232" s="119"/>
      <c r="CUS232" s="119"/>
      <c r="CUT232" s="119"/>
      <c r="CUU232" s="119"/>
      <c r="CUV232" s="119"/>
      <c r="CUW232" s="119"/>
      <c r="CUX232" s="119"/>
      <c r="CUY232" s="119"/>
      <c r="CUZ232" s="119"/>
      <c r="CVA232" s="119"/>
      <c r="CVB232" s="119"/>
      <c r="CVC232" s="119"/>
      <c r="CVD232" s="119"/>
      <c r="CVE232" s="119"/>
      <c r="CVF232" s="119"/>
      <c r="CVG232" s="119"/>
      <c r="CVH232" s="119"/>
      <c r="CVI232" s="119"/>
      <c r="CVJ232" s="119"/>
      <c r="CVK232" s="119"/>
      <c r="CVL232" s="119"/>
      <c r="CVM232" s="119"/>
      <c r="CVN232" s="119"/>
      <c r="CVO232" s="119"/>
      <c r="CVP232" s="119"/>
      <c r="CVQ232" s="119"/>
      <c r="CVR232" s="119"/>
      <c r="CVS232" s="119"/>
      <c r="CVT232" s="119"/>
      <c r="CVU232" s="119"/>
      <c r="CVV232" s="119"/>
      <c r="CVW232" s="119"/>
      <c r="CVX232" s="119"/>
      <c r="CVY232" s="119"/>
      <c r="CVZ232" s="119"/>
      <c r="CWA232" s="119"/>
      <c r="CWB232" s="119"/>
      <c r="CWC232" s="119"/>
      <c r="CWD232" s="119"/>
      <c r="CWE232" s="119"/>
      <c r="CWF232" s="119"/>
      <c r="CWG232" s="119"/>
      <c r="CWH232" s="119"/>
      <c r="CWI232" s="119"/>
      <c r="CWJ232" s="119"/>
      <c r="CWK232" s="119"/>
      <c r="CWL232" s="119"/>
      <c r="CWM232" s="119"/>
      <c r="CWN232" s="119"/>
      <c r="CWO232" s="119"/>
      <c r="CWP232" s="119"/>
      <c r="CWQ232" s="119"/>
      <c r="CWR232" s="119"/>
      <c r="CWS232" s="119"/>
      <c r="CWT232" s="119"/>
      <c r="CWU232" s="119"/>
      <c r="CWV232" s="119"/>
      <c r="CWW232" s="119"/>
      <c r="CWX232" s="119"/>
      <c r="CWY232" s="119"/>
      <c r="CWZ232" s="119"/>
      <c r="CXA232" s="119"/>
      <c r="CXB232" s="119"/>
      <c r="CXC232" s="119"/>
      <c r="CXD232" s="119"/>
      <c r="CXE232" s="119"/>
      <c r="CXF232" s="119"/>
      <c r="CXG232" s="119"/>
      <c r="CXH232" s="119"/>
      <c r="CXI232" s="119"/>
      <c r="CXJ232" s="119"/>
      <c r="CXK232" s="119"/>
      <c r="CXL232" s="119"/>
      <c r="CXM232" s="119"/>
      <c r="CXN232" s="119"/>
      <c r="CXO232" s="119"/>
      <c r="CXP232" s="119"/>
      <c r="CXQ232" s="119"/>
      <c r="CXR232" s="119"/>
      <c r="CXS232" s="119"/>
      <c r="CXT232" s="119"/>
      <c r="CXU232" s="119"/>
      <c r="CXV232" s="119"/>
      <c r="CXW232" s="119"/>
      <c r="CXX232" s="119"/>
      <c r="CXY232" s="119"/>
      <c r="CXZ232" s="119"/>
      <c r="CYA232" s="119"/>
      <c r="CYB232" s="119"/>
      <c r="CYC232" s="119"/>
      <c r="CYD232" s="119"/>
      <c r="CYE232" s="119"/>
      <c r="CYF232" s="119"/>
      <c r="CYG232" s="119"/>
      <c r="CYH232" s="119"/>
      <c r="CYI232" s="119"/>
      <c r="CYJ232" s="119"/>
      <c r="CYK232" s="119"/>
      <c r="CYL232" s="119"/>
      <c r="CYM232" s="119"/>
      <c r="CYN232" s="119"/>
      <c r="CYO232" s="119"/>
      <c r="CYP232" s="119"/>
      <c r="CYQ232" s="119"/>
      <c r="CYR232" s="119"/>
      <c r="CYS232" s="119"/>
      <c r="CYT232" s="119"/>
      <c r="CYU232" s="119"/>
      <c r="CYV232" s="119"/>
      <c r="CYW232" s="119"/>
      <c r="CYX232" s="119"/>
      <c r="CYY232" s="119"/>
      <c r="CYZ232" s="119"/>
      <c r="CZA232" s="119"/>
      <c r="CZB232" s="119"/>
      <c r="CZC232" s="119"/>
      <c r="CZD232" s="119"/>
      <c r="CZE232" s="119"/>
      <c r="CZF232" s="119"/>
      <c r="CZG232" s="119"/>
      <c r="CZH232" s="119"/>
      <c r="CZI232" s="119"/>
      <c r="CZJ232" s="119"/>
      <c r="CZK232" s="119"/>
      <c r="CZL232" s="119"/>
      <c r="CZM232" s="119"/>
      <c r="CZN232" s="119"/>
      <c r="CZO232" s="119"/>
      <c r="CZP232" s="119"/>
      <c r="CZQ232" s="119"/>
      <c r="CZR232" s="119"/>
      <c r="CZS232" s="119"/>
      <c r="CZT232" s="119"/>
      <c r="CZU232" s="119"/>
      <c r="CZV232" s="119"/>
      <c r="CZW232" s="119"/>
      <c r="CZX232" s="119"/>
      <c r="CZY232" s="119"/>
      <c r="CZZ232" s="119"/>
      <c r="DAA232" s="119"/>
      <c r="DAB232" s="119"/>
      <c r="DAC232" s="119"/>
      <c r="DAD232" s="119"/>
      <c r="DAE232" s="119"/>
      <c r="DAF232" s="119"/>
      <c r="DAG232" s="119"/>
      <c r="DAH232" s="119"/>
      <c r="DAI232" s="119"/>
      <c r="DAJ232" s="119"/>
      <c r="DAK232" s="119"/>
      <c r="DAL232" s="119"/>
      <c r="DAM232" s="119"/>
      <c r="DAN232" s="119"/>
      <c r="DAO232" s="119"/>
      <c r="DAP232" s="119"/>
      <c r="DAQ232" s="119"/>
      <c r="DAR232" s="119"/>
      <c r="DAS232" s="119"/>
      <c r="DAT232" s="119"/>
      <c r="DAU232" s="119"/>
      <c r="DAV232" s="119"/>
      <c r="DAW232" s="119"/>
      <c r="DAX232" s="119"/>
      <c r="DAY232" s="119"/>
      <c r="DAZ232" s="119"/>
      <c r="DBA232" s="119"/>
      <c r="DBB232" s="119"/>
      <c r="DBC232" s="119"/>
      <c r="DBD232" s="119"/>
      <c r="DBE232" s="119"/>
      <c r="DBF232" s="119"/>
      <c r="DBG232" s="119"/>
      <c r="DBH232" s="119"/>
      <c r="DBI232" s="119"/>
      <c r="DBJ232" s="119"/>
      <c r="DBK232" s="119"/>
      <c r="DBL232" s="119"/>
      <c r="DBM232" s="119"/>
      <c r="DBN232" s="119"/>
      <c r="DBO232" s="119"/>
      <c r="DBP232" s="119"/>
      <c r="DBQ232" s="119"/>
      <c r="DBR232" s="119"/>
      <c r="DBS232" s="119"/>
      <c r="DBT232" s="119"/>
      <c r="DBU232" s="119"/>
      <c r="DBV232" s="119"/>
      <c r="DBW232" s="119"/>
      <c r="DBX232" s="119"/>
      <c r="DBY232" s="119"/>
      <c r="DBZ232" s="119"/>
      <c r="DCA232" s="119"/>
      <c r="DCB232" s="119"/>
      <c r="DCC232" s="119"/>
      <c r="DCD232" s="119"/>
      <c r="DCE232" s="119"/>
      <c r="DCF232" s="119"/>
      <c r="DCG232" s="119"/>
      <c r="DCH232" s="119"/>
      <c r="DCI232" s="119"/>
      <c r="DCJ232" s="119"/>
      <c r="DCK232" s="119"/>
      <c r="DCL232" s="119"/>
      <c r="DCM232" s="119"/>
      <c r="DCN232" s="119"/>
      <c r="DCO232" s="119"/>
      <c r="DCP232" s="119"/>
      <c r="DCQ232" s="119"/>
      <c r="DCR232" s="119"/>
      <c r="DCS232" s="119"/>
      <c r="DCT232" s="119"/>
      <c r="DCU232" s="119"/>
      <c r="DCV232" s="119"/>
      <c r="DCW232" s="119"/>
      <c r="DCX232" s="119"/>
      <c r="DCY232" s="119"/>
      <c r="DCZ232" s="119"/>
      <c r="DDA232" s="119"/>
      <c r="DDB232" s="119"/>
      <c r="DDC232" s="119"/>
      <c r="DDD232" s="119"/>
      <c r="DDE232" s="119"/>
      <c r="DDF232" s="119"/>
      <c r="DDG232" s="119"/>
      <c r="DDH232" s="119"/>
      <c r="DDI232" s="119"/>
      <c r="DDJ232" s="119"/>
      <c r="DDK232" s="119"/>
      <c r="DDL232" s="119"/>
      <c r="DDM232" s="119"/>
      <c r="DDN232" s="119"/>
      <c r="DDO232" s="119"/>
      <c r="DDP232" s="119"/>
      <c r="DDQ232" s="119"/>
      <c r="DDR232" s="119"/>
      <c r="DDS232" s="119"/>
      <c r="DDT232" s="119"/>
      <c r="DDU232" s="119"/>
      <c r="DDV232" s="119"/>
      <c r="DDW232" s="119"/>
      <c r="DDX232" s="119"/>
      <c r="DDY232" s="119"/>
      <c r="DDZ232" s="119"/>
      <c r="DEA232" s="119"/>
      <c r="DEB232" s="119"/>
      <c r="DEC232" s="119"/>
      <c r="DED232" s="119"/>
      <c r="DEE232" s="119"/>
      <c r="DEF232" s="119"/>
      <c r="DEG232" s="119"/>
      <c r="DEH232" s="119"/>
      <c r="DEI232" s="119"/>
      <c r="DEJ232" s="119"/>
      <c r="DEK232" s="119"/>
      <c r="DEL232" s="119"/>
      <c r="DEM232" s="119"/>
      <c r="DEN232" s="119"/>
      <c r="DEO232" s="119"/>
      <c r="DEP232" s="119"/>
      <c r="DEQ232" s="119"/>
      <c r="DER232" s="119"/>
      <c r="DES232" s="119"/>
      <c r="DET232" s="119"/>
      <c r="DEU232" s="119"/>
      <c r="DEV232" s="119"/>
      <c r="DEW232" s="119"/>
      <c r="DEX232" s="119"/>
      <c r="DEY232" s="119"/>
      <c r="DEZ232" s="119"/>
      <c r="DFA232" s="119"/>
      <c r="DFB232" s="119"/>
      <c r="DFC232" s="119"/>
      <c r="DFD232" s="119"/>
      <c r="DFE232" s="119"/>
      <c r="DFF232" s="119"/>
      <c r="DFG232" s="119"/>
      <c r="DFH232" s="119"/>
      <c r="DFI232" s="119"/>
      <c r="DFJ232" s="119"/>
      <c r="DFK232" s="119"/>
      <c r="DFL232" s="119"/>
      <c r="DFM232" s="119"/>
      <c r="DFN232" s="119"/>
      <c r="DFO232" s="119"/>
      <c r="DFP232" s="119"/>
      <c r="DFQ232" s="119"/>
      <c r="DFR232" s="119"/>
      <c r="DFS232" s="119"/>
      <c r="DFT232" s="119"/>
      <c r="DFU232" s="119"/>
      <c r="DFV232" s="119"/>
      <c r="DFW232" s="119"/>
      <c r="DFX232" s="119"/>
      <c r="DFY232" s="119"/>
      <c r="DFZ232" s="119"/>
      <c r="DGA232" s="119"/>
      <c r="DGB232" s="119"/>
      <c r="DGC232" s="119"/>
      <c r="DGD232" s="119"/>
      <c r="DGE232" s="119"/>
      <c r="DGF232" s="119"/>
      <c r="DGG232" s="119"/>
      <c r="DGH232" s="119"/>
      <c r="DGI232" s="119"/>
      <c r="DGJ232" s="119"/>
      <c r="DGK232" s="119"/>
      <c r="DGL232" s="119"/>
      <c r="DGM232" s="119"/>
      <c r="DGN232" s="119"/>
      <c r="DGO232" s="119"/>
      <c r="DGP232" s="119"/>
      <c r="DGQ232" s="119"/>
      <c r="DGR232" s="119"/>
      <c r="DGS232" s="119"/>
      <c r="DGT232" s="119"/>
      <c r="DGU232" s="119"/>
      <c r="DGV232" s="119"/>
      <c r="DGW232" s="119"/>
      <c r="DGX232" s="119"/>
      <c r="DGY232" s="119"/>
      <c r="DGZ232" s="119"/>
      <c r="DHA232" s="119"/>
      <c r="DHB232" s="119"/>
      <c r="DHC232" s="119"/>
      <c r="DHD232" s="119"/>
      <c r="DHE232" s="119"/>
      <c r="DHF232" s="119"/>
      <c r="DHG232" s="119"/>
      <c r="DHH232" s="119"/>
      <c r="DHI232" s="119"/>
      <c r="DHJ232" s="119"/>
      <c r="DHK232" s="119"/>
      <c r="DHL232" s="119"/>
      <c r="DHM232" s="119"/>
      <c r="DHN232" s="119"/>
      <c r="DHO232" s="119"/>
      <c r="DHP232" s="119"/>
      <c r="DHQ232" s="119"/>
      <c r="DHR232" s="119"/>
      <c r="DHS232" s="119"/>
      <c r="DHT232" s="119"/>
      <c r="DHU232" s="119"/>
      <c r="DHV232" s="119"/>
      <c r="DHW232" s="119"/>
      <c r="DHX232" s="119"/>
      <c r="DHY232" s="119"/>
      <c r="DHZ232" s="119"/>
      <c r="DIA232" s="119"/>
      <c r="DIB232" s="119"/>
      <c r="DIC232" s="119"/>
      <c r="DID232" s="119"/>
      <c r="DIE232" s="119"/>
      <c r="DIF232" s="119"/>
      <c r="DIG232" s="119"/>
      <c r="DIH232" s="119"/>
      <c r="DII232" s="119"/>
      <c r="DIJ232" s="119"/>
      <c r="DIK232" s="119"/>
      <c r="DIL232" s="119"/>
      <c r="DIM232" s="119"/>
      <c r="DIN232" s="119"/>
      <c r="DIO232" s="119"/>
      <c r="DIP232" s="119"/>
      <c r="DIQ232" s="119"/>
      <c r="DIR232" s="119"/>
      <c r="DIS232" s="119"/>
      <c r="DIT232" s="119"/>
      <c r="DIU232" s="119"/>
      <c r="DIV232" s="119"/>
      <c r="DIW232" s="119"/>
      <c r="DIX232" s="119"/>
      <c r="DIY232" s="119"/>
      <c r="DIZ232" s="119"/>
      <c r="DJA232" s="119"/>
      <c r="DJB232" s="119"/>
      <c r="DJC232" s="119"/>
      <c r="DJD232" s="119"/>
      <c r="DJE232" s="119"/>
      <c r="DJF232" s="119"/>
      <c r="DJG232" s="119"/>
      <c r="DJH232" s="119"/>
      <c r="DJI232" s="119"/>
      <c r="DJJ232" s="119"/>
      <c r="DJK232" s="119"/>
      <c r="DJL232" s="119"/>
      <c r="DJM232" s="119"/>
      <c r="DJN232" s="119"/>
      <c r="DJO232" s="119"/>
      <c r="DJP232" s="119"/>
      <c r="DJQ232" s="119"/>
      <c r="DJR232" s="119"/>
      <c r="DJS232" s="119"/>
      <c r="DJT232" s="119"/>
      <c r="DJU232" s="119"/>
      <c r="DJV232" s="119"/>
      <c r="DJW232" s="119"/>
      <c r="DJX232" s="119"/>
      <c r="DJY232" s="119"/>
      <c r="DJZ232" s="119"/>
      <c r="DKA232" s="119"/>
      <c r="DKB232" s="119"/>
      <c r="DKC232" s="119"/>
      <c r="DKD232" s="119"/>
      <c r="DKE232" s="119"/>
      <c r="DKF232" s="119"/>
      <c r="DKG232" s="119"/>
      <c r="DKH232" s="119"/>
      <c r="DKI232" s="119"/>
      <c r="DKJ232" s="119"/>
      <c r="DKK232" s="119"/>
      <c r="DKL232" s="119"/>
      <c r="DKM232" s="119"/>
      <c r="DKN232" s="119"/>
      <c r="DKO232" s="119"/>
      <c r="DKP232" s="119"/>
      <c r="DKQ232" s="119"/>
      <c r="DKR232" s="119"/>
      <c r="DKS232" s="119"/>
      <c r="DKT232" s="119"/>
      <c r="DKU232" s="119"/>
      <c r="DKV232" s="119"/>
      <c r="DKW232" s="119"/>
      <c r="DKX232" s="119"/>
      <c r="DKY232" s="119"/>
      <c r="DKZ232" s="119"/>
      <c r="DLA232" s="119"/>
      <c r="DLB232" s="119"/>
      <c r="DLC232" s="119"/>
      <c r="DLD232" s="119"/>
      <c r="DLE232" s="119"/>
      <c r="DLF232" s="119"/>
      <c r="DLG232" s="119"/>
      <c r="DLH232" s="119"/>
      <c r="DLI232" s="119"/>
      <c r="DLJ232" s="119"/>
      <c r="DLK232" s="119"/>
      <c r="DLL232" s="119"/>
      <c r="DLM232" s="119"/>
      <c r="DLN232" s="119"/>
      <c r="DLO232" s="119"/>
      <c r="DLP232" s="119"/>
      <c r="DLQ232" s="119"/>
      <c r="DLR232" s="119"/>
      <c r="DLS232" s="119"/>
      <c r="DLT232" s="119"/>
      <c r="DLU232" s="119"/>
      <c r="DLV232" s="119"/>
      <c r="DLW232" s="119"/>
      <c r="DLX232" s="119"/>
      <c r="DLY232" s="119"/>
      <c r="DLZ232" s="119"/>
      <c r="DMA232" s="119"/>
      <c r="DMB232" s="119"/>
      <c r="DMC232" s="119"/>
      <c r="DMD232" s="119"/>
      <c r="DME232" s="119"/>
      <c r="DMF232" s="119"/>
      <c r="DMG232" s="119"/>
      <c r="DMH232" s="119"/>
      <c r="DMI232" s="119"/>
      <c r="DMJ232" s="119"/>
      <c r="DMK232" s="119"/>
      <c r="DML232" s="119"/>
      <c r="DMM232" s="119"/>
      <c r="DMN232" s="119"/>
      <c r="DMO232" s="119"/>
      <c r="DMP232" s="119"/>
      <c r="DMQ232" s="119"/>
      <c r="DMR232" s="119"/>
      <c r="DMS232" s="119"/>
      <c r="DMT232" s="119"/>
      <c r="DMU232" s="119"/>
      <c r="DMV232" s="119"/>
      <c r="DMW232" s="119"/>
      <c r="DMX232" s="119"/>
      <c r="DMY232" s="119"/>
      <c r="DMZ232" s="119"/>
      <c r="DNA232" s="119"/>
      <c r="DNB232" s="119"/>
      <c r="DNC232" s="119"/>
      <c r="DND232" s="119"/>
      <c r="DNE232" s="119"/>
      <c r="DNF232" s="119"/>
      <c r="DNG232" s="119"/>
      <c r="DNH232" s="119"/>
      <c r="DNI232" s="119"/>
      <c r="DNJ232" s="119"/>
      <c r="DNK232" s="119"/>
      <c r="DNL232" s="119"/>
      <c r="DNM232" s="119"/>
      <c r="DNN232" s="119"/>
      <c r="DNO232" s="119"/>
      <c r="DNP232" s="119"/>
      <c r="DNQ232" s="119"/>
      <c r="DNR232" s="119"/>
      <c r="DNS232" s="119"/>
      <c r="DNT232" s="119"/>
      <c r="DNU232" s="119"/>
      <c r="DNV232" s="119"/>
      <c r="DNW232" s="119"/>
      <c r="DNX232" s="119"/>
      <c r="DNY232" s="119"/>
      <c r="DNZ232" s="119"/>
      <c r="DOA232" s="119"/>
      <c r="DOB232" s="119"/>
      <c r="DOC232" s="119"/>
      <c r="DOD232" s="119"/>
      <c r="DOE232" s="119"/>
      <c r="DOF232" s="119"/>
      <c r="DOG232" s="119"/>
      <c r="DOH232" s="119"/>
      <c r="DOI232" s="119"/>
      <c r="DOJ232" s="119"/>
      <c r="DOK232" s="119"/>
      <c r="DOL232" s="119"/>
      <c r="DOM232" s="119"/>
      <c r="DON232" s="119"/>
      <c r="DOO232" s="119"/>
      <c r="DOP232" s="119"/>
      <c r="DOQ232" s="119"/>
      <c r="DOR232" s="119"/>
      <c r="DOS232" s="119"/>
      <c r="DOT232" s="119"/>
      <c r="DOU232" s="119"/>
      <c r="DOV232" s="119"/>
      <c r="DOW232" s="119"/>
      <c r="DOX232" s="119"/>
      <c r="DOY232" s="119"/>
      <c r="DOZ232" s="119"/>
      <c r="DPA232" s="119"/>
      <c r="DPB232" s="119"/>
      <c r="DPC232" s="119"/>
      <c r="DPD232" s="119"/>
      <c r="DPE232" s="119"/>
      <c r="DPF232" s="119"/>
      <c r="DPG232" s="119"/>
      <c r="DPH232" s="119"/>
      <c r="DPI232" s="119"/>
      <c r="DPJ232" s="119"/>
      <c r="DPK232" s="119"/>
      <c r="DPL232" s="119"/>
      <c r="DPM232" s="119"/>
      <c r="DPN232" s="119"/>
      <c r="DPO232" s="119"/>
      <c r="DPP232" s="119"/>
      <c r="DPQ232" s="119"/>
      <c r="DPR232" s="119"/>
      <c r="DPS232" s="119"/>
      <c r="DPT232" s="119"/>
      <c r="DPU232" s="119"/>
      <c r="DPV232" s="119"/>
      <c r="DPW232" s="119"/>
      <c r="DPX232" s="119"/>
      <c r="DPY232" s="119"/>
      <c r="DPZ232" s="119"/>
      <c r="DQA232" s="119"/>
      <c r="DQB232" s="119"/>
      <c r="DQC232" s="119"/>
      <c r="DQD232" s="119"/>
      <c r="DQE232" s="119"/>
      <c r="DQF232" s="119"/>
      <c r="DQG232" s="119"/>
      <c r="DQH232" s="119"/>
      <c r="DQI232" s="119"/>
      <c r="DQJ232" s="119"/>
      <c r="DQK232" s="119"/>
      <c r="DQL232" s="119"/>
      <c r="DQM232" s="119"/>
      <c r="DQN232" s="119"/>
      <c r="DQO232" s="119"/>
      <c r="DQP232" s="119"/>
      <c r="DQQ232" s="119"/>
      <c r="DQR232" s="119"/>
      <c r="DQS232" s="119"/>
      <c r="DQT232" s="119"/>
      <c r="DQU232" s="119"/>
      <c r="DQV232" s="119"/>
      <c r="DQW232" s="119"/>
      <c r="DQX232" s="119"/>
      <c r="DQY232" s="119"/>
      <c r="DQZ232" s="119"/>
      <c r="DRA232" s="119"/>
      <c r="DRB232" s="119"/>
      <c r="DRC232" s="119"/>
      <c r="DRD232" s="119"/>
      <c r="DRE232" s="119"/>
      <c r="DRF232" s="119"/>
      <c r="DRG232" s="119"/>
      <c r="DRH232" s="119"/>
      <c r="DRI232" s="119"/>
      <c r="DRJ232" s="119"/>
      <c r="DRK232" s="119"/>
      <c r="DRL232" s="119"/>
      <c r="DRM232" s="119"/>
      <c r="DRN232" s="119"/>
      <c r="DRO232" s="119"/>
      <c r="DRP232" s="119"/>
      <c r="DRQ232" s="119"/>
      <c r="DRR232" s="119"/>
      <c r="DRS232" s="119"/>
      <c r="DRT232" s="119"/>
      <c r="DRU232" s="119"/>
      <c r="DRV232" s="119"/>
      <c r="DRW232" s="119"/>
      <c r="DRX232" s="119"/>
      <c r="DRY232" s="119"/>
      <c r="DRZ232" s="119"/>
      <c r="DSA232" s="119"/>
      <c r="DSB232" s="119"/>
      <c r="DSC232" s="119"/>
      <c r="DSD232" s="119"/>
      <c r="DSE232" s="119"/>
      <c r="DSF232" s="119"/>
      <c r="DSG232" s="119"/>
      <c r="DSH232" s="119"/>
      <c r="DSI232" s="119"/>
      <c r="DSJ232" s="119"/>
      <c r="DSK232" s="119"/>
      <c r="DSL232" s="119"/>
      <c r="DSM232" s="119"/>
      <c r="DSN232" s="119"/>
      <c r="DSO232" s="119"/>
      <c r="DSP232" s="119"/>
      <c r="DSQ232" s="119"/>
      <c r="DSR232" s="119"/>
      <c r="DSS232" s="119"/>
      <c r="DST232" s="119"/>
      <c r="DSU232" s="119"/>
      <c r="DSV232" s="119"/>
      <c r="DSW232" s="119"/>
      <c r="DSX232" s="119"/>
      <c r="DSY232" s="119"/>
      <c r="DSZ232" s="119"/>
      <c r="DTA232" s="119"/>
      <c r="DTB232" s="119"/>
      <c r="DTC232" s="119"/>
      <c r="DTD232" s="119"/>
      <c r="DTE232" s="119"/>
      <c r="DTF232" s="119"/>
      <c r="DTG232" s="119"/>
      <c r="DTH232" s="119"/>
      <c r="DTI232" s="119"/>
      <c r="DTJ232" s="119"/>
      <c r="DTK232" s="119"/>
      <c r="DTL232" s="119"/>
      <c r="DTM232" s="119"/>
      <c r="DTN232" s="119"/>
      <c r="DTO232" s="119"/>
      <c r="DTP232" s="119"/>
      <c r="DTQ232" s="119"/>
      <c r="DTR232" s="119"/>
      <c r="DTS232" s="119"/>
      <c r="DTT232" s="119"/>
      <c r="DTU232" s="119"/>
      <c r="DTV232" s="119"/>
      <c r="DTW232" s="119"/>
      <c r="DTX232" s="119"/>
      <c r="DTY232" s="119"/>
      <c r="DTZ232" s="119"/>
      <c r="DUA232" s="119"/>
      <c r="DUB232" s="119"/>
      <c r="DUC232" s="119"/>
      <c r="DUD232" s="119"/>
      <c r="DUE232" s="119"/>
      <c r="DUF232" s="119"/>
      <c r="DUG232" s="119"/>
      <c r="DUH232" s="119"/>
      <c r="DUI232" s="119"/>
      <c r="DUJ232" s="119"/>
      <c r="DUK232" s="119"/>
      <c r="DUL232" s="119"/>
      <c r="DUM232" s="119"/>
      <c r="DUN232" s="119"/>
      <c r="DUO232" s="119"/>
      <c r="DUP232" s="119"/>
      <c r="DUQ232" s="119"/>
      <c r="DUR232" s="119"/>
      <c r="DUS232" s="119"/>
      <c r="DUT232" s="119"/>
      <c r="DUU232" s="119"/>
      <c r="DUV232" s="119"/>
      <c r="DUW232" s="119"/>
      <c r="DUX232" s="119"/>
      <c r="DUY232" s="119"/>
      <c r="DUZ232" s="119"/>
      <c r="DVA232" s="119"/>
      <c r="DVB232" s="119"/>
      <c r="DVC232" s="119"/>
      <c r="DVD232" s="119"/>
      <c r="DVE232" s="119"/>
      <c r="DVF232" s="119"/>
      <c r="DVG232" s="119"/>
      <c r="DVH232" s="119"/>
      <c r="DVI232" s="119"/>
      <c r="DVJ232" s="119"/>
      <c r="DVK232" s="119"/>
      <c r="DVL232" s="119"/>
      <c r="DVM232" s="119"/>
      <c r="DVN232" s="119"/>
      <c r="DVO232" s="119"/>
      <c r="DVP232" s="119"/>
      <c r="DVQ232" s="119"/>
      <c r="DVR232" s="119"/>
      <c r="DVS232" s="119"/>
      <c r="DVT232" s="119"/>
      <c r="DVU232" s="119"/>
      <c r="DVV232" s="119"/>
      <c r="DVW232" s="119"/>
      <c r="DVX232" s="119"/>
      <c r="DVY232" s="119"/>
      <c r="DVZ232" s="119"/>
      <c r="DWA232" s="119"/>
      <c r="DWB232" s="119"/>
      <c r="DWC232" s="119"/>
      <c r="DWD232" s="119"/>
      <c r="DWE232" s="119"/>
      <c r="DWF232" s="119"/>
      <c r="DWG232" s="119"/>
      <c r="DWH232" s="119"/>
      <c r="DWI232" s="119"/>
      <c r="DWJ232" s="119"/>
      <c r="DWK232" s="119"/>
      <c r="DWL232" s="119"/>
      <c r="DWM232" s="119"/>
      <c r="DWN232" s="119"/>
      <c r="DWO232" s="119"/>
      <c r="DWP232" s="119"/>
      <c r="DWQ232" s="119"/>
      <c r="DWR232" s="119"/>
      <c r="DWS232" s="119"/>
      <c r="DWT232" s="119"/>
      <c r="DWU232" s="119"/>
      <c r="DWV232" s="119"/>
      <c r="DWW232" s="119"/>
      <c r="DWX232" s="119"/>
      <c r="DWY232" s="119"/>
      <c r="DWZ232" s="119"/>
      <c r="DXA232" s="119"/>
      <c r="DXB232" s="119"/>
      <c r="DXC232" s="119"/>
      <c r="DXD232" s="119"/>
      <c r="DXE232" s="119"/>
      <c r="DXF232" s="119"/>
      <c r="DXG232" s="119"/>
      <c r="DXH232" s="119"/>
      <c r="DXI232" s="119"/>
      <c r="DXJ232" s="119"/>
      <c r="DXK232" s="119"/>
      <c r="DXL232" s="119"/>
      <c r="DXM232" s="119"/>
      <c r="DXN232" s="119"/>
      <c r="DXO232" s="119"/>
      <c r="DXP232" s="119"/>
      <c r="DXQ232" s="119"/>
      <c r="DXR232" s="119"/>
      <c r="DXS232" s="119"/>
      <c r="DXT232" s="119"/>
      <c r="DXU232" s="119"/>
      <c r="DXV232" s="119"/>
      <c r="DXW232" s="119"/>
      <c r="DXX232" s="119"/>
      <c r="DXY232" s="119"/>
      <c r="DXZ232" s="119"/>
      <c r="DYA232" s="119"/>
      <c r="DYB232" s="119"/>
      <c r="DYC232" s="119"/>
      <c r="DYD232" s="119"/>
      <c r="DYE232" s="119"/>
      <c r="DYF232" s="119"/>
      <c r="DYG232" s="119"/>
      <c r="DYH232" s="119"/>
      <c r="DYI232" s="119"/>
      <c r="DYJ232" s="119"/>
      <c r="DYK232" s="119"/>
      <c r="DYL232" s="119"/>
      <c r="DYM232" s="119"/>
      <c r="DYN232" s="119"/>
      <c r="DYO232" s="119"/>
      <c r="DYP232" s="119"/>
      <c r="DYQ232" s="119"/>
      <c r="DYR232" s="119"/>
      <c r="DYS232" s="119"/>
      <c r="DYT232" s="119"/>
      <c r="DYU232" s="119"/>
      <c r="DYV232" s="119"/>
      <c r="DYW232" s="119"/>
      <c r="DYX232" s="119"/>
      <c r="DYY232" s="119"/>
      <c r="DYZ232" s="119"/>
      <c r="DZA232" s="119"/>
      <c r="DZB232" s="119"/>
      <c r="DZC232" s="119"/>
      <c r="DZD232" s="119"/>
      <c r="DZE232" s="119"/>
      <c r="DZF232" s="119"/>
      <c r="DZG232" s="119"/>
      <c r="DZH232" s="119"/>
      <c r="DZI232" s="119"/>
      <c r="DZJ232" s="119"/>
      <c r="DZK232" s="119"/>
      <c r="DZL232" s="119"/>
      <c r="DZM232" s="119"/>
      <c r="DZN232" s="119"/>
      <c r="DZO232" s="119"/>
      <c r="DZP232" s="119"/>
      <c r="DZQ232" s="119"/>
      <c r="DZR232" s="119"/>
      <c r="DZS232" s="119"/>
      <c r="DZT232" s="119"/>
      <c r="DZU232" s="119"/>
      <c r="DZV232" s="119"/>
      <c r="DZW232" s="119"/>
      <c r="DZX232" s="119"/>
      <c r="DZY232" s="119"/>
      <c r="DZZ232" s="119"/>
      <c r="EAA232" s="119"/>
      <c r="EAB232" s="119"/>
      <c r="EAC232" s="119"/>
      <c r="EAD232" s="119"/>
      <c r="EAE232" s="119"/>
      <c r="EAF232" s="119"/>
      <c r="EAG232" s="119"/>
      <c r="EAH232" s="119"/>
      <c r="EAI232" s="119"/>
      <c r="EAJ232" s="119"/>
      <c r="EAK232" s="119"/>
      <c r="EAL232" s="119"/>
      <c r="EAM232" s="119"/>
      <c r="EAN232" s="119"/>
      <c r="EAO232" s="119"/>
      <c r="EAP232" s="119"/>
      <c r="EAQ232" s="119"/>
      <c r="EAR232" s="119"/>
      <c r="EAS232" s="119"/>
      <c r="EAT232" s="119"/>
      <c r="EAU232" s="119"/>
      <c r="EAV232" s="119"/>
      <c r="EAW232" s="119"/>
      <c r="EAX232" s="119"/>
      <c r="EAY232" s="119"/>
      <c r="EAZ232" s="119"/>
      <c r="EBA232" s="119"/>
      <c r="EBB232" s="119"/>
      <c r="EBC232" s="119"/>
      <c r="EBD232" s="119"/>
      <c r="EBE232" s="119"/>
      <c r="EBF232" s="119"/>
      <c r="EBG232" s="119"/>
      <c r="EBH232" s="119"/>
      <c r="EBI232" s="119"/>
      <c r="EBJ232" s="119"/>
      <c r="EBK232" s="119"/>
      <c r="EBL232" s="119"/>
      <c r="EBM232" s="119"/>
      <c r="EBN232" s="119"/>
      <c r="EBO232" s="119"/>
      <c r="EBP232" s="119"/>
      <c r="EBQ232" s="119"/>
      <c r="EBR232" s="119"/>
      <c r="EBS232" s="119"/>
      <c r="EBT232" s="119"/>
      <c r="EBU232" s="119"/>
      <c r="EBV232" s="119"/>
      <c r="EBW232" s="119"/>
      <c r="EBX232" s="119"/>
      <c r="EBY232" s="119"/>
      <c r="EBZ232" s="119"/>
      <c r="ECA232" s="119"/>
      <c r="ECB232" s="119"/>
      <c r="ECC232" s="119"/>
      <c r="ECD232" s="119"/>
      <c r="ECE232" s="119"/>
      <c r="ECF232" s="119"/>
      <c r="ECG232" s="119"/>
      <c r="ECH232" s="119"/>
      <c r="ECI232" s="119"/>
      <c r="ECJ232" s="119"/>
      <c r="ECK232" s="119"/>
      <c r="ECL232" s="119"/>
      <c r="ECM232" s="119"/>
      <c r="ECN232" s="119"/>
      <c r="ECO232" s="119"/>
      <c r="ECP232" s="119"/>
      <c r="ECQ232" s="119"/>
      <c r="ECR232" s="119"/>
      <c r="ECS232" s="119"/>
      <c r="ECT232" s="119"/>
      <c r="ECU232" s="119"/>
      <c r="ECV232" s="119"/>
      <c r="ECW232" s="119"/>
      <c r="ECX232" s="119"/>
      <c r="ECY232" s="119"/>
      <c r="ECZ232" s="119"/>
      <c r="EDA232" s="119"/>
      <c r="EDB232" s="119"/>
      <c r="EDC232" s="119"/>
      <c r="EDD232" s="119"/>
      <c r="EDE232" s="119"/>
      <c r="EDF232" s="119"/>
      <c r="EDG232" s="119"/>
      <c r="EDH232" s="119"/>
      <c r="EDI232" s="119"/>
      <c r="EDJ232" s="119"/>
      <c r="EDK232" s="119"/>
      <c r="EDL232" s="119"/>
      <c r="EDM232" s="119"/>
      <c r="EDN232" s="119"/>
      <c r="EDO232" s="119"/>
      <c r="EDP232" s="119"/>
      <c r="EDQ232" s="119"/>
      <c r="EDR232" s="119"/>
      <c r="EDS232" s="119"/>
      <c r="EDT232" s="119"/>
      <c r="EDU232" s="119"/>
      <c r="EDV232" s="119"/>
      <c r="EDW232" s="119"/>
      <c r="EDX232" s="119"/>
      <c r="EDY232" s="119"/>
      <c r="EDZ232" s="119"/>
      <c r="EEA232" s="119"/>
      <c r="EEB232" s="119"/>
      <c r="EEC232" s="119"/>
      <c r="EED232" s="119"/>
      <c r="EEE232" s="119"/>
      <c r="EEF232" s="119"/>
      <c r="EEG232" s="119"/>
      <c r="EEH232" s="119"/>
      <c r="EEI232" s="119"/>
      <c r="EEJ232" s="119"/>
      <c r="EEK232" s="119"/>
      <c r="EEL232" s="119"/>
      <c r="EEM232" s="119"/>
      <c r="EEN232" s="119"/>
      <c r="EEO232" s="119"/>
      <c r="EEP232" s="119"/>
      <c r="EEQ232" s="119"/>
      <c r="EER232" s="119"/>
      <c r="EES232" s="119"/>
      <c r="EET232" s="119"/>
      <c r="EEU232" s="119"/>
      <c r="EEV232" s="119"/>
      <c r="EEW232" s="119"/>
      <c r="EEX232" s="119"/>
      <c r="EEY232" s="119"/>
      <c r="EEZ232" s="119"/>
      <c r="EFA232" s="119"/>
      <c r="EFB232" s="119"/>
      <c r="EFC232" s="119"/>
      <c r="EFD232" s="119"/>
      <c r="EFE232" s="119"/>
      <c r="EFF232" s="119"/>
      <c r="EFG232" s="119"/>
      <c r="EFH232" s="119"/>
      <c r="EFI232" s="119"/>
      <c r="EFJ232" s="119"/>
      <c r="EFK232" s="119"/>
      <c r="EFL232" s="119"/>
      <c r="EFM232" s="119"/>
      <c r="EFN232" s="119"/>
      <c r="EFO232" s="119"/>
      <c r="EFP232" s="119"/>
      <c r="EFQ232" s="119"/>
      <c r="EFR232" s="119"/>
      <c r="EFS232" s="119"/>
      <c r="EFT232" s="119"/>
      <c r="EFU232" s="119"/>
      <c r="EFV232" s="119"/>
      <c r="EFW232" s="119"/>
      <c r="EFX232" s="119"/>
      <c r="EFY232" s="119"/>
      <c r="EFZ232" s="119"/>
      <c r="EGA232" s="119"/>
      <c r="EGB232" s="119"/>
      <c r="EGC232" s="119"/>
      <c r="EGD232" s="119"/>
      <c r="EGE232" s="119"/>
      <c r="EGF232" s="119"/>
      <c r="EGG232" s="119"/>
      <c r="EGH232" s="119"/>
      <c r="EGI232" s="119"/>
      <c r="EGJ232" s="119"/>
      <c r="EGK232" s="119"/>
      <c r="EGL232" s="119"/>
      <c r="EGM232" s="119"/>
      <c r="EGN232" s="119"/>
      <c r="EGO232" s="119"/>
      <c r="EGP232" s="119"/>
      <c r="EGQ232" s="119"/>
      <c r="EGR232" s="119"/>
      <c r="EGS232" s="119"/>
      <c r="EGT232" s="119"/>
      <c r="EGU232" s="119"/>
      <c r="EGV232" s="119"/>
      <c r="EGW232" s="119"/>
      <c r="EGX232" s="119"/>
      <c r="EGY232" s="119"/>
      <c r="EGZ232" s="119"/>
      <c r="EHA232" s="119"/>
      <c r="EHB232" s="119"/>
      <c r="EHC232" s="119"/>
      <c r="EHD232" s="119"/>
      <c r="EHE232" s="119"/>
      <c r="EHF232" s="119"/>
      <c r="EHG232" s="119"/>
      <c r="EHH232" s="119"/>
      <c r="EHI232" s="119"/>
      <c r="EHJ232" s="119"/>
      <c r="EHK232" s="119"/>
      <c r="EHL232" s="119"/>
      <c r="EHM232" s="119"/>
      <c r="EHN232" s="119"/>
      <c r="EHO232" s="119"/>
      <c r="EHP232" s="119"/>
      <c r="EHQ232" s="119"/>
      <c r="EHR232" s="119"/>
      <c r="EHS232" s="119"/>
      <c r="EHT232" s="119"/>
      <c r="EHU232" s="119"/>
      <c r="EHV232" s="119"/>
      <c r="EHW232" s="119"/>
      <c r="EHX232" s="119"/>
      <c r="EHY232" s="119"/>
      <c r="EHZ232" s="119"/>
      <c r="EIA232" s="119"/>
      <c r="EIB232" s="119"/>
      <c r="EIC232" s="119"/>
      <c r="EID232" s="119"/>
      <c r="EIE232" s="119"/>
      <c r="EIF232" s="119"/>
      <c r="EIG232" s="119"/>
      <c r="EIH232" s="119"/>
      <c r="EII232" s="119"/>
      <c r="EIJ232" s="119"/>
      <c r="EIK232" s="119"/>
      <c r="EIL232" s="119"/>
      <c r="EIM232" s="119"/>
      <c r="EIN232" s="119"/>
      <c r="EIO232" s="119"/>
      <c r="EIP232" s="119"/>
      <c r="EIQ232" s="119"/>
      <c r="EIR232" s="119"/>
      <c r="EIS232" s="119"/>
      <c r="EIT232" s="119"/>
      <c r="EIU232" s="119"/>
      <c r="EIV232" s="119"/>
      <c r="EIW232" s="119"/>
      <c r="EIX232" s="119"/>
      <c r="EIY232" s="119"/>
      <c r="EIZ232" s="119"/>
      <c r="EJA232" s="119"/>
      <c r="EJB232" s="119"/>
      <c r="EJC232" s="119"/>
      <c r="EJD232" s="119"/>
      <c r="EJE232" s="119"/>
      <c r="EJF232" s="119"/>
      <c r="EJG232" s="119"/>
      <c r="EJH232" s="119"/>
      <c r="EJI232" s="119"/>
      <c r="EJJ232" s="119"/>
      <c r="EJK232" s="119"/>
      <c r="EJL232" s="119"/>
      <c r="EJM232" s="119"/>
      <c r="EJN232" s="119"/>
      <c r="EJO232" s="119"/>
      <c r="EJP232" s="119"/>
      <c r="EJQ232" s="119"/>
      <c r="EJR232" s="119"/>
      <c r="EJS232" s="119"/>
      <c r="EJT232" s="119"/>
      <c r="EJU232" s="119"/>
      <c r="EJV232" s="119"/>
      <c r="EJW232" s="119"/>
      <c r="EJX232" s="119"/>
      <c r="EJY232" s="119"/>
      <c r="EJZ232" s="119"/>
      <c r="EKA232" s="119"/>
      <c r="EKB232" s="119"/>
      <c r="EKC232" s="119"/>
      <c r="EKD232" s="119"/>
      <c r="EKE232" s="119"/>
      <c r="EKF232" s="119"/>
      <c r="EKG232" s="119"/>
      <c r="EKH232" s="119"/>
      <c r="EKI232" s="119"/>
      <c r="EKJ232" s="119"/>
      <c r="EKK232" s="119"/>
      <c r="EKL232" s="119"/>
      <c r="EKM232" s="119"/>
      <c r="EKN232" s="119"/>
      <c r="EKO232" s="119"/>
      <c r="EKP232" s="119"/>
      <c r="EKQ232" s="119"/>
      <c r="EKR232" s="119"/>
      <c r="EKS232" s="119"/>
      <c r="EKT232" s="119"/>
      <c r="EKU232" s="119"/>
      <c r="EKV232" s="119"/>
      <c r="EKW232" s="119"/>
      <c r="EKX232" s="119"/>
      <c r="EKY232" s="119"/>
      <c r="EKZ232" s="119"/>
      <c r="ELA232" s="119"/>
      <c r="ELB232" s="119"/>
      <c r="ELC232" s="119"/>
      <c r="ELD232" s="119"/>
      <c r="ELE232" s="119"/>
      <c r="ELF232" s="119"/>
      <c r="ELG232" s="119"/>
      <c r="ELH232" s="119"/>
      <c r="ELI232" s="119"/>
      <c r="ELJ232" s="119"/>
      <c r="ELK232" s="119"/>
      <c r="ELL232" s="119"/>
      <c r="ELM232" s="119"/>
      <c r="ELN232" s="119"/>
      <c r="ELO232" s="119"/>
      <c r="ELP232" s="119"/>
      <c r="ELQ232" s="119"/>
      <c r="ELR232" s="119"/>
      <c r="ELS232" s="119"/>
      <c r="ELT232" s="119"/>
      <c r="ELU232" s="119"/>
      <c r="ELV232" s="119"/>
      <c r="ELW232" s="119"/>
      <c r="ELX232" s="119"/>
      <c r="ELY232" s="119"/>
      <c r="ELZ232" s="119"/>
      <c r="EMA232" s="119"/>
      <c r="EMB232" s="119"/>
      <c r="EMC232" s="119"/>
      <c r="EMD232" s="119"/>
      <c r="EME232" s="119"/>
      <c r="EMF232" s="119"/>
      <c r="EMG232" s="119"/>
      <c r="EMH232" s="119"/>
      <c r="EMI232" s="119"/>
      <c r="EMJ232" s="119"/>
      <c r="EMK232" s="119"/>
      <c r="EML232" s="119"/>
      <c r="EMM232" s="119"/>
      <c r="EMN232" s="119"/>
      <c r="EMO232" s="119"/>
      <c r="EMP232" s="119"/>
      <c r="EMQ232" s="119"/>
      <c r="EMR232" s="119"/>
      <c r="EMS232" s="119"/>
      <c r="EMT232" s="119"/>
      <c r="EMU232" s="119"/>
      <c r="EMV232" s="119"/>
      <c r="EMW232" s="119"/>
      <c r="EMX232" s="119"/>
      <c r="EMY232" s="119"/>
      <c r="EMZ232" s="119"/>
      <c r="ENA232" s="119"/>
      <c r="ENB232" s="119"/>
      <c r="ENC232" s="119"/>
      <c r="END232" s="119"/>
      <c r="ENE232" s="119"/>
      <c r="ENF232" s="119"/>
      <c r="ENG232" s="119"/>
      <c r="ENH232" s="119"/>
      <c r="ENI232" s="119"/>
      <c r="ENJ232" s="119"/>
      <c r="ENK232" s="119"/>
      <c r="ENL232" s="119"/>
      <c r="ENM232" s="119"/>
      <c r="ENN232" s="119"/>
      <c r="ENO232" s="119"/>
      <c r="ENP232" s="119"/>
      <c r="ENQ232" s="119"/>
      <c r="ENR232" s="119"/>
      <c r="ENS232" s="119"/>
      <c r="ENT232" s="119"/>
      <c r="ENU232" s="119"/>
      <c r="ENV232" s="119"/>
      <c r="ENW232" s="119"/>
      <c r="ENX232" s="119"/>
      <c r="ENY232" s="119"/>
      <c r="ENZ232" s="119"/>
      <c r="EOA232" s="119"/>
      <c r="EOB232" s="119"/>
      <c r="EOC232" s="119"/>
      <c r="EOD232" s="119"/>
      <c r="EOE232" s="119"/>
      <c r="EOF232" s="119"/>
      <c r="EOG232" s="119"/>
      <c r="EOH232" s="119"/>
      <c r="EOI232" s="119"/>
      <c r="EOJ232" s="119"/>
      <c r="EOK232" s="119"/>
      <c r="EOL232" s="119"/>
      <c r="EOM232" s="119"/>
      <c r="EON232" s="119"/>
      <c r="EOO232" s="119"/>
      <c r="EOP232" s="119"/>
      <c r="EOQ232" s="119"/>
      <c r="EOR232" s="119"/>
      <c r="EOS232" s="119"/>
      <c r="EOT232" s="119"/>
      <c r="EOU232" s="119"/>
      <c r="EOV232" s="119"/>
      <c r="EOW232" s="119"/>
      <c r="EOX232" s="119"/>
      <c r="EOY232" s="119"/>
      <c r="EOZ232" s="119"/>
      <c r="EPA232" s="119"/>
      <c r="EPB232" s="119"/>
      <c r="EPC232" s="119"/>
      <c r="EPD232" s="119"/>
      <c r="EPE232" s="119"/>
      <c r="EPF232" s="119"/>
      <c r="EPG232" s="119"/>
      <c r="EPH232" s="119"/>
      <c r="EPI232" s="119"/>
      <c r="EPJ232" s="119"/>
      <c r="EPK232" s="119"/>
      <c r="EPL232" s="119"/>
      <c r="EPM232" s="119"/>
      <c r="EPN232" s="119"/>
      <c r="EPO232" s="119"/>
      <c r="EPP232" s="119"/>
      <c r="EPQ232" s="119"/>
      <c r="EPR232" s="119"/>
      <c r="EPS232" s="119"/>
      <c r="EPT232" s="119"/>
      <c r="EPU232" s="119"/>
      <c r="EPV232" s="119"/>
      <c r="EPW232" s="119"/>
      <c r="EPX232" s="119"/>
      <c r="EPY232" s="119"/>
      <c r="EPZ232" s="119"/>
      <c r="EQA232" s="119"/>
      <c r="EQB232" s="119"/>
      <c r="EQC232" s="119"/>
      <c r="EQD232" s="119"/>
      <c r="EQE232" s="119"/>
      <c r="EQF232" s="119"/>
      <c r="EQG232" s="119"/>
      <c r="EQH232" s="119"/>
      <c r="EQI232" s="119"/>
      <c r="EQJ232" s="119"/>
      <c r="EQK232" s="119"/>
      <c r="EQL232" s="119"/>
      <c r="EQM232" s="119"/>
      <c r="EQN232" s="119"/>
      <c r="EQO232" s="119"/>
      <c r="EQP232" s="119"/>
      <c r="EQQ232" s="119"/>
      <c r="EQR232" s="119"/>
      <c r="EQS232" s="119"/>
      <c r="EQT232" s="119"/>
      <c r="EQU232" s="119"/>
      <c r="EQV232" s="119"/>
      <c r="EQW232" s="119"/>
      <c r="EQX232" s="119"/>
      <c r="EQY232" s="119"/>
      <c r="EQZ232" s="119"/>
      <c r="ERA232" s="119"/>
      <c r="ERB232" s="119"/>
      <c r="ERC232" s="119"/>
      <c r="ERD232" s="119"/>
      <c r="ERE232" s="119"/>
      <c r="ERF232" s="119"/>
      <c r="ERG232" s="119"/>
      <c r="ERH232" s="119"/>
      <c r="ERI232" s="119"/>
      <c r="ERJ232" s="119"/>
      <c r="ERK232" s="119"/>
      <c r="ERL232" s="119"/>
      <c r="ERM232" s="119"/>
      <c r="ERN232" s="119"/>
      <c r="ERO232" s="119"/>
      <c r="ERP232" s="119"/>
      <c r="ERQ232" s="119"/>
      <c r="ERR232" s="119"/>
      <c r="ERS232" s="119"/>
      <c r="ERT232" s="119"/>
      <c r="ERU232" s="119"/>
      <c r="ERV232" s="119"/>
      <c r="ERW232" s="119"/>
      <c r="ERX232" s="119"/>
      <c r="ERY232" s="119"/>
      <c r="ERZ232" s="119"/>
      <c r="ESA232" s="119"/>
      <c r="ESB232" s="119"/>
      <c r="ESC232" s="119"/>
      <c r="ESD232" s="119"/>
      <c r="ESE232" s="119"/>
      <c r="ESF232" s="119"/>
      <c r="ESG232" s="119"/>
      <c r="ESH232" s="119"/>
      <c r="ESI232" s="119"/>
      <c r="ESJ232" s="119"/>
      <c r="ESK232" s="119"/>
      <c r="ESL232" s="119"/>
      <c r="ESM232" s="119"/>
      <c r="ESN232" s="119"/>
      <c r="ESO232" s="119"/>
      <c r="ESP232" s="119"/>
      <c r="ESQ232" s="119"/>
      <c r="ESR232" s="119"/>
      <c r="ESS232" s="119"/>
      <c r="EST232" s="119"/>
      <c r="ESU232" s="119"/>
      <c r="ESV232" s="119"/>
      <c r="ESW232" s="119"/>
      <c r="ESX232" s="119"/>
      <c r="ESY232" s="119"/>
      <c r="ESZ232" s="119"/>
      <c r="ETA232" s="119"/>
      <c r="ETB232" s="119"/>
      <c r="ETC232" s="119"/>
      <c r="ETD232" s="119"/>
      <c r="ETE232" s="119"/>
      <c r="ETF232" s="119"/>
      <c r="ETG232" s="119"/>
      <c r="ETH232" s="119"/>
      <c r="ETI232" s="119"/>
      <c r="ETJ232" s="119"/>
      <c r="ETK232" s="119"/>
      <c r="ETL232" s="119"/>
      <c r="ETM232" s="119"/>
      <c r="ETN232" s="119"/>
      <c r="ETO232" s="119"/>
      <c r="ETP232" s="119"/>
      <c r="ETQ232" s="119"/>
      <c r="ETR232" s="119"/>
      <c r="ETS232" s="119"/>
      <c r="ETT232" s="119"/>
      <c r="ETU232" s="119"/>
      <c r="ETV232" s="119"/>
      <c r="ETW232" s="119"/>
      <c r="ETX232" s="119"/>
      <c r="ETY232" s="119"/>
      <c r="ETZ232" s="119"/>
      <c r="EUA232" s="119"/>
      <c r="EUB232" s="119"/>
      <c r="EUC232" s="119"/>
      <c r="EUD232" s="119"/>
      <c r="EUE232" s="119"/>
      <c r="EUF232" s="119"/>
      <c r="EUG232" s="119"/>
      <c r="EUH232" s="119"/>
      <c r="EUI232" s="119"/>
      <c r="EUJ232" s="119"/>
      <c r="EUK232" s="119"/>
      <c r="EUL232" s="119"/>
      <c r="EUM232" s="119"/>
      <c r="EUN232" s="119"/>
      <c r="EUO232" s="119"/>
      <c r="EUP232" s="119"/>
      <c r="EUQ232" s="119"/>
      <c r="EUR232" s="119"/>
      <c r="EUS232" s="119"/>
      <c r="EUT232" s="119"/>
      <c r="EUU232" s="119"/>
      <c r="EUV232" s="119"/>
      <c r="EUW232" s="119"/>
      <c r="EUX232" s="119"/>
      <c r="EUY232" s="119"/>
      <c r="EUZ232" s="119"/>
      <c r="EVA232" s="119"/>
      <c r="EVB232" s="119"/>
      <c r="EVC232" s="119"/>
      <c r="EVD232" s="119"/>
      <c r="EVE232" s="119"/>
      <c r="EVF232" s="119"/>
      <c r="EVG232" s="119"/>
      <c r="EVH232" s="119"/>
      <c r="EVI232" s="119"/>
      <c r="EVJ232" s="119"/>
      <c r="EVK232" s="119"/>
      <c r="EVL232" s="119"/>
      <c r="EVM232" s="119"/>
      <c r="EVN232" s="119"/>
      <c r="EVO232" s="119"/>
      <c r="EVP232" s="119"/>
      <c r="EVQ232" s="119"/>
      <c r="EVR232" s="119"/>
      <c r="EVS232" s="119"/>
      <c r="EVT232" s="119"/>
      <c r="EVU232" s="119"/>
      <c r="EVV232" s="119"/>
      <c r="EVW232" s="119"/>
      <c r="EVX232" s="119"/>
      <c r="EVY232" s="119"/>
      <c r="EVZ232" s="119"/>
      <c r="EWA232" s="119"/>
      <c r="EWB232" s="119"/>
      <c r="EWC232" s="119"/>
      <c r="EWD232" s="119"/>
      <c r="EWE232" s="119"/>
      <c r="EWF232" s="119"/>
      <c r="EWG232" s="119"/>
      <c r="EWH232" s="119"/>
      <c r="EWI232" s="119"/>
      <c r="EWJ232" s="119"/>
      <c r="EWK232" s="119"/>
      <c r="EWL232" s="119"/>
      <c r="EWM232" s="119"/>
      <c r="EWN232" s="119"/>
      <c r="EWO232" s="119"/>
      <c r="EWP232" s="119"/>
      <c r="EWQ232" s="119"/>
      <c r="EWR232" s="119"/>
      <c r="EWS232" s="119"/>
      <c r="EWT232" s="119"/>
      <c r="EWU232" s="119"/>
      <c r="EWV232" s="119"/>
      <c r="EWW232" s="119"/>
      <c r="EWX232" s="119"/>
      <c r="EWY232" s="119"/>
      <c r="EWZ232" s="119"/>
      <c r="EXA232" s="119"/>
      <c r="EXB232" s="119"/>
      <c r="EXC232" s="119"/>
      <c r="EXD232" s="119"/>
      <c r="EXE232" s="119"/>
      <c r="EXF232" s="119"/>
      <c r="EXG232" s="119"/>
      <c r="EXH232" s="119"/>
      <c r="EXI232" s="119"/>
      <c r="EXJ232" s="119"/>
      <c r="EXK232" s="119"/>
      <c r="EXL232" s="119"/>
      <c r="EXM232" s="119"/>
      <c r="EXN232" s="119"/>
      <c r="EXO232" s="119"/>
      <c r="EXP232" s="119"/>
      <c r="EXQ232" s="119"/>
      <c r="EXR232" s="119"/>
      <c r="EXS232" s="119"/>
      <c r="EXT232" s="119"/>
      <c r="EXU232" s="119"/>
      <c r="EXV232" s="119"/>
      <c r="EXW232" s="119"/>
      <c r="EXX232" s="119"/>
      <c r="EXY232" s="119"/>
      <c r="EXZ232" s="119"/>
      <c r="EYA232" s="119"/>
      <c r="EYB232" s="119"/>
      <c r="EYC232" s="119"/>
      <c r="EYD232" s="119"/>
      <c r="EYE232" s="119"/>
      <c r="EYF232" s="119"/>
      <c r="EYG232" s="119"/>
      <c r="EYH232" s="119"/>
      <c r="EYI232" s="119"/>
      <c r="EYJ232" s="119"/>
      <c r="EYK232" s="119"/>
      <c r="EYL232" s="119"/>
      <c r="EYM232" s="119"/>
      <c r="EYN232" s="119"/>
      <c r="EYO232" s="119"/>
      <c r="EYP232" s="119"/>
      <c r="EYQ232" s="119"/>
      <c r="EYR232" s="119"/>
      <c r="EYS232" s="119"/>
      <c r="EYT232" s="119"/>
      <c r="EYU232" s="119"/>
      <c r="EYV232" s="119"/>
      <c r="EYW232" s="119"/>
      <c r="EYX232" s="119"/>
      <c r="EYY232" s="119"/>
      <c r="EYZ232" s="119"/>
      <c r="EZA232" s="119"/>
      <c r="EZB232" s="119"/>
      <c r="EZC232" s="119"/>
      <c r="EZD232" s="119"/>
      <c r="EZE232" s="119"/>
      <c r="EZF232" s="119"/>
      <c r="EZG232" s="119"/>
      <c r="EZH232" s="119"/>
      <c r="EZI232" s="119"/>
      <c r="EZJ232" s="119"/>
      <c r="EZK232" s="119"/>
      <c r="EZL232" s="119"/>
      <c r="EZM232" s="119"/>
      <c r="EZN232" s="119"/>
      <c r="EZO232" s="119"/>
      <c r="EZP232" s="119"/>
      <c r="EZQ232" s="119"/>
      <c r="EZR232" s="119"/>
      <c r="EZS232" s="119"/>
      <c r="EZT232" s="119"/>
      <c r="EZU232" s="119"/>
      <c r="EZV232" s="119"/>
      <c r="EZW232" s="119"/>
      <c r="EZX232" s="119"/>
      <c r="EZY232" s="119"/>
      <c r="EZZ232" s="119"/>
      <c r="FAA232" s="119"/>
      <c r="FAB232" s="119"/>
      <c r="FAC232" s="119"/>
      <c r="FAD232" s="119"/>
      <c r="FAE232" s="119"/>
      <c r="FAF232" s="119"/>
      <c r="FAG232" s="119"/>
      <c r="FAH232" s="119"/>
      <c r="FAI232" s="119"/>
      <c r="FAJ232" s="119"/>
      <c r="FAK232" s="119"/>
      <c r="FAL232" s="119"/>
      <c r="FAM232" s="119"/>
      <c r="FAN232" s="119"/>
      <c r="FAO232" s="119"/>
      <c r="FAP232" s="119"/>
      <c r="FAQ232" s="119"/>
      <c r="FAR232" s="119"/>
      <c r="FAS232" s="119"/>
      <c r="FAT232" s="119"/>
      <c r="FAU232" s="119"/>
      <c r="FAV232" s="119"/>
      <c r="FAW232" s="119"/>
      <c r="FAX232" s="119"/>
      <c r="FAY232" s="119"/>
      <c r="FAZ232" s="119"/>
      <c r="FBA232" s="119"/>
      <c r="FBB232" s="119"/>
      <c r="FBC232" s="119"/>
      <c r="FBD232" s="119"/>
      <c r="FBE232" s="119"/>
      <c r="FBF232" s="119"/>
      <c r="FBG232" s="119"/>
      <c r="FBH232" s="119"/>
      <c r="FBI232" s="119"/>
      <c r="FBJ232" s="119"/>
      <c r="FBK232" s="119"/>
      <c r="FBL232" s="119"/>
      <c r="FBM232" s="119"/>
      <c r="FBN232" s="119"/>
      <c r="FBO232" s="119"/>
      <c r="FBP232" s="119"/>
      <c r="FBQ232" s="119"/>
      <c r="FBR232" s="119"/>
      <c r="FBS232" s="119"/>
      <c r="FBT232" s="119"/>
      <c r="FBU232" s="119"/>
      <c r="FBV232" s="119"/>
      <c r="FBW232" s="119"/>
      <c r="FBX232" s="119"/>
      <c r="FBY232" s="119"/>
      <c r="FBZ232" s="119"/>
      <c r="FCA232" s="119"/>
      <c r="FCB232" s="119"/>
      <c r="FCC232" s="119"/>
      <c r="FCD232" s="119"/>
      <c r="FCE232" s="119"/>
      <c r="FCF232" s="119"/>
      <c r="FCG232" s="119"/>
      <c r="FCH232" s="119"/>
      <c r="FCI232" s="119"/>
      <c r="FCJ232" s="119"/>
      <c r="FCK232" s="119"/>
      <c r="FCL232" s="119"/>
      <c r="FCM232" s="119"/>
      <c r="FCN232" s="119"/>
      <c r="FCO232" s="119"/>
      <c r="FCP232" s="119"/>
      <c r="FCQ232" s="119"/>
      <c r="FCR232" s="119"/>
      <c r="FCS232" s="119"/>
      <c r="FCT232" s="119"/>
      <c r="FCU232" s="119"/>
      <c r="FCV232" s="119"/>
      <c r="FCW232" s="119"/>
      <c r="FCX232" s="119"/>
      <c r="FCY232" s="119"/>
      <c r="FCZ232" s="119"/>
      <c r="FDA232" s="119"/>
      <c r="FDB232" s="119"/>
      <c r="FDC232" s="119"/>
      <c r="FDD232" s="119"/>
      <c r="FDE232" s="119"/>
      <c r="FDF232" s="119"/>
      <c r="FDG232" s="119"/>
      <c r="FDH232" s="119"/>
      <c r="FDI232" s="119"/>
      <c r="FDJ232" s="119"/>
      <c r="FDK232" s="119"/>
      <c r="FDL232" s="119"/>
      <c r="FDM232" s="119"/>
      <c r="FDN232" s="119"/>
      <c r="FDO232" s="119"/>
      <c r="FDP232" s="119"/>
      <c r="FDQ232" s="119"/>
      <c r="FDR232" s="119"/>
      <c r="FDS232" s="119"/>
      <c r="FDT232" s="119"/>
      <c r="FDU232" s="119"/>
      <c r="FDV232" s="119"/>
      <c r="FDW232" s="119"/>
      <c r="FDX232" s="119"/>
      <c r="FDY232" s="119"/>
      <c r="FDZ232" s="119"/>
      <c r="FEA232" s="119"/>
      <c r="FEB232" s="119"/>
      <c r="FEC232" s="119"/>
      <c r="FED232" s="119"/>
      <c r="FEE232" s="119"/>
      <c r="FEF232" s="119"/>
      <c r="FEG232" s="119"/>
      <c r="FEH232" s="119"/>
      <c r="FEI232" s="119"/>
      <c r="FEJ232" s="119"/>
      <c r="FEK232" s="119"/>
      <c r="FEL232" s="119"/>
      <c r="FEM232" s="119"/>
      <c r="FEN232" s="119"/>
      <c r="FEO232" s="119"/>
      <c r="FEP232" s="119"/>
      <c r="FEQ232" s="119"/>
      <c r="FER232" s="119"/>
      <c r="FES232" s="119"/>
      <c r="FET232" s="119"/>
      <c r="FEU232" s="119"/>
      <c r="FEV232" s="119"/>
      <c r="FEW232" s="119"/>
      <c r="FEX232" s="119"/>
      <c r="FEY232" s="119"/>
      <c r="FEZ232" s="119"/>
      <c r="FFA232" s="119"/>
      <c r="FFB232" s="119"/>
      <c r="FFC232" s="119"/>
      <c r="FFD232" s="119"/>
      <c r="FFE232" s="119"/>
      <c r="FFF232" s="119"/>
      <c r="FFG232" s="119"/>
      <c r="FFH232" s="119"/>
      <c r="FFI232" s="119"/>
      <c r="FFJ232" s="119"/>
      <c r="FFK232" s="119"/>
      <c r="FFL232" s="119"/>
      <c r="FFM232" s="119"/>
      <c r="FFN232" s="119"/>
      <c r="FFO232" s="119"/>
      <c r="FFP232" s="119"/>
      <c r="FFQ232" s="119"/>
      <c r="FFR232" s="119"/>
      <c r="FFS232" s="119"/>
      <c r="FFT232" s="119"/>
      <c r="FFU232" s="119"/>
      <c r="FFV232" s="119"/>
      <c r="FFW232" s="119"/>
      <c r="FFX232" s="119"/>
      <c r="FFY232" s="119"/>
      <c r="FFZ232" s="119"/>
      <c r="FGA232" s="119"/>
      <c r="FGB232" s="119"/>
      <c r="FGC232" s="119"/>
      <c r="FGD232" s="119"/>
      <c r="FGE232" s="119"/>
      <c r="FGF232" s="119"/>
      <c r="FGG232" s="119"/>
      <c r="FGH232" s="119"/>
      <c r="FGI232" s="119"/>
      <c r="FGJ232" s="119"/>
      <c r="FGK232" s="119"/>
      <c r="FGL232" s="119"/>
      <c r="FGM232" s="119"/>
      <c r="FGN232" s="119"/>
      <c r="FGO232" s="119"/>
      <c r="FGP232" s="119"/>
      <c r="FGQ232" s="119"/>
      <c r="FGR232" s="119"/>
      <c r="FGS232" s="119"/>
      <c r="FGT232" s="119"/>
      <c r="FGU232" s="119"/>
      <c r="FGV232" s="119"/>
      <c r="FGW232" s="119"/>
      <c r="FGX232" s="119"/>
      <c r="FGY232" s="119"/>
      <c r="FGZ232" s="119"/>
      <c r="FHA232" s="119"/>
      <c r="FHB232" s="119"/>
      <c r="FHC232" s="119"/>
      <c r="FHD232" s="119"/>
      <c r="FHE232" s="119"/>
      <c r="FHF232" s="119"/>
      <c r="FHG232" s="119"/>
      <c r="FHH232" s="119"/>
      <c r="FHI232" s="119"/>
      <c r="FHJ232" s="119"/>
      <c r="FHK232" s="119"/>
      <c r="FHL232" s="119"/>
      <c r="FHM232" s="119"/>
      <c r="FHN232" s="119"/>
      <c r="FHO232" s="119"/>
      <c r="FHP232" s="119"/>
      <c r="FHQ232" s="119"/>
      <c r="FHR232" s="119"/>
      <c r="FHS232" s="119"/>
      <c r="FHT232" s="119"/>
      <c r="FHU232" s="119"/>
      <c r="FHV232" s="119"/>
      <c r="FHW232" s="119"/>
      <c r="FHX232" s="119"/>
      <c r="FHY232" s="119"/>
      <c r="FHZ232" s="119"/>
      <c r="FIA232" s="119"/>
      <c r="FIB232" s="119"/>
      <c r="FIC232" s="119"/>
      <c r="FID232" s="119"/>
      <c r="FIE232" s="119"/>
      <c r="FIF232" s="119"/>
      <c r="FIG232" s="119"/>
      <c r="FIH232" s="119"/>
      <c r="FII232" s="119"/>
      <c r="FIJ232" s="119"/>
      <c r="FIK232" s="119"/>
      <c r="FIL232" s="119"/>
      <c r="FIM232" s="119"/>
      <c r="FIN232" s="119"/>
      <c r="FIO232" s="119"/>
      <c r="FIP232" s="119"/>
      <c r="FIQ232" s="119"/>
      <c r="FIR232" s="119"/>
      <c r="FIS232" s="119"/>
      <c r="FIT232" s="119"/>
      <c r="FIU232" s="119"/>
      <c r="FIV232" s="119"/>
      <c r="FIW232" s="119"/>
      <c r="FIX232" s="119"/>
      <c r="FIY232" s="119"/>
      <c r="FIZ232" s="119"/>
      <c r="FJA232" s="119"/>
      <c r="FJB232" s="119"/>
      <c r="FJC232" s="119"/>
      <c r="FJD232" s="119"/>
      <c r="FJE232" s="119"/>
      <c r="FJF232" s="119"/>
      <c r="FJG232" s="119"/>
      <c r="FJH232" s="119"/>
      <c r="FJI232" s="119"/>
      <c r="FJJ232" s="119"/>
      <c r="FJK232" s="119"/>
      <c r="FJL232" s="119"/>
      <c r="FJM232" s="119"/>
      <c r="FJN232" s="119"/>
      <c r="FJO232" s="119"/>
      <c r="FJP232" s="119"/>
      <c r="FJQ232" s="119"/>
      <c r="FJR232" s="119"/>
      <c r="FJS232" s="119"/>
      <c r="FJT232" s="119"/>
      <c r="FJU232" s="119"/>
      <c r="FJV232" s="119"/>
      <c r="FJW232" s="119"/>
      <c r="FJX232" s="119"/>
      <c r="FJY232" s="119"/>
      <c r="FJZ232" s="119"/>
      <c r="FKA232" s="119"/>
      <c r="FKB232" s="119"/>
      <c r="FKC232" s="119"/>
      <c r="FKD232" s="119"/>
      <c r="FKE232" s="119"/>
      <c r="FKF232" s="119"/>
      <c r="FKG232" s="119"/>
      <c r="FKH232" s="119"/>
      <c r="FKI232" s="119"/>
      <c r="FKJ232" s="119"/>
      <c r="FKK232" s="119"/>
      <c r="FKL232" s="119"/>
      <c r="FKM232" s="119"/>
      <c r="FKN232" s="119"/>
      <c r="FKO232" s="119"/>
      <c r="FKP232" s="119"/>
      <c r="FKQ232" s="119"/>
      <c r="FKR232" s="119"/>
      <c r="FKS232" s="119"/>
      <c r="FKT232" s="119"/>
      <c r="FKU232" s="119"/>
      <c r="FKV232" s="119"/>
      <c r="FKW232" s="119"/>
      <c r="FKX232" s="119"/>
      <c r="FKY232" s="119"/>
      <c r="FKZ232" s="119"/>
      <c r="FLA232" s="119"/>
      <c r="FLB232" s="119"/>
      <c r="FLC232" s="119"/>
      <c r="FLD232" s="119"/>
      <c r="FLE232" s="119"/>
      <c r="FLF232" s="119"/>
      <c r="FLG232" s="119"/>
      <c r="FLH232" s="119"/>
      <c r="FLI232" s="119"/>
      <c r="FLJ232" s="119"/>
      <c r="FLK232" s="119"/>
      <c r="FLL232" s="119"/>
      <c r="FLM232" s="119"/>
      <c r="FLN232" s="119"/>
      <c r="FLO232" s="119"/>
      <c r="FLP232" s="119"/>
      <c r="FLQ232" s="119"/>
      <c r="FLR232" s="119"/>
      <c r="FLS232" s="119"/>
      <c r="FLT232" s="119"/>
      <c r="FLU232" s="119"/>
      <c r="FLV232" s="119"/>
      <c r="FLW232" s="119"/>
      <c r="FLX232" s="119"/>
      <c r="FLY232" s="119"/>
      <c r="FLZ232" s="119"/>
      <c r="FMA232" s="119"/>
      <c r="FMB232" s="119"/>
      <c r="FMC232" s="119"/>
      <c r="FMD232" s="119"/>
      <c r="FME232" s="119"/>
      <c r="FMF232" s="119"/>
      <c r="FMG232" s="119"/>
      <c r="FMH232" s="119"/>
      <c r="FMI232" s="119"/>
      <c r="FMJ232" s="119"/>
      <c r="FMK232" s="119"/>
      <c r="FML232" s="119"/>
      <c r="FMM232" s="119"/>
      <c r="FMN232" s="119"/>
      <c r="FMO232" s="119"/>
      <c r="FMP232" s="119"/>
      <c r="FMQ232" s="119"/>
      <c r="FMR232" s="119"/>
      <c r="FMS232" s="119"/>
      <c r="FMT232" s="119"/>
      <c r="FMU232" s="119"/>
      <c r="FMV232" s="119"/>
      <c r="FMW232" s="119"/>
      <c r="FMX232" s="119"/>
      <c r="FMY232" s="119"/>
      <c r="FMZ232" s="119"/>
      <c r="FNA232" s="119"/>
      <c r="FNB232" s="119"/>
      <c r="FNC232" s="119"/>
      <c r="FND232" s="119"/>
      <c r="FNE232" s="119"/>
      <c r="FNF232" s="119"/>
      <c r="FNG232" s="119"/>
      <c r="FNH232" s="119"/>
      <c r="FNI232" s="119"/>
      <c r="FNJ232" s="119"/>
      <c r="FNK232" s="119"/>
      <c r="FNL232" s="119"/>
      <c r="FNM232" s="119"/>
      <c r="FNN232" s="119"/>
      <c r="FNO232" s="119"/>
      <c r="FNP232" s="119"/>
      <c r="FNQ232" s="119"/>
      <c r="FNR232" s="119"/>
      <c r="FNS232" s="119"/>
      <c r="FNT232" s="119"/>
      <c r="FNU232" s="119"/>
      <c r="FNV232" s="119"/>
      <c r="FNW232" s="119"/>
      <c r="FNX232" s="119"/>
      <c r="FNY232" s="119"/>
      <c r="FNZ232" s="119"/>
      <c r="FOA232" s="119"/>
      <c r="FOB232" s="119"/>
      <c r="FOC232" s="119"/>
      <c r="FOD232" s="119"/>
      <c r="FOE232" s="119"/>
      <c r="FOF232" s="119"/>
      <c r="FOG232" s="119"/>
      <c r="FOH232" s="119"/>
      <c r="FOI232" s="119"/>
      <c r="FOJ232" s="119"/>
      <c r="FOK232" s="119"/>
      <c r="FOL232" s="119"/>
      <c r="FOM232" s="119"/>
      <c r="FON232" s="119"/>
      <c r="FOO232" s="119"/>
      <c r="FOP232" s="119"/>
      <c r="FOQ232" s="119"/>
      <c r="FOR232" s="119"/>
      <c r="FOS232" s="119"/>
      <c r="FOT232" s="119"/>
      <c r="FOU232" s="119"/>
      <c r="FOV232" s="119"/>
      <c r="FOW232" s="119"/>
      <c r="FOX232" s="119"/>
      <c r="FOY232" s="119"/>
      <c r="FOZ232" s="119"/>
      <c r="FPA232" s="119"/>
      <c r="FPB232" s="119"/>
      <c r="FPC232" s="119"/>
      <c r="FPD232" s="119"/>
      <c r="FPE232" s="119"/>
      <c r="FPF232" s="119"/>
      <c r="FPG232" s="119"/>
      <c r="FPH232" s="119"/>
      <c r="FPI232" s="119"/>
      <c r="FPJ232" s="119"/>
      <c r="FPK232" s="119"/>
      <c r="FPL232" s="119"/>
      <c r="FPM232" s="119"/>
      <c r="FPN232" s="119"/>
      <c r="FPO232" s="119"/>
      <c r="FPP232" s="119"/>
      <c r="FPQ232" s="119"/>
      <c r="FPR232" s="119"/>
      <c r="FPS232" s="119"/>
      <c r="FPT232" s="119"/>
      <c r="FPU232" s="119"/>
      <c r="FPV232" s="119"/>
      <c r="FPW232" s="119"/>
      <c r="FPX232" s="119"/>
      <c r="FPY232" s="119"/>
      <c r="FPZ232" s="119"/>
      <c r="FQA232" s="119"/>
      <c r="FQB232" s="119"/>
      <c r="FQC232" s="119"/>
      <c r="FQD232" s="119"/>
      <c r="FQE232" s="119"/>
      <c r="FQF232" s="119"/>
      <c r="FQG232" s="119"/>
      <c r="FQH232" s="119"/>
      <c r="FQI232" s="119"/>
      <c r="FQJ232" s="119"/>
      <c r="FQK232" s="119"/>
      <c r="FQL232" s="119"/>
      <c r="FQM232" s="119"/>
      <c r="FQN232" s="119"/>
      <c r="FQO232" s="119"/>
      <c r="FQP232" s="119"/>
      <c r="FQQ232" s="119"/>
      <c r="FQR232" s="119"/>
      <c r="FQS232" s="119"/>
      <c r="FQT232" s="119"/>
      <c r="FQU232" s="119"/>
      <c r="FQV232" s="119"/>
      <c r="FQW232" s="119"/>
      <c r="FQX232" s="119"/>
      <c r="FQY232" s="119"/>
      <c r="FQZ232" s="119"/>
      <c r="FRA232" s="119"/>
      <c r="FRB232" s="119"/>
      <c r="FRC232" s="119"/>
      <c r="FRD232" s="119"/>
      <c r="FRE232" s="119"/>
      <c r="FRF232" s="119"/>
      <c r="FRG232" s="119"/>
      <c r="FRH232" s="119"/>
      <c r="FRI232" s="119"/>
      <c r="FRJ232" s="119"/>
      <c r="FRK232" s="119"/>
      <c r="FRL232" s="119"/>
      <c r="FRM232" s="119"/>
      <c r="FRN232" s="119"/>
      <c r="FRO232" s="119"/>
      <c r="FRP232" s="119"/>
      <c r="FRQ232" s="119"/>
      <c r="FRR232" s="119"/>
      <c r="FRS232" s="119"/>
      <c r="FRT232" s="119"/>
      <c r="FRU232" s="119"/>
      <c r="FRV232" s="119"/>
      <c r="FRW232" s="119"/>
      <c r="FRX232" s="119"/>
      <c r="FRY232" s="119"/>
      <c r="FRZ232" s="119"/>
      <c r="FSA232" s="119"/>
      <c r="FSB232" s="119"/>
      <c r="FSC232" s="119"/>
      <c r="FSD232" s="119"/>
      <c r="FSE232" s="119"/>
      <c r="FSF232" s="119"/>
      <c r="FSG232" s="119"/>
      <c r="FSH232" s="119"/>
      <c r="FSI232" s="119"/>
      <c r="FSJ232" s="119"/>
      <c r="FSK232" s="119"/>
      <c r="FSL232" s="119"/>
      <c r="FSM232" s="119"/>
      <c r="FSN232" s="119"/>
      <c r="FSO232" s="119"/>
      <c r="FSP232" s="119"/>
      <c r="FSQ232" s="119"/>
      <c r="FSR232" s="119"/>
      <c r="FSS232" s="119"/>
      <c r="FST232" s="119"/>
      <c r="FSU232" s="119"/>
      <c r="FSV232" s="119"/>
      <c r="FSW232" s="119"/>
      <c r="FSX232" s="119"/>
      <c r="FSY232" s="119"/>
      <c r="FSZ232" s="119"/>
      <c r="FTA232" s="119"/>
      <c r="FTB232" s="119"/>
      <c r="FTC232" s="119"/>
      <c r="FTD232" s="119"/>
      <c r="FTE232" s="119"/>
      <c r="FTF232" s="119"/>
      <c r="FTG232" s="119"/>
      <c r="FTH232" s="119"/>
      <c r="FTI232" s="119"/>
      <c r="FTJ232" s="119"/>
      <c r="FTK232" s="119"/>
      <c r="FTL232" s="119"/>
      <c r="FTM232" s="119"/>
      <c r="FTN232" s="119"/>
      <c r="FTO232" s="119"/>
      <c r="FTP232" s="119"/>
      <c r="FTQ232" s="119"/>
      <c r="FTR232" s="119"/>
      <c r="FTS232" s="119"/>
      <c r="FTT232" s="119"/>
      <c r="FTU232" s="119"/>
      <c r="FTV232" s="119"/>
      <c r="FTW232" s="119"/>
      <c r="FTX232" s="119"/>
      <c r="FTY232" s="119"/>
      <c r="FTZ232" s="119"/>
      <c r="FUA232" s="119"/>
      <c r="FUB232" s="119"/>
      <c r="FUC232" s="119"/>
      <c r="FUD232" s="119"/>
      <c r="FUE232" s="119"/>
      <c r="FUF232" s="119"/>
      <c r="FUG232" s="119"/>
      <c r="FUH232" s="119"/>
      <c r="FUI232" s="119"/>
      <c r="FUJ232" s="119"/>
      <c r="FUK232" s="119"/>
      <c r="FUL232" s="119"/>
      <c r="FUM232" s="119"/>
      <c r="FUN232" s="119"/>
      <c r="FUO232" s="119"/>
      <c r="FUP232" s="119"/>
      <c r="FUQ232" s="119"/>
      <c r="FUR232" s="119"/>
      <c r="FUS232" s="119"/>
      <c r="FUT232" s="119"/>
      <c r="FUU232" s="119"/>
      <c r="FUV232" s="119"/>
      <c r="FUW232" s="119"/>
      <c r="FUX232" s="119"/>
      <c r="FUY232" s="119"/>
      <c r="FUZ232" s="119"/>
      <c r="FVA232" s="119"/>
      <c r="FVB232" s="119"/>
      <c r="FVC232" s="119"/>
      <c r="FVD232" s="119"/>
      <c r="FVE232" s="119"/>
      <c r="FVF232" s="119"/>
      <c r="FVG232" s="119"/>
      <c r="FVH232" s="119"/>
      <c r="FVI232" s="119"/>
      <c r="FVJ232" s="119"/>
      <c r="FVK232" s="119"/>
      <c r="FVL232" s="119"/>
      <c r="FVM232" s="119"/>
      <c r="FVN232" s="119"/>
      <c r="FVO232" s="119"/>
      <c r="FVP232" s="119"/>
      <c r="FVQ232" s="119"/>
      <c r="FVR232" s="119"/>
      <c r="FVS232" s="119"/>
      <c r="FVT232" s="119"/>
      <c r="FVU232" s="119"/>
      <c r="FVV232" s="119"/>
      <c r="FVW232" s="119"/>
      <c r="FVX232" s="119"/>
      <c r="FVY232" s="119"/>
      <c r="FVZ232" s="119"/>
      <c r="FWA232" s="119"/>
      <c r="FWB232" s="119"/>
      <c r="FWC232" s="119"/>
      <c r="FWD232" s="119"/>
      <c r="FWE232" s="119"/>
      <c r="FWF232" s="119"/>
      <c r="FWG232" s="119"/>
      <c r="FWH232" s="119"/>
      <c r="FWI232" s="119"/>
      <c r="FWJ232" s="119"/>
      <c r="FWK232" s="119"/>
      <c r="FWL232" s="119"/>
      <c r="FWM232" s="119"/>
      <c r="FWN232" s="119"/>
      <c r="FWO232" s="119"/>
      <c r="FWP232" s="119"/>
      <c r="FWQ232" s="119"/>
      <c r="FWR232" s="119"/>
      <c r="FWS232" s="119"/>
      <c r="FWT232" s="119"/>
      <c r="FWU232" s="119"/>
      <c r="FWV232" s="119"/>
      <c r="FWW232" s="119"/>
      <c r="FWX232" s="119"/>
      <c r="FWY232" s="119"/>
      <c r="FWZ232" s="119"/>
      <c r="FXA232" s="119"/>
      <c r="FXB232" s="119"/>
      <c r="FXC232" s="119"/>
      <c r="FXD232" s="119"/>
      <c r="FXE232" s="119"/>
      <c r="FXF232" s="119"/>
      <c r="FXG232" s="119"/>
      <c r="FXH232" s="119"/>
      <c r="FXI232" s="119"/>
      <c r="FXJ232" s="119"/>
      <c r="FXK232" s="119"/>
      <c r="FXL232" s="119"/>
      <c r="FXM232" s="119"/>
      <c r="FXN232" s="119"/>
      <c r="FXO232" s="119"/>
      <c r="FXP232" s="119"/>
      <c r="FXQ232" s="119"/>
      <c r="FXR232" s="119"/>
      <c r="FXS232" s="119"/>
      <c r="FXT232" s="119"/>
      <c r="FXU232" s="119"/>
      <c r="FXV232" s="119"/>
      <c r="FXW232" s="119"/>
      <c r="FXX232" s="119"/>
      <c r="FXY232" s="119"/>
      <c r="FXZ232" s="119"/>
      <c r="FYA232" s="119"/>
      <c r="FYB232" s="119"/>
      <c r="FYC232" s="119"/>
      <c r="FYD232" s="119"/>
      <c r="FYE232" s="119"/>
      <c r="FYF232" s="119"/>
      <c r="FYG232" s="119"/>
      <c r="FYH232" s="119"/>
      <c r="FYI232" s="119"/>
      <c r="FYJ232" s="119"/>
      <c r="FYK232" s="119"/>
      <c r="FYL232" s="119"/>
      <c r="FYM232" s="119"/>
      <c r="FYN232" s="119"/>
      <c r="FYO232" s="119"/>
      <c r="FYP232" s="119"/>
      <c r="FYQ232" s="119"/>
      <c r="FYR232" s="119"/>
      <c r="FYS232" s="119"/>
      <c r="FYT232" s="119"/>
      <c r="FYU232" s="119"/>
      <c r="FYV232" s="119"/>
      <c r="FYW232" s="119"/>
      <c r="FYX232" s="119"/>
      <c r="FYY232" s="119"/>
      <c r="FYZ232" s="119"/>
      <c r="FZA232" s="119"/>
      <c r="FZB232" s="119"/>
      <c r="FZC232" s="119"/>
      <c r="FZD232" s="119"/>
      <c r="FZE232" s="119"/>
      <c r="FZF232" s="119"/>
      <c r="FZG232" s="119"/>
      <c r="FZH232" s="119"/>
      <c r="FZI232" s="119"/>
      <c r="FZJ232" s="119"/>
      <c r="FZK232" s="119"/>
      <c r="FZL232" s="119"/>
      <c r="FZM232" s="119"/>
      <c r="FZN232" s="119"/>
      <c r="FZO232" s="119"/>
      <c r="FZP232" s="119"/>
      <c r="FZQ232" s="119"/>
      <c r="FZR232" s="119"/>
      <c r="FZS232" s="119"/>
      <c r="FZT232" s="119"/>
      <c r="FZU232" s="119"/>
      <c r="FZV232" s="119"/>
      <c r="FZW232" s="119"/>
      <c r="FZX232" s="119"/>
      <c r="FZY232" s="119"/>
      <c r="FZZ232" s="119"/>
      <c r="GAA232" s="119"/>
      <c r="GAB232" s="119"/>
      <c r="GAC232" s="119"/>
      <c r="GAD232" s="119"/>
      <c r="GAE232" s="119"/>
      <c r="GAF232" s="119"/>
      <c r="GAG232" s="119"/>
      <c r="GAH232" s="119"/>
      <c r="GAI232" s="119"/>
      <c r="GAJ232" s="119"/>
      <c r="GAK232" s="119"/>
      <c r="GAL232" s="119"/>
      <c r="GAM232" s="119"/>
      <c r="GAN232" s="119"/>
      <c r="GAO232" s="119"/>
      <c r="GAP232" s="119"/>
      <c r="GAQ232" s="119"/>
      <c r="GAR232" s="119"/>
      <c r="GAS232" s="119"/>
      <c r="GAT232" s="119"/>
      <c r="GAU232" s="119"/>
      <c r="GAV232" s="119"/>
      <c r="GAW232" s="119"/>
      <c r="GAX232" s="119"/>
      <c r="GAY232" s="119"/>
      <c r="GAZ232" s="119"/>
      <c r="GBA232" s="119"/>
      <c r="GBB232" s="119"/>
      <c r="GBC232" s="119"/>
      <c r="GBD232" s="119"/>
      <c r="GBE232" s="119"/>
      <c r="GBF232" s="119"/>
      <c r="GBG232" s="119"/>
      <c r="GBH232" s="119"/>
      <c r="GBI232" s="119"/>
      <c r="GBJ232" s="119"/>
      <c r="GBK232" s="119"/>
      <c r="GBL232" s="119"/>
      <c r="GBM232" s="119"/>
      <c r="GBN232" s="119"/>
      <c r="GBO232" s="119"/>
      <c r="GBP232" s="119"/>
      <c r="GBQ232" s="119"/>
      <c r="GBR232" s="119"/>
      <c r="GBS232" s="119"/>
      <c r="GBT232" s="119"/>
      <c r="GBU232" s="119"/>
      <c r="GBV232" s="119"/>
      <c r="GBW232" s="119"/>
      <c r="GBX232" s="119"/>
      <c r="GBY232" s="119"/>
      <c r="GBZ232" s="119"/>
      <c r="GCA232" s="119"/>
      <c r="GCB232" s="119"/>
      <c r="GCC232" s="119"/>
      <c r="GCD232" s="119"/>
      <c r="GCE232" s="119"/>
      <c r="GCF232" s="119"/>
      <c r="GCG232" s="119"/>
      <c r="GCH232" s="119"/>
      <c r="GCI232" s="119"/>
      <c r="GCJ232" s="119"/>
      <c r="GCK232" s="119"/>
      <c r="GCL232" s="119"/>
      <c r="GCM232" s="119"/>
      <c r="GCN232" s="119"/>
      <c r="GCO232" s="119"/>
      <c r="GCP232" s="119"/>
      <c r="GCQ232" s="119"/>
      <c r="GCR232" s="119"/>
      <c r="GCS232" s="119"/>
      <c r="GCT232" s="119"/>
      <c r="GCU232" s="119"/>
      <c r="GCV232" s="119"/>
      <c r="GCW232" s="119"/>
      <c r="GCX232" s="119"/>
      <c r="GCY232" s="119"/>
      <c r="GCZ232" s="119"/>
      <c r="GDA232" s="119"/>
      <c r="GDB232" s="119"/>
      <c r="GDC232" s="119"/>
      <c r="GDD232" s="119"/>
      <c r="GDE232" s="119"/>
      <c r="GDF232" s="119"/>
      <c r="GDG232" s="119"/>
      <c r="GDH232" s="119"/>
      <c r="GDI232" s="119"/>
      <c r="GDJ232" s="119"/>
      <c r="GDK232" s="119"/>
      <c r="GDL232" s="119"/>
      <c r="GDM232" s="119"/>
      <c r="GDN232" s="119"/>
      <c r="GDO232" s="119"/>
      <c r="GDP232" s="119"/>
      <c r="GDQ232" s="119"/>
      <c r="GDR232" s="119"/>
      <c r="GDS232" s="119"/>
      <c r="GDT232" s="119"/>
      <c r="GDU232" s="119"/>
      <c r="GDV232" s="119"/>
      <c r="GDW232" s="119"/>
      <c r="GDX232" s="119"/>
      <c r="GDY232" s="119"/>
      <c r="GDZ232" s="119"/>
      <c r="GEA232" s="119"/>
      <c r="GEB232" s="119"/>
      <c r="GEC232" s="119"/>
      <c r="GED232" s="119"/>
      <c r="GEE232" s="119"/>
      <c r="GEF232" s="119"/>
      <c r="GEG232" s="119"/>
      <c r="GEH232" s="119"/>
      <c r="GEI232" s="119"/>
      <c r="GEJ232" s="119"/>
      <c r="GEK232" s="119"/>
      <c r="GEL232" s="119"/>
      <c r="GEM232" s="119"/>
      <c r="GEN232" s="119"/>
      <c r="GEO232" s="119"/>
      <c r="GEP232" s="119"/>
      <c r="GEQ232" s="119"/>
      <c r="GER232" s="119"/>
      <c r="GES232" s="119"/>
      <c r="GET232" s="119"/>
      <c r="GEU232" s="119"/>
      <c r="GEV232" s="119"/>
      <c r="GEW232" s="119"/>
      <c r="GEX232" s="119"/>
      <c r="GEY232" s="119"/>
      <c r="GEZ232" s="119"/>
      <c r="GFA232" s="119"/>
      <c r="GFB232" s="119"/>
      <c r="GFC232" s="119"/>
      <c r="GFD232" s="119"/>
      <c r="GFE232" s="119"/>
      <c r="GFF232" s="119"/>
      <c r="GFG232" s="119"/>
      <c r="GFH232" s="119"/>
      <c r="GFI232" s="119"/>
      <c r="GFJ232" s="119"/>
      <c r="GFK232" s="119"/>
      <c r="GFL232" s="119"/>
      <c r="GFM232" s="119"/>
      <c r="GFN232" s="119"/>
      <c r="GFO232" s="119"/>
      <c r="GFP232" s="119"/>
      <c r="GFQ232" s="119"/>
      <c r="GFR232" s="119"/>
      <c r="GFS232" s="119"/>
      <c r="GFT232" s="119"/>
      <c r="GFU232" s="119"/>
      <c r="GFV232" s="119"/>
      <c r="GFW232" s="119"/>
      <c r="GFX232" s="119"/>
      <c r="GFY232" s="119"/>
      <c r="GFZ232" s="119"/>
      <c r="GGA232" s="119"/>
      <c r="GGB232" s="119"/>
      <c r="GGC232" s="119"/>
      <c r="GGD232" s="119"/>
      <c r="GGE232" s="119"/>
      <c r="GGF232" s="119"/>
      <c r="GGG232" s="119"/>
      <c r="GGH232" s="119"/>
      <c r="GGI232" s="119"/>
      <c r="GGJ232" s="119"/>
      <c r="GGK232" s="119"/>
      <c r="GGL232" s="119"/>
      <c r="GGM232" s="119"/>
      <c r="GGN232" s="119"/>
      <c r="GGO232" s="119"/>
      <c r="GGP232" s="119"/>
      <c r="GGQ232" s="119"/>
      <c r="GGR232" s="119"/>
      <c r="GGS232" s="119"/>
      <c r="GGT232" s="119"/>
      <c r="GGU232" s="119"/>
      <c r="GGV232" s="119"/>
      <c r="GGW232" s="119"/>
      <c r="GGX232" s="119"/>
      <c r="GGY232" s="119"/>
      <c r="GGZ232" s="119"/>
      <c r="GHA232" s="119"/>
      <c r="GHB232" s="119"/>
      <c r="GHC232" s="119"/>
      <c r="GHD232" s="119"/>
      <c r="GHE232" s="119"/>
      <c r="GHF232" s="119"/>
      <c r="GHG232" s="119"/>
      <c r="GHH232" s="119"/>
      <c r="GHI232" s="119"/>
      <c r="GHJ232" s="119"/>
      <c r="GHK232" s="119"/>
      <c r="GHL232" s="119"/>
      <c r="GHM232" s="119"/>
      <c r="GHN232" s="119"/>
      <c r="GHO232" s="119"/>
      <c r="GHP232" s="119"/>
      <c r="GHQ232" s="119"/>
      <c r="GHR232" s="119"/>
      <c r="GHS232" s="119"/>
      <c r="GHT232" s="119"/>
      <c r="GHU232" s="119"/>
      <c r="GHV232" s="119"/>
      <c r="GHW232" s="119"/>
      <c r="GHX232" s="119"/>
      <c r="GHY232" s="119"/>
      <c r="GHZ232" s="119"/>
      <c r="GIA232" s="119"/>
      <c r="GIB232" s="119"/>
      <c r="GIC232" s="119"/>
      <c r="GID232" s="119"/>
      <c r="GIE232" s="119"/>
      <c r="GIF232" s="119"/>
      <c r="GIG232" s="119"/>
      <c r="GIH232" s="119"/>
      <c r="GII232" s="119"/>
      <c r="GIJ232" s="119"/>
      <c r="GIK232" s="119"/>
      <c r="GIL232" s="119"/>
      <c r="GIM232" s="119"/>
      <c r="GIN232" s="119"/>
      <c r="GIO232" s="119"/>
      <c r="GIP232" s="119"/>
      <c r="GIQ232" s="119"/>
      <c r="GIR232" s="119"/>
      <c r="GIS232" s="119"/>
      <c r="GIT232" s="119"/>
      <c r="GIU232" s="119"/>
      <c r="GIV232" s="119"/>
      <c r="GIW232" s="119"/>
      <c r="GIX232" s="119"/>
      <c r="GIY232" s="119"/>
      <c r="GIZ232" s="119"/>
      <c r="GJA232" s="119"/>
      <c r="GJB232" s="119"/>
      <c r="GJC232" s="119"/>
      <c r="GJD232" s="119"/>
      <c r="GJE232" s="119"/>
      <c r="GJF232" s="119"/>
      <c r="GJG232" s="119"/>
      <c r="GJH232" s="119"/>
      <c r="GJI232" s="119"/>
      <c r="GJJ232" s="119"/>
      <c r="GJK232" s="119"/>
      <c r="GJL232" s="119"/>
      <c r="GJM232" s="119"/>
      <c r="GJN232" s="119"/>
      <c r="GJO232" s="119"/>
      <c r="GJP232" s="119"/>
      <c r="GJQ232" s="119"/>
      <c r="GJR232" s="119"/>
      <c r="GJS232" s="119"/>
      <c r="GJT232" s="119"/>
      <c r="GJU232" s="119"/>
      <c r="GJV232" s="119"/>
      <c r="GJW232" s="119"/>
      <c r="GJX232" s="119"/>
      <c r="GJY232" s="119"/>
      <c r="GJZ232" s="119"/>
      <c r="GKA232" s="119"/>
      <c r="GKB232" s="119"/>
      <c r="GKC232" s="119"/>
      <c r="GKD232" s="119"/>
      <c r="GKE232" s="119"/>
      <c r="GKF232" s="119"/>
      <c r="GKG232" s="119"/>
      <c r="GKH232" s="119"/>
      <c r="GKI232" s="119"/>
      <c r="GKJ232" s="119"/>
      <c r="GKK232" s="119"/>
      <c r="GKL232" s="119"/>
      <c r="GKM232" s="119"/>
      <c r="GKN232" s="119"/>
      <c r="GKO232" s="119"/>
      <c r="GKP232" s="119"/>
      <c r="GKQ232" s="119"/>
      <c r="GKR232" s="119"/>
      <c r="GKS232" s="119"/>
      <c r="GKT232" s="119"/>
      <c r="GKU232" s="119"/>
      <c r="GKV232" s="119"/>
      <c r="GKW232" s="119"/>
      <c r="GKX232" s="119"/>
      <c r="GKY232" s="119"/>
      <c r="GKZ232" s="119"/>
      <c r="GLA232" s="119"/>
      <c r="GLB232" s="119"/>
      <c r="GLC232" s="119"/>
      <c r="GLD232" s="119"/>
      <c r="GLE232" s="119"/>
      <c r="GLF232" s="119"/>
      <c r="GLG232" s="119"/>
      <c r="GLH232" s="119"/>
      <c r="GLI232" s="119"/>
      <c r="GLJ232" s="119"/>
      <c r="GLK232" s="119"/>
      <c r="GLL232" s="119"/>
      <c r="GLM232" s="119"/>
      <c r="GLN232" s="119"/>
      <c r="GLO232" s="119"/>
      <c r="GLP232" s="119"/>
      <c r="GLQ232" s="119"/>
      <c r="GLR232" s="119"/>
      <c r="GLS232" s="119"/>
      <c r="GLT232" s="119"/>
      <c r="GLU232" s="119"/>
      <c r="GLV232" s="119"/>
      <c r="GLW232" s="119"/>
      <c r="GLX232" s="119"/>
      <c r="GLY232" s="119"/>
      <c r="GLZ232" s="119"/>
      <c r="GMA232" s="119"/>
      <c r="GMB232" s="119"/>
      <c r="GMC232" s="119"/>
      <c r="GMD232" s="119"/>
      <c r="GME232" s="119"/>
      <c r="GMF232" s="119"/>
      <c r="GMG232" s="119"/>
      <c r="GMH232" s="119"/>
      <c r="GMI232" s="119"/>
      <c r="GMJ232" s="119"/>
      <c r="GMK232" s="119"/>
      <c r="GML232" s="119"/>
      <c r="GMM232" s="119"/>
      <c r="GMN232" s="119"/>
      <c r="GMO232" s="119"/>
      <c r="GMP232" s="119"/>
      <c r="GMQ232" s="119"/>
      <c r="GMR232" s="119"/>
      <c r="GMS232" s="119"/>
      <c r="GMT232" s="119"/>
      <c r="GMU232" s="119"/>
      <c r="GMV232" s="119"/>
      <c r="GMW232" s="119"/>
      <c r="GMX232" s="119"/>
      <c r="GMY232" s="119"/>
      <c r="GMZ232" s="119"/>
      <c r="GNA232" s="119"/>
      <c r="GNB232" s="119"/>
      <c r="GNC232" s="119"/>
      <c r="GND232" s="119"/>
      <c r="GNE232" s="119"/>
      <c r="GNF232" s="119"/>
      <c r="GNG232" s="119"/>
      <c r="GNH232" s="119"/>
      <c r="GNI232" s="119"/>
      <c r="GNJ232" s="119"/>
      <c r="GNK232" s="119"/>
      <c r="GNL232" s="119"/>
      <c r="GNM232" s="119"/>
      <c r="GNN232" s="119"/>
      <c r="GNO232" s="119"/>
      <c r="GNP232" s="119"/>
      <c r="GNQ232" s="119"/>
      <c r="GNR232" s="119"/>
      <c r="GNS232" s="119"/>
      <c r="GNT232" s="119"/>
      <c r="GNU232" s="119"/>
      <c r="GNV232" s="119"/>
      <c r="GNW232" s="119"/>
      <c r="GNX232" s="119"/>
      <c r="GNY232" s="119"/>
      <c r="GNZ232" s="119"/>
      <c r="GOA232" s="119"/>
      <c r="GOB232" s="119"/>
      <c r="GOC232" s="119"/>
      <c r="GOD232" s="119"/>
      <c r="GOE232" s="119"/>
      <c r="GOF232" s="119"/>
      <c r="GOG232" s="119"/>
      <c r="GOH232" s="119"/>
      <c r="GOI232" s="119"/>
      <c r="GOJ232" s="119"/>
      <c r="GOK232" s="119"/>
      <c r="GOL232" s="119"/>
      <c r="GOM232" s="119"/>
      <c r="GON232" s="119"/>
      <c r="GOO232" s="119"/>
      <c r="GOP232" s="119"/>
      <c r="GOQ232" s="119"/>
      <c r="GOR232" s="119"/>
      <c r="GOS232" s="119"/>
      <c r="GOT232" s="119"/>
      <c r="GOU232" s="119"/>
      <c r="GOV232" s="119"/>
      <c r="GOW232" s="119"/>
      <c r="GOX232" s="119"/>
      <c r="GOY232" s="119"/>
      <c r="GOZ232" s="119"/>
      <c r="GPA232" s="119"/>
      <c r="GPB232" s="119"/>
      <c r="GPC232" s="119"/>
      <c r="GPD232" s="119"/>
      <c r="GPE232" s="119"/>
      <c r="GPF232" s="119"/>
      <c r="GPG232" s="119"/>
      <c r="GPH232" s="119"/>
      <c r="GPI232" s="119"/>
      <c r="GPJ232" s="119"/>
      <c r="GPK232" s="119"/>
      <c r="GPL232" s="119"/>
      <c r="GPM232" s="119"/>
      <c r="GPN232" s="119"/>
      <c r="GPO232" s="119"/>
      <c r="GPP232" s="119"/>
      <c r="GPQ232" s="119"/>
      <c r="GPR232" s="119"/>
      <c r="GPS232" s="119"/>
      <c r="GPT232" s="119"/>
      <c r="GPU232" s="119"/>
      <c r="GPV232" s="119"/>
      <c r="GPW232" s="119"/>
      <c r="GPX232" s="119"/>
      <c r="GPY232" s="119"/>
      <c r="GPZ232" s="119"/>
      <c r="GQA232" s="119"/>
      <c r="GQB232" s="119"/>
      <c r="GQC232" s="119"/>
      <c r="GQD232" s="119"/>
      <c r="GQE232" s="119"/>
      <c r="GQF232" s="119"/>
      <c r="GQG232" s="119"/>
      <c r="GQH232" s="119"/>
      <c r="GQI232" s="119"/>
      <c r="GQJ232" s="119"/>
      <c r="GQK232" s="119"/>
      <c r="GQL232" s="119"/>
      <c r="GQM232" s="119"/>
      <c r="GQN232" s="119"/>
      <c r="GQO232" s="119"/>
      <c r="GQP232" s="119"/>
      <c r="GQQ232" s="119"/>
      <c r="GQR232" s="119"/>
      <c r="GQS232" s="119"/>
      <c r="GQT232" s="119"/>
      <c r="GQU232" s="119"/>
      <c r="GQV232" s="119"/>
      <c r="GQW232" s="119"/>
      <c r="GQX232" s="119"/>
      <c r="GQY232" s="119"/>
      <c r="GQZ232" s="119"/>
      <c r="GRA232" s="119"/>
      <c r="GRB232" s="119"/>
      <c r="GRC232" s="119"/>
      <c r="GRD232" s="119"/>
      <c r="GRE232" s="119"/>
      <c r="GRF232" s="119"/>
      <c r="GRG232" s="119"/>
      <c r="GRH232" s="119"/>
      <c r="GRI232" s="119"/>
      <c r="GRJ232" s="119"/>
      <c r="GRK232" s="119"/>
      <c r="GRL232" s="119"/>
      <c r="GRM232" s="119"/>
      <c r="GRN232" s="119"/>
      <c r="GRO232" s="119"/>
      <c r="GRP232" s="119"/>
      <c r="GRQ232" s="119"/>
      <c r="GRR232" s="119"/>
      <c r="GRS232" s="119"/>
      <c r="GRT232" s="119"/>
      <c r="GRU232" s="119"/>
      <c r="GRV232" s="119"/>
      <c r="GRW232" s="119"/>
      <c r="GRX232" s="119"/>
      <c r="GRY232" s="119"/>
      <c r="GRZ232" s="119"/>
      <c r="GSA232" s="119"/>
      <c r="GSB232" s="119"/>
      <c r="GSC232" s="119"/>
      <c r="GSD232" s="119"/>
      <c r="GSE232" s="119"/>
      <c r="GSF232" s="119"/>
      <c r="GSG232" s="119"/>
      <c r="GSH232" s="119"/>
      <c r="GSI232" s="119"/>
      <c r="GSJ232" s="119"/>
      <c r="GSK232" s="119"/>
      <c r="GSL232" s="119"/>
      <c r="GSM232" s="119"/>
      <c r="GSN232" s="119"/>
      <c r="GSO232" s="119"/>
      <c r="GSP232" s="119"/>
      <c r="GSQ232" s="119"/>
      <c r="GSR232" s="119"/>
      <c r="GSS232" s="119"/>
      <c r="GST232" s="119"/>
      <c r="GSU232" s="119"/>
      <c r="GSV232" s="119"/>
      <c r="GSW232" s="119"/>
      <c r="GSX232" s="119"/>
      <c r="GSY232" s="119"/>
      <c r="GSZ232" s="119"/>
      <c r="GTA232" s="119"/>
      <c r="GTB232" s="119"/>
      <c r="GTC232" s="119"/>
      <c r="GTD232" s="119"/>
      <c r="GTE232" s="119"/>
      <c r="GTF232" s="119"/>
      <c r="GTG232" s="119"/>
      <c r="GTH232" s="119"/>
      <c r="GTI232" s="119"/>
      <c r="GTJ232" s="119"/>
      <c r="GTK232" s="119"/>
      <c r="GTL232" s="119"/>
      <c r="GTM232" s="119"/>
      <c r="GTN232" s="119"/>
      <c r="GTO232" s="119"/>
      <c r="GTP232" s="119"/>
      <c r="GTQ232" s="119"/>
      <c r="GTR232" s="119"/>
      <c r="GTS232" s="119"/>
      <c r="GTT232" s="119"/>
      <c r="GTU232" s="119"/>
      <c r="GTV232" s="119"/>
      <c r="GTW232" s="119"/>
      <c r="GTX232" s="119"/>
      <c r="GTY232" s="119"/>
      <c r="GTZ232" s="119"/>
      <c r="GUA232" s="119"/>
      <c r="GUB232" s="119"/>
      <c r="GUC232" s="119"/>
      <c r="GUD232" s="119"/>
      <c r="GUE232" s="119"/>
      <c r="GUF232" s="119"/>
      <c r="GUG232" s="119"/>
      <c r="GUH232" s="119"/>
      <c r="GUI232" s="119"/>
      <c r="GUJ232" s="119"/>
      <c r="GUK232" s="119"/>
      <c r="GUL232" s="119"/>
      <c r="GUM232" s="119"/>
      <c r="GUN232" s="119"/>
      <c r="GUO232" s="119"/>
      <c r="GUP232" s="119"/>
      <c r="GUQ232" s="119"/>
      <c r="GUR232" s="119"/>
      <c r="GUS232" s="119"/>
      <c r="GUT232" s="119"/>
      <c r="GUU232" s="119"/>
      <c r="GUV232" s="119"/>
      <c r="GUW232" s="119"/>
      <c r="GUX232" s="119"/>
      <c r="GUY232" s="119"/>
      <c r="GUZ232" s="119"/>
      <c r="GVA232" s="119"/>
      <c r="GVB232" s="119"/>
      <c r="GVC232" s="119"/>
      <c r="GVD232" s="119"/>
      <c r="GVE232" s="119"/>
      <c r="GVF232" s="119"/>
      <c r="GVG232" s="119"/>
      <c r="GVH232" s="119"/>
      <c r="GVI232" s="119"/>
      <c r="GVJ232" s="119"/>
      <c r="GVK232" s="119"/>
      <c r="GVL232" s="119"/>
      <c r="GVM232" s="119"/>
      <c r="GVN232" s="119"/>
      <c r="GVO232" s="119"/>
      <c r="GVP232" s="119"/>
      <c r="GVQ232" s="119"/>
      <c r="GVR232" s="119"/>
      <c r="GVS232" s="119"/>
      <c r="GVT232" s="119"/>
      <c r="GVU232" s="119"/>
      <c r="GVV232" s="119"/>
      <c r="GVW232" s="119"/>
      <c r="GVX232" s="119"/>
      <c r="GVY232" s="119"/>
      <c r="GVZ232" s="119"/>
      <c r="GWA232" s="119"/>
      <c r="GWB232" s="119"/>
      <c r="GWC232" s="119"/>
      <c r="GWD232" s="119"/>
      <c r="GWE232" s="119"/>
      <c r="GWF232" s="119"/>
      <c r="GWG232" s="119"/>
      <c r="GWH232" s="119"/>
      <c r="GWI232" s="119"/>
      <c r="GWJ232" s="119"/>
      <c r="GWK232" s="119"/>
      <c r="GWL232" s="119"/>
      <c r="GWM232" s="119"/>
      <c r="GWN232" s="119"/>
      <c r="GWO232" s="119"/>
      <c r="GWP232" s="119"/>
      <c r="GWQ232" s="119"/>
      <c r="GWR232" s="119"/>
      <c r="GWS232" s="119"/>
      <c r="GWT232" s="119"/>
      <c r="GWU232" s="119"/>
      <c r="GWV232" s="119"/>
      <c r="GWW232" s="119"/>
      <c r="GWX232" s="119"/>
      <c r="GWY232" s="119"/>
      <c r="GWZ232" s="119"/>
      <c r="GXA232" s="119"/>
      <c r="GXB232" s="119"/>
      <c r="GXC232" s="119"/>
      <c r="GXD232" s="119"/>
      <c r="GXE232" s="119"/>
      <c r="GXF232" s="119"/>
      <c r="GXG232" s="119"/>
      <c r="GXH232" s="119"/>
      <c r="GXI232" s="119"/>
      <c r="GXJ232" s="119"/>
      <c r="GXK232" s="119"/>
      <c r="GXL232" s="119"/>
      <c r="GXM232" s="119"/>
      <c r="GXN232" s="119"/>
      <c r="GXO232" s="119"/>
      <c r="GXP232" s="119"/>
      <c r="GXQ232" s="119"/>
      <c r="GXR232" s="119"/>
      <c r="GXS232" s="119"/>
      <c r="GXT232" s="119"/>
      <c r="GXU232" s="119"/>
      <c r="GXV232" s="119"/>
      <c r="GXW232" s="119"/>
      <c r="GXX232" s="119"/>
      <c r="GXY232" s="119"/>
      <c r="GXZ232" s="119"/>
      <c r="GYA232" s="119"/>
      <c r="GYB232" s="119"/>
      <c r="GYC232" s="119"/>
      <c r="GYD232" s="119"/>
      <c r="GYE232" s="119"/>
      <c r="GYF232" s="119"/>
      <c r="GYG232" s="119"/>
      <c r="GYH232" s="119"/>
      <c r="GYI232" s="119"/>
      <c r="GYJ232" s="119"/>
      <c r="GYK232" s="119"/>
      <c r="GYL232" s="119"/>
      <c r="GYM232" s="119"/>
      <c r="GYN232" s="119"/>
      <c r="GYO232" s="119"/>
      <c r="GYP232" s="119"/>
      <c r="GYQ232" s="119"/>
      <c r="GYR232" s="119"/>
      <c r="GYS232" s="119"/>
      <c r="GYT232" s="119"/>
      <c r="GYU232" s="119"/>
      <c r="GYV232" s="119"/>
      <c r="GYW232" s="119"/>
      <c r="GYX232" s="119"/>
      <c r="GYY232" s="119"/>
      <c r="GYZ232" s="119"/>
      <c r="GZA232" s="119"/>
      <c r="GZB232" s="119"/>
      <c r="GZC232" s="119"/>
      <c r="GZD232" s="119"/>
      <c r="GZE232" s="119"/>
      <c r="GZF232" s="119"/>
      <c r="GZG232" s="119"/>
      <c r="GZH232" s="119"/>
      <c r="GZI232" s="119"/>
      <c r="GZJ232" s="119"/>
      <c r="GZK232" s="119"/>
      <c r="GZL232" s="119"/>
      <c r="GZM232" s="119"/>
      <c r="GZN232" s="119"/>
      <c r="GZO232" s="119"/>
      <c r="GZP232" s="119"/>
      <c r="GZQ232" s="119"/>
      <c r="GZR232" s="119"/>
      <c r="GZS232" s="119"/>
      <c r="GZT232" s="119"/>
      <c r="GZU232" s="119"/>
      <c r="GZV232" s="119"/>
      <c r="GZW232" s="119"/>
      <c r="GZX232" s="119"/>
      <c r="GZY232" s="119"/>
      <c r="GZZ232" s="119"/>
      <c r="HAA232" s="119"/>
      <c r="HAB232" s="119"/>
      <c r="HAC232" s="119"/>
      <c r="HAD232" s="119"/>
      <c r="HAE232" s="119"/>
      <c r="HAF232" s="119"/>
      <c r="HAG232" s="119"/>
      <c r="HAH232" s="119"/>
      <c r="HAI232" s="119"/>
      <c r="HAJ232" s="119"/>
      <c r="HAK232" s="119"/>
      <c r="HAL232" s="119"/>
      <c r="HAM232" s="119"/>
      <c r="HAN232" s="119"/>
      <c r="HAO232" s="119"/>
      <c r="HAP232" s="119"/>
      <c r="HAQ232" s="119"/>
      <c r="HAR232" s="119"/>
      <c r="HAS232" s="119"/>
      <c r="HAT232" s="119"/>
      <c r="HAU232" s="119"/>
      <c r="HAV232" s="119"/>
      <c r="HAW232" s="119"/>
      <c r="HAX232" s="119"/>
      <c r="HAY232" s="119"/>
      <c r="HAZ232" s="119"/>
      <c r="HBA232" s="119"/>
      <c r="HBB232" s="119"/>
      <c r="HBC232" s="119"/>
      <c r="HBD232" s="119"/>
      <c r="HBE232" s="119"/>
      <c r="HBF232" s="119"/>
      <c r="HBG232" s="119"/>
      <c r="HBH232" s="119"/>
      <c r="HBI232" s="119"/>
      <c r="HBJ232" s="119"/>
      <c r="HBK232" s="119"/>
      <c r="HBL232" s="119"/>
      <c r="HBM232" s="119"/>
      <c r="HBN232" s="119"/>
      <c r="HBO232" s="119"/>
      <c r="HBP232" s="119"/>
      <c r="HBQ232" s="119"/>
      <c r="HBR232" s="119"/>
      <c r="HBS232" s="119"/>
      <c r="HBT232" s="119"/>
      <c r="HBU232" s="119"/>
      <c r="HBV232" s="119"/>
      <c r="HBW232" s="119"/>
      <c r="HBX232" s="119"/>
      <c r="HBY232" s="119"/>
      <c r="HBZ232" s="119"/>
      <c r="HCA232" s="119"/>
      <c r="HCB232" s="119"/>
      <c r="HCC232" s="119"/>
      <c r="HCD232" s="119"/>
      <c r="HCE232" s="119"/>
      <c r="HCF232" s="119"/>
      <c r="HCG232" s="119"/>
      <c r="HCH232" s="119"/>
      <c r="HCI232" s="119"/>
      <c r="HCJ232" s="119"/>
      <c r="HCK232" s="119"/>
      <c r="HCL232" s="119"/>
      <c r="HCM232" s="119"/>
      <c r="HCN232" s="119"/>
      <c r="HCO232" s="119"/>
      <c r="HCP232" s="119"/>
      <c r="HCQ232" s="119"/>
      <c r="HCR232" s="119"/>
      <c r="HCS232" s="119"/>
      <c r="HCT232" s="119"/>
      <c r="HCU232" s="119"/>
      <c r="HCV232" s="119"/>
      <c r="HCW232" s="119"/>
      <c r="HCX232" s="119"/>
      <c r="HCY232" s="119"/>
      <c r="HCZ232" s="119"/>
      <c r="HDA232" s="119"/>
      <c r="HDB232" s="119"/>
      <c r="HDC232" s="119"/>
      <c r="HDD232" s="119"/>
      <c r="HDE232" s="119"/>
      <c r="HDF232" s="119"/>
      <c r="HDG232" s="119"/>
      <c r="HDH232" s="119"/>
      <c r="HDI232" s="119"/>
      <c r="HDJ232" s="119"/>
      <c r="HDK232" s="119"/>
      <c r="HDL232" s="119"/>
      <c r="HDM232" s="119"/>
      <c r="HDN232" s="119"/>
      <c r="HDO232" s="119"/>
      <c r="HDP232" s="119"/>
      <c r="HDQ232" s="119"/>
      <c r="HDR232" s="119"/>
      <c r="HDS232" s="119"/>
      <c r="HDT232" s="119"/>
      <c r="HDU232" s="119"/>
      <c r="HDV232" s="119"/>
      <c r="HDW232" s="119"/>
      <c r="HDX232" s="119"/>
      <c r="HDY232" s="119"/>
      <c r="HDZ232" s="119"/>
      <c r="HEA232" s="119"/>
      <c r="HEB232" s="119"/>
      <c r="HEC232" s="119"/>
      <c r="HED232" s="119"/>
      <c r="HEE232" s="119"/>
      <c r="HEF232" s="119"/>
      <c r="HEG232" s="119"/>
      <c r="HEH232" s="119"/>
      <c r="HEI232" s="119"/>
      <c r="HEJ232" s="119"/>
      <c r="HEK232" s="119"/>
      <c r="HEL232" s="119"/>
      <c r="HEM232" s="119"/>
      <c r="HEN232" s="119"/>
      <c r="HEO232" s="119"/>
      <c r="HEP232" s="119"/>
      <c r="HEQ232" s="119"/>
      <c r="HER232" s="119"/>
      <c r="HES232" s="119"/>
      <c r="HET232" s="119"/>
      <c r="HEU232" s="119"/>
      <c r="HEV232" s="119"/>
      <c r="HEW232" s="119"/>
      <c r="HEX232" s="119"/>
      <c r="HEY232" s="119"/>
      <c r="HEZ232" s="119"/>
      <c r="HFA232" s="119"/>
      <c r="HFB232" s="119"/>
      <c r="HFC232" s="119"/>
      <c r="HFD232" s="119"/>
      <c r="HFE232" s="119"/>
      <c r="HFF232" s="119"/>
      <c r="HFG232" s="119"/>
      <c r="HFH232" s="119"/>
      <c r="HFI232" s="119"/>
      <c r="HFJ232" s="119"/>
      <c r="HFK232" s="119"/>
      <c r="HFL232" s="119"/>
      <c r="HFM232" s="119"/>
      <c r="HFN232" s="119"/>
      <c r="HFO232" s="119"/>
      <c r="HFP232" s="119"/>
      <c r="HFQ232" s="119"/>
      <c r="HFR232" s="119"/>
      <c r="HFS232" s="119"/>
      <c r="HFT232" s="119"/>
      <c r="HFU232" s="119"/>
      <c r="HFV232" s="119"/>
      <c r="HFW232" s="119"/>
      <c r="HFX232" s="119"/>
      <c r="HFY232" s="119"/>
      <c r="HFZ232" s="119"/>
      <c r="HGA232" s="119"/>
      <c r="HGB232" s="119"/>
      <c r="HGC232" s="119"/>
      <c r="HGD232" s="119"/>
      <c r="HGE232" s="119"/>
      <c r="HGF232" s="119"/>
      <c r="HGG232" s="119"/>
      <c r="HGH232" s="119"/>
      <c r="HGI232" s="119"/>
      <c r="HGJ232" s="119"/>
      <c r="HGK232" s="119"/>
      <c r="HGL232" s="119"/>
      <c r="HGM232" s="119"/>
      <c r="HGN232" s="119"/>
      <c r="HGO232" s="119"/>
      <c r="HGP232" s="119"/>
      <c r="HGQ232" s="119"/>
      <c r="HGR232" s="119"/>
      <c r="HGS232" s="119"/>
      <c r="HGT232" s="119"/>
      <c r="HGU232" s="119"/>
      <c r="HGV232" s="119"/>
      <c r="HGW232" s="119"/>
      <c r="HGX232" s="119"/>
      <c r="HGY232" s="119"/>
      <c r="HGZ232" s="119"/>
      <c r="HHA232" s="119"/>
      <c r="HHB232" s="119"/>
      <c r="HHC232" s="119"/>
      <c r="HHD232" s="119"/>
      <c r="HHE232" s="119"/>
      <c r="HHF232" s="119"/>
      <c r="HHG232" s="119"/>
      <c r="HHH232" s="119"/>
      <c r="HHI232" s="119"/>
      <c r="HHJ232" s="119"/>
      <c r="HHK232" s="119"/>
      <c r="HHL232" s="119"/>
      <c r="HHM232" s="119"/>
      <c r="HHN232" s="119"/>
      <c r="HHO232" s="119"/>
      <c r="HHP232" s="119"/>
      <c r="HHQ232" s="119"/>
      <c r="HHR232" s="119"/>
      <c r="HHS232" s="119"/>
      <c r="HHT232" s="119"/>
      <c r="HHU232" s="119"/>
      <c r="HHV232" s="119"/>
      <c r="HHW232" s="119"/>
      <c r="HHX232" s="119"/>
      <c r="HHY232" s="119"/>
      <c r="HHZ232" s="119"/>
      <c r="HIA232" s="119"/>
      <c r="HIB232" s="119"/>
      <c r="HIC232" s="119"/>
      <c r="HID232" s="119"/>
      <c r="HIE232" s="119"/>
      <c r="HIF232" s="119"/>
      <c r="HIG232" s="119"/>
      <c r="HIH232" s="119"/>
      <c r="HII232" s="119"/>
      <c r="HIJ232" s="119"/>
      <c r="HIK232" s="119"/>
      <c r="HIL232" s="119"/>
      <c r="HIM232" s="119"/>
      <c r="HIN232" s="119"/>
      <c r="HIO232" s="119"/>
      <c r="HIP232" s="119"/>
      <c r="HIQ232" s="119"/>
      <c r="HIR232" s="119"/>
      <c r="HIS232" s="119"/>
      <c r="HIT232" s="119"/>
      <c r="HIU232" s="119"/>
      <c r="HIV232" s="119"/>
      <c r="HIW232" s="119"/>
      <c r="HIX232" s="119"/>
      <c r="HIY232" s="119"/>
      <c r="HIZ232" s="119"/>
      <c r="HJA232" s="119"/>
      <c r="HJB232" s="119"/>
      <c r="HJC232" s="119"/>
      <c r="HJD232" s="119"/>
      <c r="HJE232" s="119"/>
      <c r="HJF232" s="119"/>
      <c r="HJG232" s="119"/>
      <c r="HJH232" s="119"/>
      <c r="HJI232" s="119"/>
      <c r="HJJ232" s="119"/>
      <c r="HJK232" s="119"/>
      <c r="HJL232" s="119"/>
      <c r="HJM232" s="119"/>
      <c r="HJN232" s="119"/>
      <c r="HJO232" s="119"/>
      <c r="HJP232" s="119"/>
      <c r="HJQ232" s="119"/>
      <c r="HJR232" s="119"/>
      <c r="HJS232" s="119"/>
      <c r="HJT232" s="119"/>
      <c r="HJU232" s="119"/>
      <c r="HJV232" s="119"/>
      <c r="HJW232" s="119"/>
      <c r="HJX232" s="119"/>
      <c r="HJY232" s="119"/>
      <c r="HJZ232" s="119"/>
      <c r="HKA232" s="119"/>
      <c r="HKB232" s="119"/>
      <c r="HKC232" s="119"/>
      <c r="HKD232" s="119"/>
      <c r="HKE232" s="119"/>
      <c r="HKF232" s="119"/>
      <c r="HKG232" s="119"/>
      <c r="HKH232" s="119"/>
      <c r="HKI232" s="119"/>
      <c r="HKJ232" s="119"/>
      <c r="HKK232" s="119"/>
      <c r="HKL232" s="119"/>
      <c r="HKM232" s="119"/>
      <c r="HKN232" s="119"/>
      <c r="HKO232" s="119"/>
      <c r="HKP232" s="119"/>
      <c r="HKQ232" s="119"/>
      <c r="HKR232" s="119"/>
      <c r="HKS232" s="119"/>
      <c r="HKT232" s="119"/>
      <c r="HKU232" s="119"/>
      <c r="HKV232" s="119"/>
      <c r="HKW232" s="119"/>
      <c r="HKX232" s="119"/>
      <c r="HKY232" s="119"/>
      <c r="HKZ232" s="119"/>
      <c r="HLA232" s="119"/>
      <c r="HLB232" s="119"/>
      <c r="HLC232" s="119"/>
      <c r="HLD232" s="119"/>
      <c r="HLE232" s="119"/>
      <c r="HLF232" s="119"/>
      <c r="HLG232" s="119"/>
      <c r="HLH232" s="119"/>
      <c r="HLI232" s="119"/>
      <c r="HLJ232" s="119"/>
      <c r="HLK232" s="119"/>
      <c r="HLL232" s="119"/>
      <c r="HLM232" s="119"/>
      <c r="HLN232" s="119"/>
      <c r="HLO232" s="119"/>
      <c r="HLP232" s="119"/>
      <c r="HLQ232" s="119"/>
      <c r="HLR232" s="119"/>
      <c r="HLS232" s="119"/>
      <c r="HLT232" s="119"/>
      <c r="HLU232" s="119"/>
      <c r="HLV232" s="119"/>
      <c r="HLW232" s="119"/>
      <c r="HLX232" s="119"/>
      <c r="HLY232" s="119"/>
      <c r="HLZ232" s="119"/>
      <c r="HMA232" s="119"/>
      <c r="HMB232" s="119"/>
      <c r="HMC232" s="119"/>
      <c r="HMD232" s="119"/>
      <c r="HME232" s="119"/>
      <c r="HMF232" s="119"/>
      <c r="HMG232" s="119"/>
      <c r="HMH232" s="119"/>
      <c r="HMI232" s="119"/>
      <c r="HMJ232" s="119"/>
      <c r="HMK232" s="119"/>
      <c r="HML232" s="119"/>
      <c r="HMM232" s="119"/>
      <c r="HMN232" s="119"/>
      <c r="HMO232" s="119"/>
      <c r="HMP232" s="119"/>
      <c r="HMQ232" s="119"/>
      <c r="HMR232" s="119"/>
      <c r="HMS232" s="119"/>
      <c r="HMT232" s="119"/>
      <c r="HMU232" s="119"/>
      <c r="HMV232" s="119"/>
      <c r="HMW232" s="119"/>
      <c r="HMX232" s="119"/>
      <c r="HMY232" s="119"/>
      <c r="HMZ232" s="119"/>
      <c r="HNA232" s="119"/>
      <c r="HNB232" s="119"/>
      <c r="HNC232" s="119"/>
      <c r="HND232" s="119"/>
      <c r="HNE232" s="119"/>
      <c r="HNF232" s="119"/>
      <c r="HNG232" s="119"/>
      <c r="HNH232" s="119"/>
      <c r="HNI232" s="119"/>
      <c r="HNJ232" s="119"/>
      <c r="HNK232" s="119"/>
      <c r="HNL232" s="119"/>
      <c r="HNM232" s="119"/>
      <c r="HNN232" s="119"/>
      <c r="HNO232" s="119"/>
      <c r="HNP232" s="119"/>
      <c r="HNQ232" s="119"/>
      <c r="HNR232" s="119"/>
      <c r="HNS232" s="119"/>
      <c r="HNT232" s="119"/>
      <c r="HNU232" s="119"/>
      <c r="HNV232" s="119"/>
      <c r="HNW232" s="119"/>
      <c r="HNX232" s="119"/>
      <c r="HNY232" s="119"/>
      <c r="HNZ232" s="119"/>
      <c r="HOA232" s="119"/>
      <c r="HOB232" s="119"/>
      <c r="HOC232" s="119"/>
      <c r="HOD232" s="119"/>
      <c r="HOE232" s="119"/>
      <c r="HOF232" s="119"/>
      <c r="HOG232" s="119"/>
      <c r="HOH232" s="119"/>
      <c r="HOI232" s="119"/>
      <c r="HOJ232" s="119"/>
      <c r="HOK232" s="119"/>
      <c r="HOL232" s="119"/>
      <c r="HOM232" s="119"/>
      <c r="HON232" s="119"/>
      <c r="HOO232" s="119"/>
      <c r="HOP232" s="119"/>
      <c r="HOQ232" s="119"/>
      <c r="HOR232" s="119"/>
      <c r="HOS232" s="119"/>
      <c r="HOT232" s="119"/>
      <c r="HOU232" s="119"/>
      <c r="HOV232" s="119"/>
      <c r="HOW232" s="119"/>
      <c r="HOX232" s="119"/>
      <c r="HOY232" s="119"/>
      <c r="HOZ232" s="119"/>
      <c r="HPA232" s="119"/>
      <c r="HPB232" s="119"/>
      <c r="HPC232" s="119"/>
      <c r="HPD232" s="119"/>
      <c r="HPE232" s="119"/>
      <c r="HPF232" s="119"/>
      <c r="HPG232" s="119"/>
      <c r="HPH232" s="119"/>
      <c r="HPI232" s="119"/>
      <c r="HPJ232" s="119"/>
      <c r="HPK232" s="119"/>
      <c r="HPL232" s="119"/>
      <c r="HPM232" s="119"/>
      <c r="HPN232" s="119"/>
      <c r="HPO232" s="119"/>
      <c r="HPP232" s="119"/>
      <c r="HPQ232" s="119"/>
      <c r="HPR232" s="119"/>
      <c r="HPS232" s="119"/>
      <c r="HPT232" s="119"/>
      <c r="HPU232" s="119"/>
      <c r="HPV232" s="119"/>
      <c r="HPW232" s="119"/>
      <c r="HPX232" s="119"/>
      <c r="HPY232" s="119"/>
      <c r="HPZ232" s="119"/>
      <c r="HQA232" s="119"/>
      <c r="HQB232" s="119"/>
      <c r="HQC232" s="119"/>
      <c r="HQD232" s="119"/>
      <c r="HQE232" s="119"/>
      <c r="HQF232" s="119"/>
      <c r="HQG232" s="119"/>
      <c r="HQH232" s="119"/>
      <c r="HQI232" s="119"/>
      <c r="HQJ232" s="119"/>
      <c r="HQK232" s="119"/>
      <c r="HQL232" s="119"/>
      <c r="HQM232" s="119"/>
      <c r="HQN232" s="119"/>
      <c r="HQO232" s="119"/>
      <c r="HQP232" s="119"/>
      <c r="HQQ232" s="119"/>
      <c r="HQR232" s="119"/>
      <c r="HQS232" s="119"/>
      <c r="HQT232" s="119"/>
      <c r="HQU232" s="119"/>
      <c r="HQV232" s="119"/>
      <c r="HQW232" s="119"/>
      <c r="HQX232" s="119"/>
      <c r="HQY232" s="119"/>
      <c r="HQZ232" s="119"/>
      <c r="HRA232" s="119"/>
      <c r="HRB232" s="119"/>
      <c r="HRC232" s="119"/>
      <c r="HRD232" s="119"/>
      <c r="HRE232" s="119"/>
      <c r="HRF232" s="119"/>
      <c r="HRG232" s="119"/>
      <c r="HRH232" s="119"/>
      <c r="HRI232" s="119"/>
      <c r="HRJ232" s="119"/>
      <c r="HRK232" s="119"/>
      <c r="HRL232" s="119"/>
      <c r="HRM232" s="119"/>
      <c r="HRN232" s="119"/>
      <c r="HRO232" s="119"/>
      <c r="HRP232" s="119"/>
      <c r="HRQ232" s="119"/>
      <c r="HRR232" s="119"/>
      <c r="HRS232" s="119"/>
      <c r="HRT232" s="119"/>
      <c r="HRU232" s="119"/>
      <c r="HRV232" s="119"/>
      <c r="HRW232" s="119"/>
      <c r="HRX232" s="119"/>
      <c r="HRY232" s="119"/>
      <c r="HRZ232" s="119"/>
      <c r="HSA232" s="119"/>
      <c r="HSB232" s="119"/>
      <c r="HSC232" s="119"/>
      <c r="HSD232" s="119"/>
      <c r="HSE232" s="119"/>
      <c r="HSF232" s="119"/>
      <c r="HSG232" s="119"/>
      <c r="HSH232" s="119"/>
      <c r="HSI232" s="119"/>
      <c r="HSJ232" s="119"/>
      <c r="HSK232" s="119"/>
      <c r="HSL232" s="119"/>
      <c r="HSM232" s="119"/>
      <c r="HSN232" s="119"/>
      <c r="HSO232" s="119"/>
      <c r="HSP232" s="119"/>
      <c r="HSQ232" s="119"/>
      <c r="HSR232" s="119"/>
      <c r="HSS232" s="119"/>
      <c r="HST232" s="119"/>
      <c r="HSU232" s="119"/>
      <c r="HSV232" s="119"/>
      <c r="HSW232" s="119"/>
      <c r="HSX232" s="119"/>
      <c r="HSY232" s="119"/>
      <c r="HSZ232" s="119"/>
      <c r="HTA232" s="119"/>
      <c r="HTB232" s="119"/>
      <c r="HTC232" s="119"/>
      <c r="HTD232" s="119"/>
      <c r="HTE232" s="119"/>
      <c r="HTF232" s="119"/>
      <c r="HTG232" s="119"/>
      <c r="HTH232" s="119"/>
      <c r="HTI232" s="119"/>
      <c r="HTJ232" s="119"/>
      <c r="HTK232" s="119"/>
      <c r="HTL232" s="119"/>
      <c r="HTM232" s="119"/>
      <c r="HTN232" s="119"/>
      <c r="HTO232" s="119"/>
      <c r="HTP232" s="119"/>
      <c r="HTQ232" s="119"/>
      <c r="HTR232" s="119"/>
      <c r="HTS232" s="119"/>
      <c r="HTT232" s="119"/>
      <c r="HTU232" s="119"/>
      <c r="HTV232" s="119"/>
      <c r="HTW232" s="119"/>
      <c r="HTX232" s="119"/>
      <c r="HTY232" s="119"/>
      <c r="HTZ232" s="119"/>
      <c r="HUA232" s="119"/>
      <c r="HUB232" s="119"/>
      <c r="HUC232" s="119"/>
      <c r="HUD232" s="119"/>
      <c r="HUE232" s="119"/>
      <c r="HUF232" s="119"/>
      <c r="HUG232" s="119"/>
      <c r="HUH232" s="119"/>
      <c r="HUI232" s="119"/>
      <c r="HUJ232" s="119"/>
      <c r="HUK232" s="119"/>
      <c r="HUL232" s="119"/>
      <c r="HUM232" s="119"/>
      <c r="HUN232" s="119"/>
      <c r="HUO232" s="119"/>
      <c r="HUP232" s="119"/>
      <c r="HUQ232" s="119"/>
      <c r="HUR232" s="119"/>
      <c r="HUS232" s="119"/>
      <c r="HUT232" s="119"/>
      <c r="HUU232" s="119"/>
      <c r="HUV232" s="119"/>
      <c r="HUW232" s="119"/>
      <c r="HUX232" s="119"/>
      <c r="HUY232" s="119"/>
      <c r="HUZ232" s="119"/>
      <c r="HVA232" s="119"/>
      <c r="HVB232" s="119"/>
      <c r="HVC232" s="119"/>
      <c r="HVD232" s="119"/>
      <c r="HVE232" s="119"/>
      <c r="HVF232" s="119"/>
      <c r="HVG232" s="119"/>
      <c r="HVH232" s="119"/>
      <c r="HVI232" s="119"/>
      <c r="HVJ232" s="119"/>
      <c r="HVK232" s="119"/>
      <c r="HVL232" s="119"/>
      <c r="HVM232" s="119"/>
      <c r="HVN232" s="119"/>
      <c r="HVO232" s="119"/>
      <c r="HVP232" s="119"/>
      <c r="HVQ232" s="119"/>
      <c r="HVR232" s="119"/>
      <c r="HVS232" s="119"/>
      <c r="HVT232" s="119"/>
      <c r="HVU232" s="119"/>
      <c r="HVV232" s="119"/>
      <c r="HVW232" s="119"/>
      <c r="HVX232" s="119"/>
      <c r="HVY232" s="119"/>
      <c r="HVZ232" s="119"/>
      <c r="HWA232" s="119"/>
      <c r="HWB232" s="119"/>
      <c r="HWC232" s="119"/>
      <c r="HWD232" s="119"/>
      <c r="HWE232" s="119"/>
      <c r="HWF232" s="119"/>
      <c r="HWG232" s="119"/>
      <c r="HWH232" s="119"/>
      <c r="HWI232" s="119"/>
      <c r="HWJ232" s="119"/>
      <c r="HWK232" s="119"/>
      <c r="HWL232" s="119"/>
      <c r="HWM232" s="119"/>
      <c r="HWN232" s="119"/>
      <c r="HWO232" s="119"/>
      <c r="HWP232" s="119"/>
      <c r="HWQ232" s="119"/>
      <c r="HWR232" s="119"/>
      <c r="HWS232" s="119"/>
      <c r="HWT232" s="119"/>
      <c r="HWU232" s="119"/>
      <c r="HWV232" s="119"/>
      <c r="HWW232" s="119"/>
      <c r="HWX232" s="119"/>
      <c r="HWY232" s="119"/>
      <c r="HWZ232" s="119"/>
      <c r="HXA232" s="119"/>
      <c r="HXB232" s="119"/>
      <c r="HXC232" s="119"/>
      <c r="HXD232" s="119"/>
      <c r="HXE232" s="119"/>
      <c r="HXF232" s="119"/>
      <c r="HXG232" s="119"/>
      <c r="HXH232" s="119"/>
      <c r="HXI232" s="119"/>
      <c r="HXJ232" s="119"/>
      <c r="HXK232" s="119"/>
      <c r="HXL232" s="119"/>
      <c r="HXM232" s="119"/>
      <c r="HXN232" s="119"/>
      <c r="HXO232" s="119"/>
      <c r="HXP232" s="119"/>
      <c r="HXQ232" s="119"/>
      <c r="HXR232" s="119"/>
      <c r="HXS232" s="119"/>
      <c r="HXT232" s="119"/>
      <c r="HXU232" s="119"/>
      <c r="HXV232" s="119"/>
      <c r="HXW232" s="119"/>
      <c r="HXX232" s="119"/>
      <c r="HXY232" s="119"/>
      <c r="HXZ232" s="119"/>
      <c r="HYA232" s="119"/>
      <c r="HYB232" s="119"/>
      <c r="HYC232" s="119"/>
      <c r="HYD232" s="119"/>
      <c r="HYE232" s="119"/>
      <c r="HYF232" s="119"/>
      <c r="HYG232" s="119"/>
      <c r="HYH232" s="119"/>
      <c r="HYI232" s="119"/>
      <c r="HYJ232" s="119"/>
      <c r="HYK232" s="119"/>
      <c r="HYL232" s="119"/>
      <c r="HYM232" s="119"/>
      <c r="HYN232" s="119"/>
      <c r="HYO232" s="119"/>
      <c r="HYP232" s="119"/>
      <c r="HYQ232" s="119"/>
      <c r="HYR232" s="119"/>
      <c r="HYS232" s="119"/>
      <c r="HYT232" s="119"/>
      <c r="HYU232" s="119"/>
      <c r="HYV232" s="119"/>
      <c r="HYW232" s="119"/>
      <c r="HYX232" s="119"/>
      <c r="HYY232" s="119"/>
      <c r="HYZ232" s="119"/>
      <c r="HZA232" s="119"/>
      <c r="HZB232" s="119"/>
      <c r="HZC232" s="119"/>
      <c r="HZD232" s="119"/>
      <c r="HZE232" s="119"/>
      <c r="HZF232" s="119"/>
      <c r="HZG232" s="119"/>
      <c r="HZH232" s="119"/>
      <c r="HZI232" s="119"/>
      <c r="HZJ232" s="119"/>
      <c r="HZK232" s="119"/>
      <c r="HZL232" s="119"/>
      <c r="HZM232" s="119"/>
      <c r="HZN232" s="119"/>
      <c r="HZO232" s="119"/>
      <c r="HZP232" s="119"/>
      <c r="HZQ232" s="119"/>
      <c r="HZR232" s="119"/>
      <c r="HZS232" s="119"/>
      <c r="HZT232" s="119"/>
      <c r="HZU232" s="119"/>
      <c r="HZV232" s="119"/>
      <c r="HZW232" s="119"/>
      <c r="HZX232" s="119"/>
      <c r="HZY232" s="119"/>
      <c r="HZZ232" s="119"/>
      <c r="IAA232" s="119"/>
      <c r="IAB232" s="119"/>
      <c r="IAC232" s="119"/>
      <c r="IAD232" s="119"/>
      <c r="IAE232" s="119"/>
      <c r="IAF232" s="119"/>
      <c r="IAG232" s="119"/>
      <c r="IAH232" s="119"/>
      <c r="IAI232" s="119"/>
      <c r="IAJ232" s="119"/>
      <c r="IAK232" s="119"/>
      <c r="IAL232" s="119"/>
      <c r="IAM232" s="119"/>
      <c r="IAN232" s="119"/>
      <c r="IAO232" s="119"/>
      <c r="IAP232" s="119"/>
      <c r="IAQ232" s="119"/>
      <c r="IAR232" s="119"/>
      <c r="IAS232" s="119"/>
      <c r="IAT232" s="119"/>
      <c r="IAU232" s="119"/>
      <c r="IAV232" s="119"/>
      <c r="IAW232" s="119"/>
      <c r="IAX232" s="119"/>
      <c r="IAY232" s="119"/>
      <c r="IAZ232" s="119"/>
      <c r="IBA232" s="119"/>
      <c r="IBB232" s="119"/>
      <c r="IBC232" s="119"/>
      <c r="IBD232" s="119"/>
      <c r="IBE232" s="119"/>
      <c r="IBF232" s="119"/>
      <c r="IBG232" s="119"/>
      <c r="IBH232" s="119"/>
      <c r="IBI232" s="119"/>
      <c r="IBJ232" s="119"/>
      <c r="IBK232" s="119"/>
      <c r="IBL232" s="119"/>
      <c r="IBM232" s="119"/>
      <c r="IBN232" s="119"/>
      <c r="IBO232" s="119"/>
      <c r="IBP232" s="119"/>
      <c r="IBQ232" s="119"/>
      <c r="IBR232" s="119"/>
      <c r="IBS232" s="119"/>
      <c r="IBT232" s="119"/>
      <c r="IBU232" s="119"/>
      <c r="IBV232" s="119"/>
      <c r="IBW232" s="119"/>
      <c r="IBX232" s="119"/>
      <c r="IBY232" s="119"/>
      <c r="IBZ232" s="119"/>
      <c r="ICA232" s="119"/>
      <c r="ICB232" s="119"/>
      <c r="ICC232" s="119"/>
      <c r="ICD232" s="119"/>
      <c r="ICE232" s="119"/>
      <c r="ICF232" s="119"/>
      <c r="ICG232" s="119"/>
      <c r="ICH232" s="119"/>
      <c r="ICI232" s="119"/>
      <c r="ICJ232" s="119"/>
      <c r="ICK232" s="119"/>
      <c r="ICL232" s="119"/>
      <c r="ICM232" s="119"/>
      <c r="ICN232" s="119"/>
      <c r="ICO232" s="119"/>
      <c r="ICP232" s="119"/>
      <c r="ICQ232" s="119"/>
      <c r="ICR232" s="119"/>
      <c r="ICS232" s="119"/>
      <c r="ICT232" s="119"/>
      <c r="ICU232" s="119"/>
      <c r="ICV232" s="119"/>
      <c r="ICW232" s="119"/>
      <c r="ICX232" s="119"/>
      <c r="ICY232" s="119"/>
      <c r="ICZ232" s="119"/>
      <c r="IDA232" s="119"/>
      <c r="IDB232" s="119"/>
      <c r="IDC232" s="119"/>
      <c r="IDD232" s="119"/>
      <c r="IDE232" s="119"/>
      <c r="IDF232" s="119"/>
      <c r="IDG232" s="119"/>
      <c r="IDH232" s="119"/>
      <c r="IDI232" s="119"/>
      <c r="IDJ232" s="119"/>
      <c r="IDK232" s="119"/>
      <c r="IDL232" s="119"/>
      <c r="IDM232" s="119"/>
      <c r="IDN232" s="119"/>
      <c r="IDO232" s="119"/>
      <c r="IDP232" s="119"/>
      <c r="IDQ232" s="119"/>
      <c r="IDR232" s="119"/>
      <c r="IDS232" s="119"/>
      <c r="IDT232" s="119"/>
      <c r="IDU232" s="119"/>
      <c r="IDV232" s="119"/>
      <c r="IDW232" s="119"/>
      <c r="IDX232" s="119"/>
      <c r="IDY232" s="119"/>
      <c r="IDZ232" s="119"/>
      <c r="IEA232" s="119"/>
      <c r="IEB232" s="119"/>
      <c r="IEC232" s="119"/>
      <c r="IED232" s="119"/>
      <c r="IEE232" s="119"/>
      <c r="IEF232" s="119"/>
      <c r="IEG232" s="119"/>
      <c r="IEH232" s="119"/>
      <c r="IEI232" s="119"/>
      <c r="IEJ232" s="119"/>
      <c r="IEK232" s="119"/>
      <c r="IEL232" s="119"/>
      <c r="IEM232" s="119"/>
      <c r="IEN232" s="119"/>
      <c r="IEO232" s="119"/>
      <c r="IEP232" s="119"/>
      <c r="IEQ232" s="119"/>
      <c r="IER232" s="119"/>
      <c r="IES232" s="119"/>
      <c r="IET232" s="119"/>
      <c r="IEU232" s="119"/>
      <c r="IEV232" s="119"/>
      <c r="IEW232" s="119"/>
      <c r="IEX232" s="119"/>
      <c r="IEY232" s="119"/>
      <c r="IEZ232" s="119"/>
      <c r="IFA232" s="119"/>
      <c r="IFB232" s="119"/>
      <c r="IFC232" s="119"/>
      <c r="IFD232" s="119"/>
      <c r="IFE232" s="119"/>
      <c r="IFF232" s="119"/>
      <c r="IFG232" s="119"/>
      <c r="IFH232" s="119"/>
      <c r="IFI232" s="119"/>
      <c r="IFJ232" s="119"/>
      <c r="IFK232" s="119"/>
      <c r="IFL232" s="119"/>
      <c r="IFM232" s="119"/>
      <c r="IFN232" s="119"/>
      <c r="IFO232" s="119"/>
      <c r="IFP232" s="119"/>
      <c r="IFQ232" s="119"/>
      <c r="IFR232" s="119"/>
      <c r="IFS232" s="119"/>
      <c r="IFT232" s="119"/>
      <c r="IFU232" s="119"/>
      <c r="IFV232" s="119"/>
      <c r="IFW232" s="119"/>
      <c r="IFX232" s="119"/>
      <c r="IFY232" s="119"/>
      <c r="IFZ232" s="119"/>
      <c r="IGA232" s="119"/>
      <c r="IGB232" s="119"/>
      <c r="IGC232" s="119"/>
      <c r="IGD232" s="119"/>
      <c r="IGE232" s="119"/>
      <c r="IGF232" s="119"/>
      <c r="IGG232" s="119"/>
      <c r="IGH232" s="119"/>
      <c r="IGI232" s="119"/>
      <c r="IGJ232" s="119"/>
      <c r="IGK232" s="119"/>
      <c r="IGL232" s="119"/>
      <c r="IGM232" s="119"/>
      <c r="IGN232" s="119"/>
      <c r="IGO232" s="119"/>
      <c r="IGP232" s="119"/>
      <c r="IGQ232" s="119"/>
      <c r="IGR232" s="119"/>
      <c r="IGS232" s="119"/>
      <c r="IGT232" s="119"/>
      <c r="IGU232" s="119"/>
      <c r="IGV232" s="119"/>
      <c r="IGW232" s="119"/>
      <c r="IGX232" s="119"/>
      <c r="IGY232" s="119"/>
      <c r="IGZ232" s="119"/>
      <c r="IHA232" s="119"/>
      <c r="IHB232" s="119"/>
      <c r="IHC232" s="119"/>
      <c r="IHD232" s="119"/>
      <c r="IHE232" s="119"/>
      <c r="IHF232" s="119"/>
      <c r="IHG232" s="119"/>
      <c r="IHH232" s="119"/>
      <c r="IHI232" s="119"/>
      <c r="IHJ232" s="119"/>
      <c r="IHK232" s="119"/>
      <c r="IHL232" s="119"/>
      <c r="IHM232" s="119"/>
      <c r="IHN232" s="119"/>
      <c r="IHO232" s="119"/>
      <c r="IHP232" s="119"/>
      <c r="IHQ232" s="119"/>
      <c r="IHR232" s="119"/>
      <c r="IHS232" s="119"/>
      <c r="IHT232" s="119"/>
      <c r="IHU232" s="119"/>
      <c r="IHV232" s="119"/>
      <c r="IHW232" s="119"/>
      <c r="IHX232" s="119"/>
      <c r="IHY232" s="119"/>
      <c r="IHZ232" s="119"/>
      <c r="IIA232" s="119"/>
      <c r="IIB232" s="119"/>
      <c r="IIC232" s="119"/>
      <c r="IID232" s="119"/>
      <c r="IIE232" s="119"/>
      <c r="IIF232" s="119"/>
      <c r="IIG232" s="119"/>
      <c r="IIH232" s="119"/>
      <c r="III232" s="119"/>
      <c r="IIJ232" s="119"/>
      <c r="IIK232" s="119"/>
      <c r="IIL232" s="119"/>
      <c r="IIM232" s="119"/>
      <c r="IIN232" s="119"/>
      <c r="IIO232" s="119"/>
      <c r="IIP232" s="119"/>
      <c r="IIQ232" s="119"/>
      <c r="IIR232" s="119"/>
      <c r="IIS232" s="119"/>
      <c r="IIT232" s="119"/>
      <c r="IIU232" s="119"/>
      <c r="IIV232" s="119"/>
      <c r="IIW232" s="119"/>
      <c r="IIX232" s="119"/>
      <c r="IIY232" s="119"/>
      <c r="IIZ232" s="119"/>
      <c r="IJA232" s="119"/>
      <c r="IJB232" s="119"/>
      <c r="IJC232" s="119"/>
      <c r="IJD232" s="119"/>
      <c r="IJE232" s="119"/>
      <c r="IJF232" s="119"/>
      <c r="IJG232" s="119"/>
      <c r="IJH232" s="119"/>
      <c r="IJI232" s="119"/>
      <c r="IJJ232" s="119"/>
      <c r="IJK232" s="119"/>
      <c r="IJL232" s="119"/>
      <c r="IJM232" s="119"/>
      <c r="IJN232" s="119"/>
      <c r="IJO232" s="119"/>
      <c r="IJP232" s="119"/>
      <c r="IJQ232" s="119"/>
      <c r="IJR232" s="119"/>
      <c r="IJS232" s="119"/>
      <c r="IJT232" s="119"/>
      <c r="IJU232" s="119"/>
      <c r="IJV232" s="119"/>
      <c r="IJW232" s="119"/>
      <c r="IJX232" s="119"/>
      <c r="IJY232" s="119"/>
      <c r="IJZ232" s="119"/>
      <c r="IKA232" s="119"/>
      <c r="IKB232" s="119"/>
      <c r="IKC232" s="119"/>
      <c r="IKD232" s="119"/>
      <c r="IKE232" s="119"/>
      <c r="IKF232" s="119"/>
      <c r="IKG232" s="119"/>
      <c r="IKH232" s="119"/>
      <c r="IKI232" s="119"/>
      <c r="IKJ232" s="119"/>
      <c r="IKK232" s="119"/>
      <c r="IKL232" s="119"/>
      <c r="IKM232" s="119"/>
      <c r="IKN232" s="119"/>
      <c r="IKO232" s="119"/>
      <c r="IKP232" s="119"/>
      <c r="IKQ232" s="119"/>
      <c r="IKR232" s="119"/>
      <c r="IKS232" s="119"/>
      <c r="IKT232" s="119"/>
      <c r="IKU232" s="119"/>
      <c r="IKV232" s="119"/>
      <c r="IKW232" s="119"/>
      <c r="IKX232" s="119"/>
      <c r="IKY232" s="119"/>
      <c r="IKZ232" s="119"/>
      <c r="ILA232" s="119"/>
      <c r="ILB232" s="119"/>
      <c r="ILC232" s="119"/>
      <c r="ILD232" s="119"/>
      <c r="ILE232" s="119"/>
      <c r="ILF232" s="119"/>
      <c r="ILG232" s="119"/>
      <c r="ILH232" s="119"/>
      <c r="ILI232" s="119"/>
      <c r="ILJ232" s="119"/>
      <c r="ILK232" s="119"/>
      <c r="ILL232" s="119"/>
      <c r="ILM232" s="119"/>
      <c r="ILN232" s="119"/>
      <c r="ILO232" s="119"/>
      <c r="ILP232" s="119"/>
      <c r="ILQ232" s="119"/>
      <c r="ILR232" s="119"/>
      <c r="ILS232" s="119"/>
      <c r="ILT232" s="119"/>
      <c r="ILU232" s="119"/>
      <c r="ILV232" s="119"/>
      <c r="ILW232" s="119"/>
      <c r="ILX232" s="119"/>
      <c r="ILY232" s="119"/>
      <c r="ILZ232" s="119"/>
      <c r="IMA232" s="119"/>
      <c r="IMB232" s="119"/>
      <c r="IMC232" s="119"/>
      <c r="IMD232" s="119"/>
      <c r="IME232" s="119"/>
      <c r="IMF232" s="119"/>
      <c r="IMG232" s="119"/>
      <c r="IMH232" s="119"/>
      <c r="IMI232" s="119"/>
      <c r="IMJ232" s="119"/>
      <c r="IMK232" s="119"/>
      <c r="IML232" s="119"/>
      <c r="IMM232" s="119"/>
      <c r="IMN232" s="119"/>
      <c r="IMO232" s="119"/>
      <c r="IMP232" s="119"/>
      <c r="IMQ232" s="119"/>
      <c r="IMR232" s="119"/>
      <c r="IMS232" s="119"/>
      <c r="IMT232" s="119"/>
      <c r="IMU232" s="119"/>
      <c r="IMV232" s="119"/>
      <c r="IMW232" s="119"/>
      <c r="IMX232" s="119"/>
      <c r="IMY232" s="119"/>
      <c r="IMZ232" s="119"/>
      <c r="INA232" s="119"/>
      <c r="INB232" s="119"/>
      <c r="INC232" s="119"/>
      <c r="IND232" s="119"/>
      <c r="INE232" s="119"/>
      <c r="INF232" s="119"/>
      <c r="ING232" s="119"/>
      <c r="INH232" s="119"/>
      <c r="INI232" s="119"/>
      <c r="INJ232" s="119"/>
      <c r="INK232" s="119"/>
      <c r="INL232" s="119"/>
      <c r="INM232" s="119"/>
      <c r="INN232" s="119"/>
      <c r="INO232" s="119"/>
      <c r="INP232" s="119"/>
      <c r="INQ232" s="119"/>
      <c r="INR232" s="119"/>
      <c r="INS232" s="119"/>
      <c r="INT232" s="119"/>
      <c r="INU232" s="119"/>
      <c r="INV232" s="119"/>
      <c r="INW232" s="119"/>
      <c r="INX232" s="119"/>
      <c r="INY232" s="119"/>
      <c r="INZ232" s="119"/>
      <c r="IOA232" s="119"/>
      <c r="IOB232" s="119"/>
      <c r="IOC232" s="119"/>
      <c r="IOD232" s="119"/>
      <c r="IOE232" s="119"/>
      <c r="IOF232" s="119"/>
      <c r="IOG232" s="119"/>
      <c r="IOH232" s="119"/>
      <c r="IOI232" s="119"/>
      <c r="IOJ232" s="119"/>
      <c r="IOK232" s="119"/>
      <c r="IOL232" s="119"/>
      <c r="IOM232" s="119"/>
      <c r="ION232" s="119"/>
      <c r="IOO232" s="119"/>
      <c r="IOP232" s="119"/>
      <c r="IOQ232" s="119"/>
      <c r="IOR232" s="119"/>
      <c r="IOS232" s="119"/>
      <c r="IOT232" s="119"/>
      <c r="IOU232" s="119"/>
      <c r="IOV232" s="119"/>
      <c r="IOW232" s="119"/>
      <c r="IOX232" s="119"/>
      <c r="IOY232" s="119"/>
      <c r="IOZ232" s="119"/>
      <c r="IPA232" s="119"/>
      <c r="IPB232" s="119"/>
      <c r="IPC232" s="119"/>
      <c r="IPD232" s="119"/>
      <c r="IPE232" s="119"/>
      <c r="IPF232" s="119"/>
      <c r="IPG232" s="119"/>
      <c r="IPH232" s="119"/>
      <c r="IPI232" s="119"/>
      <c r="IPJ232" s="119"/>
      <c r="IPK232" s="119"/>
      <c r="IPL232" s="119"/>
      <c r="IPM232" s="119"/>
      <c r="IPN232" s="119"/>
      <c r="IPO232" s="119"/>
      <c r="IPP232" s="119"/>
      <c r="IPQ232" s="119"/>
      <c r="IPR232" s="119"/>
      <c r="IPS232" s="119"/>
      <c r="IPT232" s="119"/>
      <c r="IPU232" s="119"/>
      <c r="IPV232" s="119"/>
      <c r="IPW232" s="119"/>
      <c r="IPX232" s="119"/>
      <c r="IPY232" s="119"/>
      <c r="IPZ232" s="119"/>
      <c r="IQA232" s="119"/>
      <c r="IQB232" s="119"/>
      <c r="IQC232" s="119"/>
      <c r="IQD232" s="119"/>
      <c r="IQE232" s="119"/>
      <c r="IQF232" s="119"/>
      <c r="IQG232" s="119"/>
      <c r="IQH232" s="119"/>
      <c r="IQI232" s="119"/>
      <c r="IQJ232" s="119"/>
      <c r="IQK232" s="119"/>
      <c r="IQL232" s="119"/>
      <c r="IQM232" s="119"/>
      <c r="IQN232" s="119"/>
      <c r="IQO232" s="119"/>
      <c r="IQP232" s="119"/>
      <c r="IQQ232" s="119"/>
      <c r="IQR232" s="119"/>
      <c r="IQS232" s="119"/>
      <c r="IQT232" s="119"/>
      <c r="IQU232" s="119"/>
      <c r="IQV232" s="119"/>
      <c r="IQW232" s="119"/>
      <c r="IQX232" s="119"/>
      <c r="IQY232" s="119"/>
      <c r="IQZ232" s="119"/>
      <c r="IRA232" s="119"/>
      <c r="IRB232" s="119"/>
      <c r="IRC232" s="119"/>
      <c r="IRD232" s="119"/>
      <c r="IRE232" s="119"/>
      <c r="IRF232" s="119"/>
      <c r="IRG232" s="119"/>
      <c r="IRH232" s="119"/>
      <c r="IRI232" s="119"/>
      <c r="IRJ232" s="119"/>
      <c r="IRK232" s="119"/>
      <c r="IRL232" s="119"/>
      <c r="IRM232" s="119"/>
      <c r="IRN232" s="119"/>
      <c r="IRO232" s="119"/>
      <c r="IRP232" s="119"/>
      <c r="IRQ232" s="119"/>
      <c r="IRR232" s="119"/>
      <c r="IRS232" s="119"/>
      <c r="IRT232" s="119"/>
      <c r="IRU232" s="119"/>
      <c r="IRV232" s="119"/>
      <c r="IRW232" s="119"/>
      <c r="IRX232" s="119"/>
      <c r="IRY232" s="119"/>
      <c r="IRZ232" s="119"/>
      <c r="ISA232" s="119"/>
      <c r="ISB232" s="119"/>
      <c r="ISC232" s="119"/>
      <c r="ISD232" s="119"/>
      <c r="ISE232" s="119"/>
      <c r="ISF232" s="119"/>
      <c r="ISG232" s="119"/>
      <c r="ISH232" s="119"/>
      <c r="ISI232" s="119"/>
      <c r="ISJ232" s="119"/>
      <c r="ISK232" s="119"/>
      <c r="ISL232" s="119"/>
      <c r="ISM232" s="119"/>
      <c r="ISN232" s="119"/>
      <c r="ISO232" s="119"/>
      <c r="ISP232" s="119"/>
      <c r="ISQ232" s="119"/>
      <c r="ISR232" s="119"/>
      <c r="ISS232" s="119"/>
      <c r="IST232" s="119"/>
      <c r="ISU232" s="119"/>
      <c r="ISV232" s="119"/>
      <c r="ISW232" s="119"/>
      <c r="ISX232" s="119"/>
      <c r="ISY232" s="119"/>
      <c r="ISZ232" s="119"/>
      <c r="ITA232" s="119"/>
      <c r="ITB232" s="119"/>
      <c r="ITC232" s="119"/>
      <c r="ITD232" s="119"/>
      <c r="ITE232" s="119"/>
      <c r="ITF232" s="119"/>
      <c r="ITG232" s="119"/>
      <c r="ITH232" s="119"/>
      <c r="ITI232" s="119"/>
      <c r="ITJ232" s="119"/>
      <c r="ITK232" s="119"/>
      <c r="ITL232" s="119"/>
      <c r="ITM232" s="119"/>
      <c r="ITN232" s="119"/>
      <c r="ITO232" s="119"/>
      <c r="ITP232" s="119"/>
      <c r="ITQ232" s="119"/>
      <c r="ITR232" s="119"/>
      <c r="ITS232" s="119"/>
      <c r="ITT232" s="119"/>
      <c r="ITU232" s="119"/>
      <c r="ITV232" s="119"/>
      <c r="ITW232" s="119"/>
      <c r="ITX232" s="119"/>
      <c r="ITY232" s="119"/>
      <c r="ITZ232" s="119"/>
      <c r="IUA232" s="119"/>
      <c r="IUB232" s="119"/>
      <c r="IUC232" s="119"/>
      <c r="IUD232" s="119"/>
      <c r="IUE232" s="119"/>
      <c r="IUF232" s="119"/>
      <c r="IUG232" s="119"/>
      <c r="IUH232" s="119"/>
      <c r="IUI232" s="119"/>
      <c r="IUJ232" s="119"/>
      <c r="IUK232" s="119"/>
      <c r="IUL232" s="119"/>
      <c r="IUM232" s="119"/>
      <c r="IUN232" s="119"/>
      <c r="IUO232" s="119"/>
      <c r="IUP232" s="119"/>
      <c r="IUQ232" s="119"/>
      <c r="IUR232" s="119"/>
      <c r="IUS232" s="119"/>
      <c r="IUT232" s="119"/>
      <c r="IUU232" s="119"/>
      <c r="IUV232" s="119"/>
      <c r="IUW232" s="119"/>
      <c r="IUX232" s="119"/>
      <c r="IUY232" s="119"/>
      <c r="IUZ232" s="119"/>
      <c r="IVA232" s="119"/>
      <c r="IVB232" s="119"/>
      <c r="IVC232" s="119"/>
      <c r="IVD232" s="119"/>
      <c r="IVE232" s="119"/>
      <c r="IVF232" s="119"/>
      <c r="IVG232" s="119"/>
      <c r="IVH232" s="119"/>
      <c r="IVI232" s="119"/>
      <c r="IVJ232" s="119"/>
      <c r="IVK232" s="119"/>
      <c r="IVL232" s="119"/>
      <c r="IVM232" s="119"/>
      <c r="IVN232" s="119"/>
      <c r="IVO232" s="119"/>
      <c r="IVP232" s="119"/>
      <c r="IVQ232" s="119"/>
      <c r="IVR232" s="119"/>
      <c r="IVS232" s="119"/>
      <c r="IVT232" s="119"/>
      <c r="IVU232" s="119"/>
      <c r="IVV232" s="119"/>
      <c r="IVW232" s="119"/>
      <c r="IVX232" s="119"/>
      <c r="IVY232" s="119"/>
      <c r="IVZ232" s="119"/>
      <c r="IWA232" s="119"/>
      <c r="IWB232" s="119"/>
      <c r="IWC232" s="119"/>
      <c r="IWD232" s="119"/>
      <c r="IWE232" s="119"/>
      <c r="IWF232" s="119"/>
      <c r="IWG232" s="119"/>
      <c r="IWH232" s="119"/>
      <c r="IWI232" s="119"/>
      <c r="IWJ232" s="119"/>
      <c r="IWK232" s="119"/>
      <c r="IWL232" s="119"/>
      <c r="IWM232" s="119"/>
      <c r="IWN232" s="119"/>
      <c r="IWO232" s="119"/>
      <c r="IWP232" s="119"/>
      <c r="IWQ232" s="119"/>
      <c r="IWR232" s="119"/>
      <c r="IWS232" s="119"/>
      <c r="IWT232" s="119"/>
      <c r="IWU232" s="119"/>
      <c r="IWV232" s="119"/>
      <c r="IWW232" s="119"/>
      <c r="IWX232" s="119"/>
      <c r="IWY232" s="119"/>
      <c r="IWZ232" s="119"/>
      <c r="IXA232" s="119"/>
      <c r="IXB232" s="119"/>
      <c r="IXC232" s="119"/>
      <c r="IXD232" s="119"/>
      <c r="IXE232" s="119"/>
      <c r="IXF232" s="119"/>
      <c r="IXG232" s="119"/>
      <c r="IXH232" s="119"/>
      <c r="IXI232" s="119"/>
      <c r="IXJ232" s="119"/>
      <c r="IXK232" s="119"/>
      <c r="IXL232" s="119"/>
      <c r="IXM232" s="119"/>
      <c r="IXN232" s="119"/>
      <c r="IXO232" s="119"/>
      <c r="IXP232" s="119"/>
      <c r="IXQ232" s="119"/>
      <c r="IXR232" s="119"/>
      <c r="IXS232" s="119"/>
      <c r="IXT232" s="119"/>
      <c r="IXU232" s="119"/>
      <c r="IXV232" s="119"/>
      <c r="IXW232" s="119"/>
      <c r="IXX232" s="119"/>
      <c r="IXY232" s="119"/>
      <c r="IXZ232" s="119"/>
      <c r="IYA232" s="119"/>
      <c r="IYB232" s="119"/>
      <c r="IYC232" s="119"/>
      <c r="IYD232" s="119"/>
      <c r="IYE232" s="119"/>
      <c r="IYF232" s="119"/>
      <c r="IYG232" s="119"/>
      <c r="IYH232" s="119"/>
      <c r="IYI232" s="119"/>
      <c r="IYJ232" s="119"/>
      <c r="IYK232" s="119"/>
      <c r="IYL232" s="119"/>
      <c r="IYM232" s="119"/>
      <c r="IYN232" s="119"/>
      <c r="IYO232" s="119"/>
      <c r="IYP232" s="119"/>
      <c r="IYQ232" s="119"/>
      <c r="IYR232" s="119"/>
      <c r="IYS232" s="119"/>
      <c r="IYT232" s="119"/>
      <c r="IYU232" s="119"/>
      <c r="IYV232" s="119"/>
      <c r="IYW232" s="119"/>
      <c r="IYX232" s="119"/>
      <c r="IYY232" s="119"/>
      <c r="IYZ232" s="119"/>
      <c r="IZA232" s="119"/>
      <c r="IZB232" s="119"/>
      <c r="IZC232" s="119"/>
      <c r="IZD232" s="119"/>
      <c r="IZE232" s="119"/>
      <c r="IZF232" s="119"/>
      <c r="IZG232" s="119"/>
      <c r="IZH232" s="119"/>
      <c r="IZI232" s="119"/>
      <c r="IZJ232" s="119"/>
      <c r="IZK232" s="119"/>
      <c r="IZL232" s="119"/>
      <c r="IZM232" s="119"/>
      <c r="IZN232" s="119"/>
      <c r="IZO232" s="119"/>
      <c r="IZP232" s="119"/>
      <c r="IZQ232" s="119"/>
      <c r="IZR232" s="119"/>
      <c r="IZS232" s="119"/>
      <c r="IZT232" s="119"/>
      <c r="IZU232" s="119"/>
      <c r="IZV232" s="119"/>
      <c r="IZW232" s="119"/>
      <c r="IZX232" s="119"/>
      <c r="IZY232" s="119"/>
      <c r="IZZ232" s="119"/>
      <c r="JAA232" s="119"/>
      <c r="JAB232" s="119"/>
      <c r="JAC232" s="119"/>
      <c r="JAD232" s="119"/>
      <c r="JAE232" s="119"/>
      <c r="JAF232" s="119"/>
      <c r="JAG232" s="119"/>
      <c r="JAH232" s="119"/>
      <c r="JAI232" s="119"/>
      <c r="JAJ232" s="119"/>
      <c r="JAK232" s="119"/>
      <c r="JAL232" s="119"/>
      <c r="JAM232" s="119"/>
      <c r="JAN232" s="119"/>
      <c r="JAO232" s="119"/>
      <c r="JAP232" s="119"/>
      <c r="JAQ232" s="119"/>
      <c r="JAR232" s="119"/>
      <c r="JAS232" s="119"/>
      <c r="JAT232" s="119"/>
      <c r="JAU232" s="119"/>
      <c r="JAV232" s="119"/>
      <c r="JAW232" s="119"/>
      <c r="JAX232" s="119"/>
      <c r="JAY232" s="119"/>
      <c r="JAZ232" s="119"/>
      <c r="JBA232" s="119"/>
      <c r="JBB232" s="119"/>
      <c r="JBC232" s="119"/>
      <c r="JBD232" s="119"/>
      <c r="JBE232" s="119"/>
      <c r="JBF232" s="119"/>
      <c r="JBG232" s="119"/>
      <c r="JBH232" s="119"/>
      <c r="JBI232" s="119"/>
      <c r="JBJ232" s="119"/>
      <c r="JBK232" s="119"/>
      <c r="JBL232" s="119"/>
      <c r="JBM232" s="119"/>
      <c r="JBN232" s="119"/>
      <c r="JBO232" s="119"/>
      <c r="JBP232" s="119"/>
      <c r="JBQ232" s="119"/>
      <c r="JBR232" s="119"/>
      <c r="JBS232" s="119"/>
      <c r="JBT232" s="119"/>
      <c r="JBU232" s="119"/>
      <c r="JBV232" s="119"/>
      <c r="JBW232" s="119"/>
      <c r="JBX232" s="119"/>
      <c r="JBY232" s="119"/>
      <c r="JBZ232" s="119"/>
      <c r="JCA232" s="119"/>
      <c r="JCB232" s="119"/>
      <c r="JCC232" s="119"/>
      <c r="JCD232" s="119"/>
      <c r="JCE232" s="119"/>
      <c r="JCF232" s="119"/>
      <c r="JCG232" s="119"/>
      <c r="JCH232" s="119"/>
      <c r="JCI232" s="119"/>
      <c r="JCJ232" s="119"/>
      <c r="JCK232" s="119"/>
      <c r="JCL232" s="119"/>
      <c r="JCM232" s="119"/>
      <c r="JCN232" s="119"/>
      <c r="JCO232" s="119"/>
      <c r="JCP232" s="119"/>
      <c r="JCQ232" s="119"/>
      <c r="JCR232" s="119"/>
      <c r="JCS232" s="119"/>
      <c r="JCT232" s="119"/>
      <c r="JCU232" s="119"/>
      <c r="JCV232" s="119"/>
      <c r="JCW232" s="119"/>
      <c r="JCX232" s="119"/>
      <c r="JCY232" s="119"/>
      <c r="JCZ232" s="119"/>
      <c r="JDA232" s="119"/>
      <c r="JDB232" s="119"/>
      <c r="JDC232" s="119"/>
      <c r="JDD232" s="119"/>
      <c r="JDE232" s="119"/>
      <c r="JDF232" s="119"/>
      <c r="JDG232" s="119"/>
      <c r="JDH232" s="119"/>
      <c r="JDI232" s="119"/>
      <c r="JDJ232" s="119"/>
      <c r="JDK232" s="119"/>
      <c r="JDL232" s="119"/>
      <c r="JDM232" s="119"/>
      <c r="JDN232" s="119"/>
      <c r="JDO232" s="119"/>
      <c r="JDP232" s="119"/>
      <c r="JDQ232" s="119"/>
      <c r="JDR232" s="119"/>
      <c r="JDS232" s="119"/>
      <c r="JDT232" s="119"/>
      <c r="JDU232" s="119"/>
      <c r="JDV232" s="119"/>
      <c r="JDW232" s="119"/>
      <c r="JDX232" s="119"/>
      <c r="JDY232" s="119"/>
      <c r="JDZ232" s="119"/>
      <c r="JEA232" s="119"/>
      <c r="JEB232" s="119"/>
      <c r="JEC232" s="119"/>
      <c r="JED232" s="119"/>
      <c r="JEE232" s="119"/>
      <c r="JEF232" s="119"/>
      <c r="JEG232" s="119"/>
      <c r="JEH232" s="119"/>
      <c r="JEI232" s="119"/>
      <c r="JEJ232" s="119"/>
      <c r="JEK232" s="119"/>
      <c r="JEL232" s="119"/>
      <c r="JEM232" s="119"/>
      <c r="JEN232" s="119"/>
      <c r="JEO232" s="119"/>
      <c r="JEP232" s="119"/>
      <c r="JEQ232" s="119"/>
      <c r="JER232" s="119"/>
      <c r="JES232" s="119"/>
      <c r="JET232" s="119"/>
      <c r="JEU232" s="119"/>
      <c r="JEV232" s="119"/>
      <c r="JEW232" s="119"/>
      <c r="JEX232" s="119"/>
      <c r="JEY232" s="119"/>
      <c r="JEZ232" s="119"/>
      <c r="JFA232" s="119"/>
      <c r="JFB232" s="119"/>
      <c r="JFC232" s="119"/>
      <c r="JFD232" s="119"/>
      <c r="JFE232" s="119"/>
      <c r="JFF232" s="119"/>
      <c r="JFG232" s="119"/>
      <c r="JFH232" s="119"/>
      <c r="JFI232" s="119"/>
      <c r="JFJ232" s="119"/>
      <c r="JFK232" s="119"/>
      <c r="JFL232" s="119"/>
      <c r="JFM232" s="119"/>
      <c r="JFN232" s="119"/>
      <c r="JFO232" s="119"/>
      <c r="JFP232" s="119"/>
      <c r="JFQ232" s="119"/>
      <c r="JFR232" s="119"/>
      <c r="JFS232" s="119"/>
      <c r="JFT232" s="119"/>
      <c r="JFU232" s="119"/>
      <c r="JFV232" s="119"/>
      <c r="JFW232" s="119"/>
      <c r="JFX232" s="119"/>
      <c r="JFY232" s="119"/>
      <c r="JFZ232" s="119"/>
      <c r="JGA232" s="119"/>
      <c r="JGB232" s="119"/>
      <c r="JGC232" s="119"/>
      <c r="JGD232" s="119"/>
      <c r="JGE232" s="119"/>
      <c r="JGF232" s="119"/>
      <c r="JGG232" s="119"/>
      <c r="JGH232" s="119"/>
      <c r="JGI232" s="119"/>
      <c r="JGJ232" s="119"/>
      <c r="JGK232" s="119"/>
      <c r="JGL232" s="119"/>
      <c r="JGM232" s="119"/>
      <c r="JGN232" s="119"/>
      <c r="JGO232" s="119"/>
      <c r="JGP232" s="119"/>
      <c r="JGQ232" s="119"/>
      <c r="JGR232" s="119"/>
      <c r="JGS232" s="119"/>
      <c r="JGT232" s="119"/>
      <c r="JGU232" s="119"/>
      <c r="JGV232" s="119"/>
      <c r="JGW232" s="119"/>
      <c r="JGX232" s="119"/>
      <c r="JGY232" s="119"/>
      <c r="JGZ232" s="119"/>
      <c r="JHA232" s="119"/>
      <c r="JHB232" s="119"/>
      <c r="JHC232" s="119"/>
      <c r="JHD232" s="119"/>
      <c r="JHE232" s="119"/>
      <c r="JHF232" s="119"/>
      <c r="JHG232" s="119"/>
      <c r="JHH232" s="119"/>
      <c r="JHI232" s="119"/>
      <c r="JHJ232" s="119"/>
      <c r="JHK232" s="119"/>
      <c r="JHL232" s="119"/>
      <c r="JHM232" s="119"/>
      <c r="JHN232" s="119"/>
      <c r="JHO232" s="119"/>
      <c r="JHP232" s="119"/>
      <c r="JHQ232" s="119"/>
      <c r="JHR232" s="119"/>
      <c r="JHS232" s="119"/>
      <c r="JHT232" s="119"/>
      <c r="JHU232" s="119"/>
      <c r="JHV232" s="119"/>
      <c r="JHW232" s="119"/>
      <c r="JHX232" s="119"/>
      <c r="JHY232" s="119"/>
      <c r="JHZ232" s="119"/>
      <c r="JIA232" s="119"/>
      <c r="JIB232" s="119"/>
      <c r="JIC232" s="119"/>
      <c r="JID232" s="119"/>
      <c r="JIE232" s="119"/>
      <c r="JIF232" s="119"/>
      <c r="JIG232" s="119"/>
      <c r="JIH232" s="119"/>
      <c r="JII232" s="119"/>
      <c r="JIJ232" s="119"/>
      <c r="JIK232" s="119"/>
      <c r="JIL232" s="119"/>
      <c r="JIM232" s="119"/>
      <c r="JIN232" s="119"/>
      <c r="JIO232" s="119"/>
      <c r="JIP232" s="119"/>
      <c r="JIQ232" s="119"/>
      <c r="JIR232" s="119"/>
      <c r="JIS232" s="119"/>
      <c r="JIT232" s="119"/>
      <c r="JIU232" s="119"/>
      <c r="JIV232" s="119"/>
      <c r="JIW232" s="119"/>
      <c r="JIX232" s="119"/>
      <c r="JIY232" s="119"/>
      <c r="JIZ232" s="119"/>
      <c r="JJA232" s="119"/>
      <c r="JJB232" s="119"/>
      <c r="JJC232" s="119"/>
      <c r="JJD232" s="119"/>
      <c r="JJE232" s="119"/>
      <c r="JJF232" s="119"/>
      <c r="JJG232" s="119"/>
      <c r="JJH232" s="119"/>
      <c r="JJI232" s="119"/>
      <c r="JJJ232" s="119"/>
      <c r="JJK232" s="119"/>
      <c r="JJL232" s="119"/>
      <c r="JJM232" s="119"/>
      <c r="JJN232" s="119"/>
      <c r="JJO232" s="119"/>
      <c r="JJP232" s="119"/>
      <c r="JJQ232" s="119"/>
      <c r="JJR232" s="119"/>
      <c r="JJS232" s="119"/>
      <c r="JJT232" s="119"/>
      <c r="JJU232" s="119"/>
      <c r="JJV232" s="119"/>
      <c r="JJW232" s="119"/>
      <c r="JJX232" s="119"/>
      <c r="JJY232" s="119"/>
      <c r="JJZ232" s="119"/>
      <c r="JKA232" s="119"/>
      <c r="JKB232" s="119"/>
      <c r="JKC232" s="119"/>
      <c r="JKD232" s="119"/>
      <c r="JKE232" s="119"/>
      <c r="JKF232" s="119"/>
      <c r="JKG232" s="119"/>
      <c r="JKH232" s="119"/>
      <c r="JKI232" s="119"/>
      <c r="JKJ232" s="119"/>
      <c r="JKK232" s="119"/>
      <c r="JKL232" s="119"/>
      <c r="JKM232" s="119"/>
      <c r="JKN232" s="119"/>
      <c r="JKO232" s="119"/>
      <c r="JKP232" s="119"/>
      <c r="JKQ232" s="119"/>
      <c r="JKR232" s="119"/>
      <c r="JKS232" s="119"/>
      <c r="JKT232" s="119"/>
      <c r="JKU232" s="119"/>
      <c r="JKV232" s="119"/>
      <c r="JKW232" s="119"/>
      <c r="JKX232" s="119"/>
      <c r="JKY232" s="119"/>
      <c r="JKZ232" s="119"/>
      <c r="JLA232" s="119"/>
      <c r="JLB232" s="119"/>
      <c r="JLC232" s="119"/>
      <c r="JLD232" s="119"/>
      <c r="JLE232" s="119"/>
      <c r="JLF232" s="119"/>
      <c r="JLG232" s="119"/>
      <c r="JLH232" s="119"/>
      <c r="JLI232" s="119"/>
      <c r="JLJ232" s="119"/>
      <c r="JLK232" s="119"/>
      <c r="JLL232" s="119"/>
      <c r="JLM232" s="119"/>
      <c r="JLN232" s="119"/>
      <c r="JLO232" s="119"/>
      <c r="JLP232" s="119"/>
      <c r="JLQ232" s="119"/>
      <c r="JLR232" s="119"/>
      <c r="JLS232" s="119"/>
      <c r="JLT232" s="119"/>
      <c r="JLU232" s="119"/>
      <c r="JLV232" s="119"/>
      <c r="JLW232" s="119"/>
      <c r="JLX232" s="119"/>
      <c r="JLY232" s="119"/>
      <c r="JLZ232" s="119"/>
      <c r="JMA232" s="119"/>
      <c r="JMB232" s="119"/>
      <c r="JMC232" s="119"/>
      <c r="JMD232" s="119"/>
      <c r="JME232" s="119"/>
      <c r="JMF232" s="119"/>
      <c r="JMG232" s="119"/>
      <c r="JMH232" s="119"/>
      <c r="JMI232" s="119"/>
      <c r="JMJ232" s="119"/>
      <c r="JMK232" s="119"/>
      <c r="JML232" s="119"/>
      <c r="JMM232" s="119"/>
      <c r="JMN232" s="119"/>
      <c r="JMO232" s="119"/>
      <c r="JMP232" s="119"/>
      <c r="JMQ232" s="119"/>
      <c r="JMR232" s="119"/>
      <c r="JMS232" s="119"/>
      <c r="JMT232" s="119"/>
      <c r="JMU232" s="119"/>
      <c r="JMV232" s="119"/>
      <c r="JMW232" s="119"/>
      <c r="JMX232" s="119"/>
      <c r="JMY232" s="119"/>
      <c r="JMZ232" s="119"/>
      <c r="JNA232" s="119"/>
      <c r="JNB232" s="119"/>
      <c r="JNC232" s="119"/>
      <c r="JND232" s="119"/>
      <c r="JNE232" s="119"/>
      <c r="JNF232" s="119"/>
      <c r="JNG232" s="119"/>
      <c r="JNH232" s="119"/>
      <c r="JNI232" s="119"/>
      <c r="JNJ232" s="119"/>
      <c r="JNK232" s="119"/>
      <c r="JNL232" s="119"/>
      <c r="JNM232" s="119"/>
      <c r="JNN232" s="119"/>
      <c r="JNO232" s="119"/>
      <c r="JNP232" s="119"/>
      <c r="JNQ232" s="119"/>
      <c r="JNR232" s="119"/>
      <c r="JNS232" s="119"/>
      <c r="JNT232" s="119"/>
      <c r="JNU232" s="119"/>
      <c r="JNV232" s="119"/>
      <c r="JNW232" s="119"/>
      <c r="JNX232" s="119"/>
      <c r="JNY232" s="119"/>
      <c r="JNZ232" s="119"/>
      <c r="JOA232" s="119"/>
      <c r="JOB232" s="119"/>
      <c r="JOC232" s="119"/>
      <c r="JOD232" s="119"/>
      <c r="JOE232" s="119"/>
      <c r="JOF232" s="119"/>
      <c r="JOG232" s="119"/>
      <c r="JOH232" s="119"/>
      <c r="JOI232" s="119"/>
      <c r="JOJ232" s="119"/>
      <c r="JOK232" s="119"/>
      <c r="JOL232" s="119"/>
      <c r="JOM232" s="119"/>
      <c r="JON232" s="119"/>
      <c r="JOO232" s="119"/>
      <c r="JOP232" s="119"/>
      <c r="JOQ232" s="119"/>
      <c r="JOR232" s="119"/>
      <c r="JOS232" s="119"/>
      <c r="JOT232" s="119"/>
      <c r="JOU232" s="119"/>
      <c r="JOV232" s="119"/>
      <c r="JOW232" s="119"/>
      <c r="JOX232" s="119"/>
      <c r="JOY232" s="119"/>
      <c r="JOZ232" s="119"/>
      <c r="JPA232" s="119"/>
      <c r="JPB232" s="119"/>
      <c r="JPC232" s="119"/>
      <c r="JPD232" s="119"/>
      <c r="JPE232" s="119"/>
      <c r="JPF232" s="119"/>
      <c r="JPG232" s="119"/>
      <c r="JPH232" s="119"/>
      <c r="JPI232" s="119"/>
      <c r="JPJ232" s="119"/>
      <c r="JPK232" s="119"/>
      <c r="JPL232" s="119"/>
      <c r="JPM232" s="119"/>
      <c r="JPN232" s="119"/>
      <c r="JPO232" s="119"/>
      <c r="JPP232" s="119"/>
      <c r="JPQ232" s="119"/>
      <c r="JPR232" s="119"/>
      <c r="JPS232" s="119"/>
      <c r="JPT232" s="119"/>
      <c r="JPU232" s="119"/>
      <c r="JPV232" s="119"/>
      <c r="JPW232" s="119"/>
      <c r="JPX232" s="119"/>
      <c r="JPY232" s="119"/>
      <c r="JPZ232" s="119"/>
      <c r="JQA232" s="119"/>
      <c r="JQB232" s="119"/>
      <c r="JQC232" s="119"/>
      <c r="JQD232" s="119"/>
      <c r="JQE232" s="119"/>
      <c r="JQF232" s="119"/>
      <c r="JQG232" s="119"/>
      <c r="JQH232" s="119"/>
      <c r="JQI232" s="119"/>
      <c r="JQJ232" s="119"/>
      <c r="JQK232" s="119"/>
      <c r="JQL232" s="119"/>
      <c r="JQM232" s="119"/>
      <c r="JQN232" s="119"/>
      <c r="JQO232" s="119"/>
      <c r="JQP232" s="119"/>
      <c r="JQQ232" s="119"/>
      <c r="JQR232" s="119"/>
      <c r="JQS232" s="119"/>
      <c r="JQT232" s="119"/>
      <c r="JQU232" s="119"/>
      <c r="JQV232" s="119"/>
      <c r="JQW232" s="119"/>
      <c r="JQX232" s="119"/>
      <c r="JQY232" s="119"/>
      <c r="JQZ232" s="119"/>
      <c r="JRA232" s="119"/>
      <c r="JRB232" s="119"/>
      <c r="JRC232" s="119"/>
      <c r="JRD232" s="119"/>
      <c r="JRE232" s="119"/>
      <c r="JRF232" s="119"/>
      <c r="JRG232" s="119"/>
      <c r="JRH232" s="119"/>
      <c r="JRI232" s="119"/>
      <c r="JRJ232" s="119"/>
      <c r="JRK232" s="119"/>
      <c r="JRL232" s="119"/>
      <c r="JRM232" s="119"/>
      <c r="JRN232" s="119"/>
      <c r="JRO232" s="119"/>
      <c r="JRP232" s="119"/>
      <c r="JRQ232" s="119"/>
      <c r="JRR232" s="119"/>
      <c r="JRS232" s="119"/>
      <c r="JRT232" s="119"/>
      <c r="JRU232" s="119"/>
      <c r="JRV232" s="119"/>
      <c r="JRW232" s="119"/>
      <c r="JRX232" s="119"/>
      <c r="JRY232" s="119"/>
      <c r="JRZ232" s="119"/>
      <c r="JSA232" s="119"/>
      <c r="JSB232" s="119"/>
      <c r="JSC232" s="119"/>
      <c r="JSD232" s="119"/>
      <c r="JSE232" s="119"/>
      <c r="JSF232" s="119"/>
      <c r="JSG232" s="119"/>
      <c r="JSH232" s="119"/>
      <c r="JSI232" s="119"/>
      <c r="JSJ232" s="119"/>
      <c r="JSK232" s="119"/>
      <c r="JSL232" s="119"/>
      <c r="JSM232" s="119"/>
      <c r="JSN232" s="119"/>
      <c r="JSO232" s="119"/>
      <c r="JSP232" s="119"/>
      <c r="JSQ232" s="119"/>
      <c r="JSR232" s="119"/>
      <c r="JSS232" s="119"/>
      <c r="JST232" s="119"/>
      <c r="JSU232" s="119"/>
      <c r="JSV232" s="119"/>
      <c r="JSW232" s="119"/>
      <c r="JSX232" s="119"/>
      <c r="JSY232" s="119"/>
      <c r="JSZ232" s="119"/>
      <c r="JTA232" s="119"/>
      <c r="JTB232" s="119"/>
      <c r="JTC232" s="119"/>
      <c r="JTD232" s="119"/>
      <c r="JTE232" s="119"/>
      <c r="JTF232" s="119"/>
      <c r="JTG232" s="119"/>
      <c r="JTH232" s="119"/>
      <c r="JTI232" s="119"/>
      <c r="JTJ232" s="119"/>
      <c r="JTK232" s="119"/>
      <c r="JTL232" s="119"/>
      <c r="JTM232" s="119"/>
      <c r="JTN232" s="119"/>
      <c r="JTO232" s="119"/>
      <c r="JTP232" s="119"/>
      <c r="JTQ232" s="119"/>
      <c r="JTR232" s="119"/>
      <c r="JTS232" s="119"/>
      <c r="JTT232" s="119"/>
      <c r="JTU232" s="119"/>
      <c r="JTV232" s="119"/>
      <c r="JTW232" s="119"/>
      <c r="JTX232" s="119"/>
      <c r="JTY232" s="119"/>
      <c r="JTZ232" s="119"/>
      <c r="JUA232" s="119"/>
      <c r="JUB232" s="119"/>
      <c r="JUC232" s="119"/>
      <c r="JUD232" s="119"/>
      <c r="JUE232" s="119"/>
      <c r="JUF232" s="119"/>
      <c r="JUG232" s="119"/>
      <c r="JUH232" s="119"/>
      <c r="JUI232" s="119"/>
      <c r="JUJ232" s="119"/>
      <c r="JUK232" s="119"/>
      <c r="JUL232" s="119"/>
      <c r="JUM232" s="119"/>
      <c r="JUN232" s="119"/>
      <c r="JUO232" s="119"/>
      <c r="JUP232" s="119"/>
      <c r="JUQ232" s="119"/>
      <c r="JUR232" s="119"/>
      <c r="JUS232" s="119"/>
      <c r="JUT232" s="119"/>
      <c r="JUU232" s="119"/>
      <c r="JUV232" s="119"/>
      <c r="JUW232" s="119"/>
      <c r="JUX232" s="119"/>
      <c r="JUY232" s="119"/>
      <c r="JUZ232" s="119"/>
      <c r="JVA232" s="119"/>
      <c r="JVB232" s="119"/>
      <c r="JVC232" s="119"/>
      <c r="JVD232" s="119"/>
      <c r="JVE232" s="119"/>
      <c r="JVF232" s="119"/>
      <c r="JVG232" s="119"/>
      <c r="JVH232" s="119"/>
      <c r="JVI232" s="119"/>
      <c r="JVJ232" s="119"/>
      <c r="JVK232" s="119"/>
      <c r="JVL232" s="119"/>
      <c r="JVM232" s="119"/>
      <c r="JVN232" s="119"/>
      <c r="JVO232" s="119"/>
      <c r="JVP232" s="119"/>
      <c r="JVQ232" s="119"/>
      <c r="JVR232" s="119"/>
      <c r="JVS232" s="119"/>
      <c r="JVT232" s="119"/>
      <c r="JVU232" s="119"/>
      <c r="JVV232" s="119"/>
      <c r="JVW232" s="119"/>
      <c r="JVX232" s="119"/>
      <c r="JVY232" s="119"/>
      <c r="JVZ232" s="119"/>
      <c r="JWA232" s="119"/>
      <c r="JWB232" s="119"/>
      <c r="JWC232" s="119"/>
      <c r="JWD232" s="119"/>
      <c r="JWE232" s="119"/>
      <c r="JWF232" s="119"/>
      <c r="JWG232" s="119"/>
      <c r="JWH232" s="119"/>
      <c r="JWI232" s="119"/>
      <c r="JWJ232" s="119"/>
      <c r="JWK232" s="119"/>
      <c r="JWL232" s="119"/>
      <c r="JWM232" s="119"/>
      <c r="JWN232" s="119"/>
      <c r="JWO232" s="119"/>
      <c r="JWP232" s="119"/>
      <c r="JWQ232" s="119"/>
      <c r="JWR232" s="119"/>
      <c r="JWS232" s="119"/>
      <c r="JWT232" s="119"/>
      <c r="JWU232" s="119"/>
      <c r="JWV232" s="119"/>
      <c r="JWW232" s="119"/>
      <c r="JWX232" s="119"/>
      <c r="JWY232" s="119"/>
      <c r="JWZ232" s="119"/>
      <c r="JXA232" s="119"/>
      <c r="JXB232" s="119"/>
      <c r="JXC232" s="119"/>
      <c r="JXD232" s="119"/>
      <c r="JXE232" s="119"/>
      <c r="JXF232" s="119"/>
      <c r="JXG232" s="119"/>
      <c r="JXH232" s="119"/>
      <c r="JXI232" s="119"/>
      <c r="JXJ232" s="119"/>
      <c r="JXK232" s="119"/>
      <c r="JXL232" s="119"/>
      <c r="JXM232" s="119"/>
      <c r="JXN232" s="119"/>
      <c r="JXO232" s="119"/>
      <c r="JXP232" s="119"/>
      <c r="JXQ232" s="119"/>
      <c r="JXR232" s="119"/>
      <c r="JXS232" s="119"/>
      <c r="JXT232" s="119"/>
      <c r="JXU232" s="119"/>
      <c r="JXV232" s="119"/>
      <c r="JXW232" s="119"/>
      <c r="JXX232" s="119"/>
      <c r="JXY232" s="119"/>
      <c r="JXZ232" s="119"/>
      <c r="JYA232" s="119"/>
      <c r="JYB232" s="119"/>
      <c r="JYC232" s="119"/>
      <c r="JYD232" s="119"/>
      <c r="JYE232" s="119"/>
      <c r="JYF232" s="119"/>
      <c r="JYG232" s="119"/>
      <c r="JYH232" s="119"/>
      <c r="JYI232" s="119"/>
      <c r="JYJ232" s="119"/>
      <c r="JYK232" s="119"/>
      <c r="JYL232" s="119"/>
      <c r="JYM232" s="119"/>
      <c r="JYN232" s="119"/>
      <c r="JYO232" s="119"/>
      <c r="JYP232" s="119"/>
      <c r="JYQ232" s="119"/>
      <c r="JYR232" s="119"/>
      <c r="JYS232" s="119"/>
      <c r="JYT232" s="119"/>
      <c r="JYU232" s="119"/>
      <c r="JYV232" s="119"/>
      <c r="JYW232" s="119"/>
      <c r="JYX232" s="119"/>
      <c r="JYY232" s="119"/>
      <c r="JYZ232" s="119"/>
      <c r="JZA232" s="119"/>
      <c r="JZB232" s="119"/>
      <c r="JZC232" s="119"/>
      <c r="JZD232" s="119"/>
      <c r="JZE232" s="119"/>
      <c r="JZF232" s="119"/>
      <c r="JZG232" s="119"/>
      <c r="JZH232" s="119"/>
      <c r="JZI232" s="119"/>
      <c r="JZJ232" s="119"/>
      <c r="JZK232" s="119"/>
      <c r="JZL232" s="119"/>
      <c r="JZM232" s="119"/>
      <c r="JZN232" s="119"/>
      <c r="JZO232" s="119"/>
      <c r="JZP232" s="119"/>
      <c r="JZQ232" s="119"/>
      <c r="JZR232" s="119"/>
      <c r="JZS232" s="119"/>
      <c r="JZT232" s="119"/>
      <c r="JZU232" s="119"/>
      <c r="JZV232" s="119"/>
      <c r="JZW232" s="119"/>
      <c r="JZX232" s="119"/>
      <c r="JZY232" s="119"/>
      <c r="JZZ232" s="119"/>
      <c r="KAA232" s="119"/>
      <c r="KAB232" s="119"/>
      <c r="KAC232" s="119"/>
      <c r="KAD232" s="119"/>
      <c r="KAE232" s="119"/>
      <c r="KAF232" s="119"/>
      <c r="KAG232" s="119"/>
      <c r="KAH232" s="119"/>
      <c r="KAI232" s="119"/>
      <c r="KAJ232" s="119"/>
      <c r="KAK232" s="119"/>
      <c r="KAL232" s="119"/>
      <c r="KAM232" s="119"/>
      <c r="KAN232" s="119"/>
      <c r="KAO232" s="119"/>
      <c r="KAP232" s="119"/>
      <c r="KAQ232" s="119"/>
      <c r="KAR232" s="119"/>
      <c r="KAS232" s="119"/>
      <c r="KAT232" s="119"/>
      <c r="KAU232" s="119"/>
      <c r="KAV232" s="119"/>
      <c r="KAW232" s="119"/>
      <c r="KAX232" s="119"/>
      <c r="KAY232" s="119"/>
      <c r="KAZ232" s="119"/>
      <c r="KBA232" s="119"/>
      <c r="KBB232" s="119"/>
      <c r="KBC232" s="119"/>
      <c r="KBD232" s="119"/>
      <c r="KBE232" s="119"/>
      <c r="KBF232" s="119"/>
      <c r="KBG232" s="119"/>
      <c r="KBH232" s="119"/>
      <c r="KBI232" s="119"/>
      <c r="KBJ232" s="119"/>
      <c r="KBK232" s="119"/>
      <c r="KBL232" s="119"/>
      <c r="KBM232" s="119"/>
      <c r="KBN232" s="119"/>
      <c r="KBO232" s="119"/>
      <c r="KBP232" s="119"/>
      <c r="KBQ232" s="119"/>
      <c r="KBR232" s="119"/>
      <c r="KBS232" s="119"/>
      <c r="KBT232" s="119"/>
      <c r="KBU232" s="119"/>
      <c r="KBV232" s="119"/>
      <c r="KBW232" s="119"/>
      <c r="KBX232" s="119"/>
      <c r="KBY232" s="119"/>
      <c r="KBZ232" s="119"/>
      <c r="KCA232" s="119"/>
      <c r="KCB232" s="119"/>
      <c r="KCC232" s="119"/>
      <c r="KCD232" s="119"/>
      <c r="KCE232" s="119"/>
      <c r="KCF232" s="119"/>
      <c r="KCG232" s="119"/>
      <c r="KCH232" s="119"/>
      <c r="KCI232" s="119"/>
      <c r="KCJ232" s="119"/>
      <c r="KCK232" s="119"/>
      <c r="KCL232" s="119"/>
      <c r="KCM232" s="119"/>
      <c r="KCN232" s="119"/>
      <c r="KCO232" s="119"/>
      <c r="KCP232" s="119"/>
      <c r="KCQ232" s="119"/>
      <c r="KCR232" s="119"/>
      <c r="KCS232" s="119"/>
      <c r="KCT232" s="119"/>
      <c r="KCU232" s="119"/>
      <c r="KCV232" s="119"/>
      <c r="KCW232" s="119"/>
      <c r="KCX232" s="119"/>
      <c r="KCY232" s="119"/>
      <c r="KCZ232" s="119"/>
      <c r="KDA232" s="119"/>
      <c r="KDB232" s="119"/>
      <c r="KDC232" s="119"/>
      <c r="KDD232" s="119"/>
      <c r="KDE232" s="119"/>
      <c r="KDF232" s="119"/>
      <c r="KDG232" s="119"/>
      <c r="KDH232" s="119"/>
      <c r="KDI232" s="119"/>
      <c r="KDJ232" s="119"/>
      <c r="KDK232" s="119"/>
      <c r="KDL232" s="119"/>
      <c r="KDM232" s="119"/>
      <c r="KDN232" s="119"/>
      <c r="KDO232" s="119"/>
      <c r="KDP232" s="119"/>
      <c r="KDQ232" s="119"/>
      <c r="KDR232" s="119"/>
      <c r="KDS232" s="119"/>
      <c r="KDT232" s="119"/>
      <c r="KDU232" s="119"/>
      <c r="KDV232" s="119"/>
      <c r="KDW232" s="119"/>
      <c r="KDX232" s="119"/>
      <c r="KDY232" s="119"/>
      <c r="KDZ232" s="119"/>
      <c r="KEA232" s="119"/>
      <c r="KEB232" s="119"/>
      <c r="KEC232" s="119"/>
      <c r="KED232" s="119"/>
      <c r="KEE232" s="119"/>
      <c r="KEF232" s="119"/>
      <c r="KEG232" s="119"/>
      <c r="KEH232" s="119"/>
      <c r="KEI232" s="119"/>
      <c r="KEJ232" s="119"/>
      <c r="KEK232" s="119"/>
      <c r="KEL232" s="119"/>
      <c r="KEM232" s="119"/>
      <c r="KEN232" s="119"/>
      <c r="KEO232" s="119"/>
      <c r="KEP232" s="119"/>
      <c r="KEQ232" s="119"/>
      <c r="KER232" s="119"/>
      <c r="KES232" s="119"/>
      <c r="KET232" s="119"/>
      <c r="KEU232" s="119"/>
      <c r="KEV232" s="119"/>
      <c r="KEW232" s="119"/>
      <c r="KEX232" s="119"/>
      <c r="KEY232" s="119"/>
      <c r="KEZ232" s="119"/>
      <c r="KFA232" s="119"/>
      <c r="KFB232" s="119"/>
      <c r="KFC232" s="119"/>
      <c r="KFD232" s="119"/>
      <c r="KFE232" s="119"/>
      <c r="KFF232" s="119"/>
      <c r="KFG232" s="119"/>
      <c r="KFH232" s="119"/>
      <c r="KFI232" s="119"/>
      <c r="KFJ232" s="119"/>
      <c r="KFK232" s="119"/>
      <c r="KFL232" s="119"/>
      <c r="KFM232" s="119"/>
      <c r="KFN232" s="119"/>
      <c r="KFO232" s="119"/>
      <c r="KFP232" s="119"/>
      <c r="KFQ232" s="119"/>
      <c r="KFR232" s="119"/>
      <c r="KFS232" s="119"/>
      <c r="KFT232" s="119"/>
      <c r="KFU232" s="119"/>
      <c r="KFV232" s="119"/>
      <c r="KFW232" s="119"/>
      <c r="KFX232" s="119"/>
      <c r="KFY232" s="119"/>
      <c r="KFZ232" s="119"/>
      <c r="KGA232" s="119"/>
      <c r="KGB232" s="119"/>
      <c r="KGC232" s="119"/>
      <c r="KGD232" s="119"/>
      <c r="KGE232" s="119"/>
      <c r="KGF232" s="119"/>
      <c r="KGG232" s="119"/>
      <c r="KGH232" s="119"/>
      <c r="KGI232" s="119"/>
      <c r="KGJ232" s="119"/>
      <c r="KGK232" s="119"/>
      <c r="KGL232" s="119"/>
      <c r="KGM232" s="119"/>
      <c r="KGN232" s="119"/>
      <c r="KGO232" s="119"/>
      <c r="KGP232" s="119"/>
      <c r="KGQ232" s="119"/>
      <c r="KGR232" s="119"/>
      <c r="KGS232" s="119"/>
      <c r="KGT232" s="119"/>
      <c r="KGU232" s="119"/>
      <c r="KGV232" s="119"/>
      <c r="KGW232" s="119"/>
      <c r="KGX232" s="119"/>
      <c r="KGY232" s="119"/>
      <c r="KGZ232" s="119"/>
      <c r="KHA232" s="119"/>
      <c r="KHB232" s="119"/>
      <c r="KHC232" s="119"/>
      <c r="KHD232" s="119"/>
      <c r="KHE232" s="119"/>
      <c r="KHF232" s="119"/>
      <c r="KHG232" s="119"/>
      <c r="KHH232" s="119"/>
      <c r="KHI232" s="119"/>
      <c r="KHJ232" s="119"/>
      <c r="KHK232" s="119"/>
      <c r="KHL232" s="119"/>
      <c r="KHM232" s="119"/>
      <c r="KHN232" s="119"/>
      <c r="KHO232" s="119"/>
      <c r="KHP232" s="119"/>
      <c r="KHQ232" s="119"/>
      <c r="KHR232" s="119"/>
      <c r="KHS232" s="119"/>
      <c r="KHT232" s="119"/>
      <c r="KHU232" s="119"/>
      <c r="KHV232" s="119"/>
      <c r="KHW232" s="119"/>
      <c r="KHX232" s="119"/>
      <c r="KHY232" s="119"/>
      <c r="KHZ232" s="119"/>
      <c r="KIA232" s="119"/>
      <c r="KIB232" s="119"/>
      <c r="KIC232" s="119"/>
      <c r="KID232" s="119"/>
      <c r="KIE232" s="119"/>
      <c r="KIF232" s="119"/>
      <c r="KIG232" s="119"/>
      <c r="KIH232" s="119"/>
      <c r="KII232" s="119"/>
      <c r="KIJ232" s="119"/>
      <c r="KIK232" s="119"/>
      <c r="KIL232" s="119"/>
      <c r="KIM232" s="119"/>
      <c r="KIN232" s="119"/>
      <c r="KIO232" s="119"/>
      <c r="KIP232" s="119"/>
      <c r="KIQ232" s="119"/>
      <c r="KIR232" s="119"/>
      <c r="KIS232" s="119"/>
      <c r="KIT232" s="119"/>
      <c r="KIU232" s="119"/>
      <c r="KIV232" s="119"/>
      <c r="KIW232" s="119"/>
      <c r="KIX232" s="119"/>
      <c r="KIY232" s="119"/>
      <c r="KIZ232" s="119"/>
      <c r="KJA232" s="119"/>
      <c r="KJB232" s="119"/>
      <c r="KJC232" s="119"/>
      <c r="KJD232" s="119"/>
      <c r="KJE232" s="119"/>
      <c r="KJF232" s="119"/>
      <c r="KJG232" s="119"/>
      <c r="KJH232" s="119"/>
      <c r="KJI232" s="119"/>
      <c r="KJJ232" s="119"/>
      <c r="KJK232" s="119"/>
      <c r="KJL232" s="119"/>
      <c r="KJM232" s="119"/>
      <c r="KJN232" s="119"/>
      <c r="KJO232" s="119"/>
      <c r="KJP232" s="119"/>
      <c r="KJQ232" s="119"/>
      <c r="KJR232" s="119"/>
      <c r="KJS232" s="119"/>
      <c r="KJT232" s="119"/>
      <c r="KJU232" s="119"/>
      <c r="KJV232" s="119"/>
      <c r="KJW232" s="119"/>
      <c r="KJX232" s="119"/>
      <c r="KJY232" s="119"/>
      <c r="KJZ232" s="119"/>
      <c r="KKA232" s="119"/>
      <c r="KKB232" s="119"/>
      <c r="KKC232" s="119"/>
      <c r="KKD232" s="119"/>
      <c r="KKE232" s="119"/>
      <c r="KKF232" s="119"/>
      <c r="KKG232" s="119"/>
      <c r="KKH232" s="119"/>
      <c r="KKI232" s="119"/>
      <c r="KKJ232" s="119"/>
      <c r="KKK232" s="119"/>
      <c r="KKL232" s="119"/>
      <c r="KKM232" s="119"/>
      <c r="KKN232" s="119"/>
      <c r="KKO232" s="119"/>
      <c r="KKP232" s="119"/>
      <c r="KKQ232" s="119"/>
      <c r="KKR232" s="119"/>
      <c r="KKS232" s="119"/>
      <c r="KKT232" s="119"/>
      <c r="KKU232" s="119"/>
      <c r="KKV232" s="119"/>
      <c r="KKW232" s="119"/>
      <c r="KKX232" s="119"/>
      <c r="KKY232" s="119"/>
      <c r="KKZ232" s="119"/>
      <c r="KLA232" s="119"/>
      <c r="KLB232" s="119"/>
      <c r="KLC232" s="119"/>
      <c r="KLD232" s="119"/>
      <c r="KLE232" s="119"/>
      <c r="KLF232" s="119"/>
      <c r="KLG232" s="119"/>
      <c r="KLH232" s="119"/>
      <c r="KLI232" s="119"/>
      <c r="KLJ232" s="119"/>
      <c r="KLK232" s="119"/>
      <c r="KLL232" s="119"/>
      <c r="KLM232" s="119"/>
      <c r="KLN232" s="119"/>
      <c r="KLO232" s="119"/>
      <c r="KLP232" s="119"/>
      <c r="KLQ232" s="119"/>
      <c r="KLR232" s="119"/>
      <c r="KLS232" s="119"/>
      <c r="KLT232" s="119"/>
      <c r="KLU232" s="119"/>
      <c r="KLV232" s="119"/>
      <c r="KLW232" s="119"/>
      <c r="KLX232" s="119"/>
      <c r="KLY232" s="119"/>
      <c r="KLZ232" s="119"/>
      <c r="KMA232" s="119"/>
      <c r="KMB232" s="119"/>
      <c r="KMC232" s="119"/>
      <c r="KMD232" s="119"/>
      <c r="KME232" s="119"/>
      <c r="KMF232" s="119"/>
      <c r="KMG232" s="119"/>
      <c r="KMH232" s="119"/>
      <c r="KMI232" s="119"/>
      <c r="KMJ232" s="119"/>
      <c r="KMK232" s="119"/>
      <c r="KML232" s="119"/>
      <c r="KMM232" s="119"/>
      <c r="KMN232" s="119"/>
      <c r="KMO232" s="119"/>
      <c r="KMP232" s="119"/>
      <c r="KMQ232" s="119"/>
      <c r="KMR232" s="119"/>
      <c r="KMS232" s="119"/>
      <c r="KMT232" s="119"/>
      <c r="KMU232" s="119"/>
      <c r="KMV232" s="119"/>
      <c r="KMW232" s="119"/>
      <c r="KMX232" s="119"/>
      <c r="KMY232" s="119"/>
      <c r="KMZ232" s="119"/>
      <c r="KNA232" s="119"/>
      <c r="KNB232" s="119"/>
      <c r="KNC232" s="119"/>
      <c r="KND232" s="119"/>
      <c r="KNE232" s="119"/>
      <c r="KNF232" s="119"/>
      <c r="KNG232" s="119"/>
      <c r="KNH232" s="119"/>
      <c r="KNI232" s="119"/>
      <c r="KNJ232" s="119"/>
      <c r="KNK232" s="119"/>
      <c r="KNL232" s="119"/>
      <c r="KNM232" s="119"/>
      <c r="KNN232" s="119"/>
      <c r="KNO232" s="119"/>
      <c r="KNP232" s="119"/>
      <c r="KNQ232" s="119"/>
      <c r="KNR232" s="119"/>
      <c r="KNS232" s="119"/>
      <c r="KNT232" s="119"/>
      <c r="KNU232" s="119"/>
      <c r="KNV232" s="119"/>
      <c r="KNW232" s="119"/>
      <c r="KNX232" s="119"/>
      <c r="KNY232" s="119"/>
      <c r="KNZ232" s="119"/>
      <c r="KOA232" s="119"/>
      <c r="KOB232" s="119"/>
      <c r="KOC232" s="119"/>
      <c r="KOD232" s="119"/>
      <c r="KOE232" s="119"/>
      <c r="KOF232" s="119"/>
      <c r="KOG232" s="119"/>
      <c r="KOH232" s="119"/>
      <c r="KOI232" s="119"/>
      <c r="KOJ232" s="119"/>
      <c r="KOK232" s="119"/>
      <c r="KOL232" s="119"/>
      <c r="KOM232" s="119"/>
      <c r="KON232" s="119"/>
      <c r="KOO232" s="119"/>
      <c r="KOP232" s="119"/>
      <c r="KOQ232" s="119"/>
      <c r="KOR232" s="119"/>
      <c r="KOS232" s="119"/>
      <c r="KOT232" s="119"/>
      <c r="KOU232" s="119"/>
      <c r="KOV232" s="119"/>
      <c r="KOW232" s="119"/>
      <c r="KOX232" s="119"/>
      <c r="KOY232" s="119"/>
      <c r="KOZ232" s="119"/>
      <c r="KPA232" s="119"/>
      <c r="KPB232" s="119"/>
      <c r="KPC232" s="119"/>
      <c r="KPD232" s="119"/>
      <c r="KPE232" s="119"/>
      <c r="KPF232" s="119"/>
      <c r="KPG232" s="119"/>
      <c r="KPH232" s="119"/>
      <c r="KPI232" s="119"/>
      <c r="KPJ232" s="119"/>
      <c r="KPK232" s="119"/>
      <c r="KPL232" s="119"/>
      <c r="KPM232" s="119"/>
      <c r="KPN232" s="119"/>
      <c r="KPO232" s="119"/>
      <c r="KPP232" s="119"/>
      <c r="KPQ232" s="119"/>
      <c r="KPR232" s="119"/>
      <c r="KPS232" s="119"/>
      <c r="KPT232" s="119"/>
      <c r="KPU232" s="119"/>
      <c r="KPV232" s="119"/>
      <c r="KPW232" s="119"/>
      <c r="KPX232" s="119"/>
      <c r="KPY232" s="119"/>
      <c r="KPZ232" s="119"/>
      <c r="KQA232" s="119"/>
      <c r="KQB232" s="119"/>
      <c r="KQC232" s="119"/>
      <c r="KQD232" s="119"/>
      <c r="KQE232" s="119"/>
      <c r="KQF232" s="119"/>
      <c r="KQG232" s="119"/>
      <c r="KQH232" s="119"/>
      <c r="KQI232" s="119"/>
      <c r="KQJ232" s="119"/>
      <c r="KQK232" s="119"/>
      <c r="KQL232" s="119"/>
      <c r="KQM232" s="119"/>
      <c r="KQN232" s="119"/>
      <c r="KQO232" s="119"/>
      <c r="KQP232" s="119"/>
      <c r="KQQ232" s="119"/>
      <c r="KQR232" s="119"/>
      <c r="KQS232" s="119"/>
      <c r="KQT232" s="119"/>
      <c r="KQU232" s="119"/>
      <c r="KQV232" s="119"/>
      <c r="KQW232" s="119"/>
      <c r="KQX232" s="119"/>
      <c r="KQY232" s="119"/>
      <c r="KQZ232" s="119"/>
      <c r="KRA232" s="119"/>
      <c r="KRB232" s="119"/>
      <c r="KRC232" s="119"/>
      <c r="KRD232" s="119"/>
      <c r="KRE232" s="119"/>
      <c r="KRF232" s="119"/>
      <c r="KRG232" s="119"/>
      <c r="KRH232" s="119"/>
      <c r="KRI232" s="119"/>
      <c r="KRJ232" s="119"/>
      <c r="KRK232" s="119"/>
      <c r="KRL232" s="119"/>
      <c r="KRM232" s="119"/>
      <c r="KRN232" s="119"/>
      <c r="KRO232" s="119"/>
      <c r="KRP232" s="119"/>
      <c r="KRQ232" s="119"/>
      <c r="KRR232" s="119"/>
      <c r="KRS232" s="119"/>
      <c r="KRT232" s="119"/>
      <c r="KRU232" s="119"/>
      <c r="KRV232" s="119"/>
      <c r="KRW232" s="119"/>
      <c r="KRX232" s="119"/>
      <c r="KRY232" s="119"/>
      <c r="KRZ232" s="119"/>
      <c r="KSA232" s="119"/>
      <c r="KSB232" s="119"/>
      <c r="KSC232" s="119"/>
      <c r="KSD232" s="119"/>
      <c r="KSE232" s="119"/>
      <c r="KSF232" s="119"/>
      <c r="KSG232" s="119"/>
      <c r="KSH232" s="119"/>
      <c r="KSI232" s="119"/>
      <c r="KSJ232" s="119"/>
      <c r="KSK232" s="119"/>
      <c r="KSL232" s="119"/>
      <c r="KSM232" s="119"/>
      <c r="KSN232" s="119"/>
      <c r="KSO232" s="119"/>
      <c r="KSP232" s="119"/>
      <c r="KSQ232" s="119"/>
      <c r="KSR232" s="119"/>
      <c r="KSS232" s="119"/>
      <c r="KST232" s="119"/>
      <c r="KSU232" s="119"/>
      <c r="KSV232" s="119"/>
      <c r="KSW232" s="119"/>
      <c r="KSX232" s="119"/>
      <c r="KSY232" s="119"/>
      <c r="KSZ232" s="119"/>
      <c r="KTA232" s="119"/>
      <c r="KTB232" s="119"/>
      <c r="KTC232" s="119"/>
      <c r="KTD232" s="119"/>
      <c r="KTE232" s="119"/>
      <c r="KTF232" s="119"/>
      <c r="KTG232" s="119"/>
      <c r="KTH232" s="119"/>
      <c r="KTI232" s="119"/>
      <c r="KTJ232" s="119"/>
      <c r="KTK232" s="119"/>
      <c r="KTL232" s="119"/>
      <c r="KTM232" s="119"/>
      <c r="KTN232" s="119"/>
      <c r="KTO232" s="119"/>
      <c r="KTP232" s="119"/>
      <c r="KTQ232" s="119"/>
      <c r="KTR232" s="119"/>
      <c r="KTS232" s="119"/>
      <c r="KTT232" s="119"/>
      <c r="KTU232" s="119"/>
      <c r="KTV232" s="119"/>
      <c r="KTW232" s="119"/>
      <c r="KTX232" s="119"/>
      <c r="KTY232" s="119"/>
      <c r="KTZ232" s="119"/>
      <c r="KUA232" s="119"/>
      <c r="KUB232" s="119"/>
      <c r="KUC232" s="119"/>
      <c r="KUD232" s="119"/>
      <c r="KUE232" s="119"/>
      <c r="KUF232" s="119"/>
      <c r="KUG232" s="119"/>
      <c r="KUH232" s="119"/>
      <c r="KUI232" s="119"/>
      <c r="KUJ232" s="119"/>
      <c r="KUK232" s="119"/>
      <c r="KUL232" s="119"/>
      <c r="KUM232" s="119"/>
      <c r="KUN232" s="119"/>
      <c r="KUO232" s="119"/>
      <c r="KUP232" s="119"/>
      <c r="KUQ232" s="119"/>
      <c r="KUR232" s="119"/>
      <c r="KUS232" s="119"/>
      <c r="KUT232" s="119"/>
      <c r="KUU232" s="119"/>
      <c r="KUV232" s="119"/>
      <c r="KUW232" s="119"/>
      <c r="KUX232" s="119"/>
      <c r="KUY232" s="119"/>
      <c r="KUZ232" s="119"/>
      <c r="KVA232" s="119"/>
      <c r="KVB232" s="119"/>
      <c r="KVC232" s="119"/>
      <c r="KVD232" s="119"/>
      <c r="KVE232" s="119"/>
      <c r="KVF232" s="119"/>
      <c r="KVG232" s="119"/>
      <c r="KVH232" s="119"/>
      <c r="KVI232" s="119"/>
      <c r="KVJ232" s="119"/>
      <c r="KVK232" s="119"/>
      <c r="KVL232" s="119"/>
      <c r="KVM232" s="119"/>
      <c r="KVN232" s="119"/>
      <c r="KVO232" s="119"/>
      <c r="KVP232" s="119"/>
      <c r="KVQ232" s="119"/>
      <c r="KVR232" s="119"/>
      <c r="KVS232" s="119"/>
      <c r="KVT232" s="119"/>
      <c r="KVU232" s="119"/>
      <c r="KVV232" s="119"/>
      <c r="KVW232" s="119"/>
      <c r="KVX232" s="119"/>
      <c r="KVY232" s="119"/>
      <c r="KVZ232" s="119"/>
      <c r="KWA232" s="119"/>
      <c r="KWB232" s="119"/>
      <c r="KWC232" s="119"/>
      <c r="KWD232" s="119"/>
      <c r="KWE232" s="119"/>
      <c r="KWF232" s="119"/>
      <c r="KWG232" s="119"/>
      <c r="KWH232" s="119"/>
      <c r="KWI232" s="119"/>
      <c r="KWJ232" s="119"/>
      <c r="KWK232" s="119"/>
      <c r="KWL232" s="119"/>
      <c r="KWM232" s="119"/>
      <c r="KWN232" s="119"/>
      <c r="KWO232" s="119"/>
      <c r="KWP232" s="119"/>
      <c r="KWQ232" s="119"/>
      <c r="KWR232" s="119"/>
      <c r="KWS232" s="119"/>
      <c r="KWT232" s="119"/>
      <c r="KWU232" s="119"/>
      <c r="KWV232" s="119"/>
      <c r="KWW232" s="119"/>
      <c r="KWX232" s="119"/>
      <c r="KWY232" s="119"/>
      <c r="KWZ232" s="119"/>
      <c r="KXA232" s="119"/>
      <c r="KXB232" s="119"/>
      <c r="KXC232" s="119"/>
      <c r="KXD232" s="119"/>
      <c r="KXE232" s="119"/>
      <c r="KXF232" s="119"/>
      <c r="KXG232" s="119"/>
      <c r="KXH232" s="119"/>
      <c r="KXI232" s="119"/>
      <c r="KXJ232" s="119"/>
      <c r="KXK232" s="119"/>
      <c r="KXL232" s="119"/>
      <c r="KXM232" s="119"/>
      <c r="KXN232" s="119"/>
      <c r="KXO232" s="119"/>
      <c r="KXP232" s="119"/>
      <c r="KXQ232" s="119"/>
      <c r="KXR232" s="119"/>
      <c r="KXS232" s="119"/>
      <c r="KXT232" s="119"/>
      <c r="KXU232" s="119"/>
      <c r="KXV232" s="119"/>
      <c r="KXW232" s="119"/>
      <c r="KXX232" s="119"/>
      <c r="KXY232" s="119"/>
      <c r="KXZ232" s="119"/>
      <c r="KYA232" s="119"/>
      <c r="KYB232" s="119"/>
      <c r="KYC232" s="119"/>
      <c r="KYD232" s="119"/>
      <c r="KYE232" s="119"/>
      <c r="KYF232" s="119"/>
      <c r="KYG232" s="119"/>
      <c r="KYH232" s="119"/>
      <c r="KYI232" s="119"/>
      <c r="KYJ232" s="119"/>
      <c r="KYK232" s="119"/>
      <c r="KYL232" s="119"/>
      <c r="KYM232" s="119"/>
      <c r="KYN232" s="119"/>
      <c r="KYO232" s="119"/>
      <c r="KYP232" s="119"/>
      <c r="KYQ232" s="119"/>
      <c r="KYR232" s="119"/>
      <c r="KYS232" s="119"/>
      <c r="KYT232" s="119"/>
      <c r="KYU232" s="119"/>
      <c r="KYV232" s="119"/>
      <c r="KYW232" s="119"/>
      <c r="KYX232" s="119"/>
      <c r="KYY232" s="119"/>
      <c r="KYZ232" s="119"/>
      <c r="KZA232" s="119"/>
      <c r="KZB232" s="119"/>
      <c r="KZC232" s="119"/>
      <c r="KZD232" s="119"/>
      <c r="KZE232" s="119"/>
      <c r="KZF232" s="119"/>
      <c r="KZG232" s="119"/>
      <c r="KZH232" s="119"/>
      <c r="KZI232" s="119"/>
      <c r="KZJ232" s="119"/>
      <c r="KZK232" s="119"/>
      <c r="KZL232" s="119"/>
      <c r="KZM232" s="119"/>
      <c r="KZN232" s="119"/>
      <c r="KZO232" s="119"/>
      <c r="KZP232" s="119"/>
      <c r="KZQ232" s="119"/>
      <c r="KZR232" s="119"/>
      <c r="KZS232" s="119"/>
      <c r="KZT232" s="119"/>
      <c r="KZU232" s="119"/>
      <c r="KZV232" s="119"/>
      <c r="KZW232" s="119"/>
      <c r="KZX232" s="119"/>
      <c r="KZY232" s="119"/>
      <c r="KZZ232" s="119"/>
      <c r="LAA232" s="119"/>
      <c r="LAB232" s="119"/>
      <c r="LAC232" s="119"/>
      <c r="LAD232" s="119"/>
      <c r="LAE232" s="119"/>
      <c r="LAF232" s="119"/>
      <c r="LAG232" s="119"/>
      <c r="LAH232" s="119"/>
      <c r="LAI232" s="119"/>
      <c r="LAJ232" s="119"/>
      <c r="LAK232" s="119"/>
      <c r="LAL232" s="119"/>
      <c r="LAM232" s="119"/>
      <c r="LAN232" s="119"/>
      <c r="LAO232" s="119"/>
      <c r="LAP232" s="119"/>
      <c r="LAQ232" s="119"/>
      <c r="LAR232" s="119"/>
      <c r="LAS232" s="119"/>
      <c r="LAT232" s="119"/>
      <c r="LAU232" s="119"/>
      <c r="LAV232" s="119"/>
      <c r="LAW232" s="119"/>
      <c r="LAX232" s="119"/>
      <c r="LAY232" s="119"/>
      <c r="LAZ232" s="119"/>
      <c r="LBA232" s="119"/>
      <c r="LBB232" s="119"/>
      <c r="LBC232" s="119"/>
      <c r="LBD232" s="119"/>
      <c r="LBE232" s="119"/>
      <c r="LBF232" s="119"/>
      <c r="LBG232" s="119"/>
      <c r="LBH232" s="119"/>
      <c r="LBI232" s="119"/>
      <c r="LBJ232" s="119"/>
      <c r="LBK232" s="119"/>
      <c r="LBL232" s="119"/>
      <c r="LBM232" s="119"/>
      <c r="LBN232" s="119"/>
      <c r="LBO232" s="119"/>
      <c r="LBP232" s="119"/>
      <c r="LBQ232" s="119"/>
      <c r="LBR232" s="119"/>
      <c r="LBS232" s="119"/>
      <c r="LBT232" s="119"/>
      <c r="LBU232" s="119"/>
      <c r="LBV232" s="119"/>
      <c r="LBW232" s="119"/>
      <c r="LBX232" s="119"/>
      <c r="LBY232" s="119"/>
      <c r="LBZ232" s="119"/>
      <c r="LCA232" s="119"/>
      <c r="LCB232" s="119"/>
      <c r="LCC232" s="119"/>
      <c r="LCD232" s="119"/>
      <c r="LCE232" s="119"/>
      <c r="LCF232" s="119"/>
      <c r="LCG232" s="119"/>
      <c r="LCH232" s="119"/>
      <c r="LCI232" s="119"/>
      <c r="LCJ232" s="119"/>
      <c r="LCK232" s="119"/>
      <c r="LCL232" s="119"/>
      <c r="LCM232" s="119"/>
      <c r="LCN232" s="119"/>
      <c r="LCO232" s="119"/>
      <c r="LCP232" s="119"/>
      <c r="LCQ232" s="119"/>
      <c r="LCR232" s="119"/>
      <c r="LCS232" s="119"/>
      <c r="LCT232" s="119"/>
      <c r="LCU232" s="119"/>
      <c r="LCV232" s="119"/>
      <c r="LCW232" s="119"/>
      <c r="LCX232" s="119"/>
      <c r="LCY232" s="119"/>
      <c r="LCZ232" s="119"/>
      <c r="LDA232" s="119"/>
      <c r="LDB232" s="119"/>
      <c r="LDC232" s="119"/>
      <c r="LDD232" s="119"/>
      <c r="LDE232" s="119"/>
      <c r="LDF232" s="119"/>
      <c r="LDG232" s="119"/>
      <c r="LDH232" s="119"/>
      <c r="LDI232" s="119"/>
      <c r="LDJ232" s="119"/>
      <c r="LDK232" s="119"/>
      <c r="LDL232" s="119"/>
      <c r="LDM232" s="119"/>
      <c r="LDN232" s="119"/>
      <c r="LDO232" s="119"/>
      <c r="LDP232" s="119"/>
      <c r="LDQ232" s="119"/>
      <c r="LDR232" s="119"/>
      <c r="LDS232" s="119"/>
      <c r="LDT232" s="119"/>
      <c r="LDU232" s="119"/>
      <c r="LDV232" s="119"/>
      <c r="LDW232" s="119"/>
      <c r="LDX232" s="119"/>
      <c r="LDY232" s="119"/>
      <c r="LDZ232" s="119"/>
      <c r="LEA232" s="119"/>
      <c r="LEB232" s="119"/>
      <c r="LEC232" s="119"/>
      <c r="LED232" s="119"/>
      <c r="LEE232" s="119"/>
      <c r="LEF232" s="119"/>
      <c r="LEG232" s="119"/>
      <c r="LEH232" s="119"/>
      <c r="LEI232" s="119"/>
      <c r="LEJ232" s="119"/>
      <c r="LEK232" s="119"/>
      <c r="LEL232" s="119"/>
      <c r="LEM232" s="119"/>
      <c r="LEN232" s="119"/>
      <c r="LEO232" s="119"/>
      <c r="LEP232" s="119"/>
      <c r="LEQ232" s="119"/>
      <c r="LER232" s="119"/>
      <c r="LES232" s="119"/>
      <c r="LET232" s="119"/>
      <c r="LEU232" s="119"/>
      <c r="LEV232" s="119"/>
      <c r="LEW232" s="119"/>
      <c r="LEX232" s="119"/>
      <c r="LEY232" s="119"/>
      <c r="LEZ232" s="119"/>
      <c r="LFA232" s="119"/>
      <c r="LFB232" s="119"/>
      <c r="LFC232" s="119"/>
      <c r="LFD232" s="119"/>
      <c r="LFE232" s="119"/>
      <c r="LFF232" s="119"/>
      <c r="LFG232" s="119"/>
      <c r="LFH232" s="119"/>
      <c r="LFI232" s="119"/>
      <c r="LFJ232" s="119"/>
      <c r="LFK232" s="119"/>
      <c r="LFL232" s="119"/>
      <c r="LFM232" s="119"/>
      <c r="LFN232" s="119"/>
      <c r="LFO232" s="119"/>
      <c r="LFP232" s="119"/>
      <c r="LFQ232" s="119"/>
      <c r="LFR232" s="119"/>
      <c r="LFS232" s="119"/>
      <c r="LFT232" s="119"/>
      <c r="LFU232" s="119"/>
      <c r="LFV232" s="119"/>
      <c r="LFW232" s="119"/>
      <c r="LFX232" s="119"/>
      <c r="LFY232" s="119"/>
      <c r="LFZ232" s="119"/>
      <c r="LGA232" s="119"/>
      <c r="LGB232" s="119"/>
      <c r="LGC232" s="119"/>
      <c r="LGD232" s="119"/>
      <c r="LGE232" s="119"/>
      <c r="LGF232" s="119"/>
      <c r="LGG232" s="119"/>
      <c r="LGH232" s="119"/>
      <c r="LGI232" s="119"/>
      <c r="LGJ232" s="119"/>
      <c r="LGK232" s="119"/>
      <c r="LGL232" s="119"/>
      <c r="LGM232" s="119"/>
      <c r="LGN232" s="119"/>
      <c r="LGO232" s="119"/>
      <c r="LGP232" s="119"/>
      <c r="LGQ232" s="119"/>
      <c r="LGR232" s="119"/>
      <c r="LGS232" s="119"/>
      <c r="LGT232" s="119"/>
      <c r="LGU232" s="119"/>
      <c r="LGV232" s="119"/>
      <c r="LGW232" s="119"/>
      <c r="LGX232" s="119"/>
      <c r="LGY232" s="119"/>
      <c r="LGZ232" s="119"/>
      <c r="LHA232" s="119"/>
      <c r="LHB232" s="119"/>
      <c r="LHC232" s="119"/>
      <c r="LHD232" s="119"/>
      <c r="LHE232" s="119"/>
      <c r="LHF232" s="119"/>
      <c r="LHG232" s="119"/>
      <c r="LHH232" s="119"/>
      <c r="LHI232" s="119"/>
      <c r="LHJ232" s="119"/>
      <c r="LHK232" s="119"/>
      <c r="LHL232" s="119"/>
      <c r="LHM232" s="119"/>
      <c r="LHN232" s="119"/>
      <c r="LHO232" s="119"/>
      <c r="LHP232" s="119"/>
      <c r="LHQ232" s="119"/>
      <c r="LHR232" s="119"/>
      <c r="LHS232" s="119"/>
      <c r="LHT232" s="119"/>
      <c r="LHU232" s="119"/>
      <c r="LHV232" s="119"/>
      <c r="LHW232" s="119"/>
      <c r="LHX232" s="119"/>
      <c r="LHY232" s="119"/>
      <c r="LHZ232" s="119"/>
      <c r="LIA232" s="119"/>
      <c r="LIB232" s="119"/>
      <c r="LIC232" s="119"/>
      <c r="LID232" s="119"/>
      <c r="LIE232" s="119"/>
      <c r="LIF232" s="119"/>
      <c r="LIG232" s="119"/>
      <c r="LIH232" s="119"/>
      <c r="LII232" s="119"/>
      <c r="LIJ232" s="119"/>
      <c r="LIK232" s="119"/>
      <c r="LIL232" s="119"/>
      <c r="LIM232" s="119"/>
      <c r="LIN232" s="119"/>
      <c r="LIO232" s="119"/>
      <c r="LIP232" s="119"/>
      <c r="LIQ232" s="119"/>
      <c r="LIR232" s="119"/>
      <c r="LIS232" s="119"/>
      <c r="LIT232" s="119"/>
      <c r="LIU232" s="119"/>
      <c r="LIV232" s="119"/>
      <c r="LIW232" s="119"/>
      <c r="LIX232" s="119"/>
      <c r="LIY232" s="119"/>
      <c r="LIZ232" s="119"/>
      <c r="LJA232" s="119"/>
      <c r="LJB232" s="119"/>
      <c r="LJC232" s="119"/>
      <c r="LJD232" s="119"/>
      <c r="LJE232" s="119"/>
      <c r="LJF232" s="119"/>
      <c r="LJG232" s="119"/>
      <c r="LJH232" s="119"/>
      <c r="LJI232" s="119"/>
      <c r="LJJ232" s="119"/>
      <c r="LJK232" s="119"/>
      <c r="LJL232" s="119"/>
      <c r="LJM232" s="119"/>
      <c r="LJN232" s="119"/>
      <c r="LJO232" s="119"/>
      <c r="LJP232" s="119"/>
      <c r="LJQ232" s="119"/>
      <c r="LJR232" s="119"/>
      <c r="LJS232" s="119"/>
      <c r="LJT232" s="119"/>
      <c r="LJU232" s="119"/>
      <c r="LJV232" s="119"/>
      <c r="LJW232" s="119"/>
      <c r="LJX232" s="119"/>
      <c r="LJY232" s="119"/>
      <c r="LJZ232" s="119"/>
      <c r="LKA232" s="119"/>
      <c r="LKB232" s="119"/>
      <c r="LKC232" s="119"/>
      <c r="LKD232" s="119"/>
      <c r="LKE232" s="119"/>
      <c r="LKF232" s="119"/>
      <c r="LKG232" s="119"/>
      <c r="LKH232" s="119"/>
      <c r="LKI232" s="119"/>
      <c r="LKJ232" s="119"/>
      <c r="LKK232" s="119"/>
      <c r="LKL232" s="119"/>
      <c r="LKM232" s="119"/>
      <c r="LKN232" s="119"/>
      <c r="LKO232" s="119"/>
      <c r="LKP232" s="119"/>
      <c r="LKQ232" s="119"/>
      <c r="LKR232" s="119"/>
      <c r="LKS232" s="119"/>
      <c r="LKT232" s="119"/>
      <c r="LKU232" s="119"/>
      <c r="LKV232" s="119"/>
      <c r="LKW232" s="119"/>
      <c r="LKX232" s="119"/>
      <c r="LKY232" s="119"/>
      <c r="LKZ232" s="119"/>
      <c r="LLA232" s="119"/>
      <c r="LLB232" s="119"/>
      <c r="LLC232" s="119"/>
      <c r="LLD232" s="119"/>
      <c r="LLE232" s="119"/>
      <c r="LLF232" s="119"/>
      <c r="LLG232" s="119"/>
      <c r="LLH232" s="119"/>
      <c r="LLI232" s="119"/>
      <c r="LLJ232" s="119"/>
      <c r="LLK232" s="119"/>
      <c r="LLL232" s="119"/>
      <c r="LLM232" s="119"/>
      <c r="LLN232" s="119"/>
      <c r="LLO232" s="119"/>
      <c r="LLP232" s="119"/>
      <c r="LLQ232" s="119"/>
      <c r="LLR232" s="119"/>
      <c r="LLS232" s="119"/>
      <c r="LLT232" s="119"/>
      <c r="LLU232" s="119"/>
      <c r="LLV232" s="119"/>
      <c r="LLW232" s="119"/>
      <c r="LLX232" s="119"/>
      <c r="LLY232" s="119"/>
      <c r="LLZ232" s="119"/>
      <c r="LMA232" s="119"/>
      <c r="LMB232" s="119"/>
      <c r="LMC232" s="119"/>
      <c r="LMD232" s="119"/>
      <c r="LME232" s="119"/>
      <c r="LMF232" s="119"/>
      <c r="LMG232" s="119"/>
      <c r="LMH232" s="119"/>
      <c r="LMI232" s="119"/>
      <c r="LMJ232" s="119"/>
      <c r="LMK232" s="119"/>
      <c r="LML232" s="119"/>
      <c r="LMM232" s="119"/>
      <c r="LMN232" s="119"/>
      <c r="LMO232" s="119"/>
      <c r="LMP232" s="119"/>
      <c r="LMQ232" s="119"/>
      <c r="LMR232" s="119"/>
      <c r="LMS232" s="119"/>
      <c r="LMT232" s="119"/>
      <c r="LMU232" s="119"/>
      <c r="LMV232" s="119"/>
      <c r="LMW232" s="119"/>
      <c r="LMX232" s="119"/>
      <c r="LMY232" s="119"/>
      <c r="LMZ232" s="119"/>
      <c r="LNA232" s="119"/>
      <c r="LNB232" s="119"/>
      <c r="LNC232" s="119"/>
      <c r="LND232" s="119"/>
      <c r="LNE232" s="119"/>
      <c r="LNF232" s="119"/>
      <c r="LNG232" s="119"/>
      <c r="LNH232" s="119"/>
      <c r="LNI232" s="119"/>
      <c r="LNJ232" s="119"/>
      <c r="LNK232" s="119"/>
      <c r="LNL232" s="119"/>
      <c r="LNM232" s="119"/>
      <c r="LNN232" s="119"/>
      <c r="LNO232" s="119"/>
      <c r="LNP232" s="119"/>
      <c r="LNQ232" s="119"/>
      <c r="LNR232" s="119"/>
      <c r="LNS232" s="119"/>
      <c r="LNT232" s="119"/>
      <c r="LNU232" s="119"/>
      <c r="LNV232" s="119"/>
      <c r="LNW232" s="119"/>
      <c r="LNX232" s="119"/>
      <c r="LNY232" s="119"/>
      <c r="LNZ232" s="119"/>
      <c r="LOA232" s="119"/>
      <c r="LOB232" s="119"/>
      <c r="LOC232" s="119"/>
      <c r="LOD232" s="119"/>
      <c r="LOE232" s="119"/>
      <c r="LOF232" s="119"/>
      <c r="LOG232" s="119"/>
      <c r="LOH232" s="119"/>
      <c r="LOI232" s="119"/>
      <c r="LOJ232" s="119"/>
      <c r="LOK232" s="119"/>
      <c r="LOL232" s="119"/>
      <c r="LOM232" s="119"/>
      <c r="LON232" s="119"/>
      <c r="LOO232" s="119"/>
      <c r="LOP232" s="119"/>
      <c r="LOQ232" s="119"/>
      <c r="LOR232" s="119"/>
      <c r="LOS232" s="119"/>
      <c r="LOT232" s="119"/>
      <c r="LOU232" s="119"/>
      <c r="LOV232" s="119"/>
      <c r="LOW232" s="119"/>
      <c r="LOX232" s="119"/>
      <c r="LOY232" s="119"/>
      <c r="LOZ232" s="119"/>
      <c r="LPA232" s="119"/>
      <c r="LPB232" s="119"/>
      <c r="LPC232" s="119"/>
      <c r="LPD232" s="119"/>
      <c r="LPE232" s="119"/>
      <c r="LPF232" s="119"/>
      <c r="LPG232" s="119"/>
      <c r="LPH232" s="119"/>
      <c r="LPI232" s="119"/>
      <c r="LPJ232" s="119"/>
      <c r="LPK232" s="119"/>
      <c r="LPL232" s="119"/>
      <c r="LPM232" s="119"/>
      <c r="LPN232" s="119"/>
      <c r="LPO232" s="119"/>
      <c r="LPP232" s="119"/>
      <c r="LPQ232" s="119"/>
      <c r="LPR232" s="119"/>
      <c r="LPS232" s="119"/>
      <c r="LPT232" s="119"/>
      <c r="LPU232" s="119"/>
      <c r="LPV232" s="119"/>
      <c r="LPW232" s="119"/>
      <c r="LPX232" s="119"/>
      <c r="LPY232" s="119"/>
      <c r="LPZ232" s="119"/>
      <c r="LQA232" s="119"/>
      <c r="LQB232" s="119"/>
      <c r="LQC232" s="119"/>
      <c r="LQD232" s="119"/>
      <c r="LQE232" s="119"/>
      <c r="LQF232" s="119"/>
      <c r="LQG232" s="119"/>
      <c r="LQH232" s="119"/>
      <c r="LQI232" s="119"/>
      <c r="LQJ232" s="119"/>
      <c r="LQK232" s="119"/>
      <c r="LQL232" s="119"/>
      <c r="LQM232" s="119"/>
      <c r="LQN232" s="119"/>
      <c r="LQO232" s="119"/>
      <c r="LQP232" s="119"/>
      <c r="LQQ232" s="119"/>
      <c r="LQR232" s="119"/>
      <c r="LQS232" s="119"/>
      <c r="LQT232" s="119"/>
      <c r="LQU232" s="119"/>
      <c r="LQV232" s="119"/>
      <c r="LQW232" s="119"/>
      <c r="LQX232" s="119"/>
      <c r="LQY232" s="119"/>
      <c r="LQZ232" s="119"/>
      <c r="LRA232" s="119"/>
      <c r="LRB232" s="119"/>
      <c r="LRC232" s="119"/>
      <c r="LRD232" s="119"/>
      <c r="LRE232" s="119"/>
      <c r="LRF232" s="119"/>
      <c r="LRG232" s="119"/>
      <c r="LRH232" s="119"/>
      <c r="LRI232" s="119"/>
      <c r="LRJ232" s="119"/>
      <c r="LRK232" s="119"/>
      <c r="LRL232" s="119"/>
      <c r="LRM232" s="119"/>
      <c r="LRN232" s="119"/>
      <c r="LRO232" s="119"/>
      <c r="LRP232" s="119"/>
      <c r="LRQ232" s="119"/>
      <c r="LRR232" s="119"/>
      <c r="LRS232" s="119"/>
      <c r="LRT232" s="119"/>
      <c r="LRU232" s="119"/>
      <c r="LRV232" s="119"/>
      <c r="LRW232" s="119"/>
      <c r="LRX232" s="119"/>
      <c r="LRY232" s="119"/>
      <c r="LRZ232" s="119"/>
      <c r="LSA232" s="119"/>
      <c r="LSB232" s="119"/>
      <c r="LSC232" s="119"/>
      <c r="LSD232" s="119"/>
      <c r="LSE232" s="119"/>
      <c r="LSF232" s="119"/>
      <c r="LSG232" s="119"/>
      <c r="LSH232" s="119"/>
      <c r="LSI232" s="119"/>
      <c r="LSJ232" s="119"/>
      <c r="LSK232" s="119"/>
      <c r="LSL232" s="119"/>
      <c r="LSM232" s="119"/>
      <c r="LSN232" s="119"/>
      <c r="LSO232" s="119"/>
      <c r="LSP232" s="119"/>
      <c r="LSQ232" s="119"/>
      <c r="LSR232" s="119"/>
      <c r="LSS232" s="119"/>
      <c r="LST232" s="119"/>
      <c r="LSU232" s="119"/>
      <c r="LSV232" s="119"/>
      <c r="LSW232" s="119"/>
      <c r="LSX232" s="119"/>
      <c r="LSY232" s="119"/>
      <c r="LSZ232" s="119"/>
      <c r="LTA232" s="119"/>
      <c r="LTB232" s="119"/>
      <c r="LTC232" s="119"/>
      <c r="LTD232" s="119"/>
      <c r="LTE232" s="119"/>
      <c r="LTF232" s="119"/>
      <c r="LTG232" s="119"/>
      <c r="LTH232" s="119"/>
      <c r="LTI232" s="119"/>
      <c r="LTJ232" s="119"/>
      <c r="LTK232" s="119"/>
      <c r="LTL232" s="119"/>
      <c r="LTM232" s="119"/>
      <c r="LTN232" s="119"/>
      <c r="LTO232" s="119"/>
      <c r="LTP232" s="119"/>
      <c r="LTQ232" s="119"/>
      <c r="LTR232" s="119"/>
      <c r="LTS232" s="119"/>
      <c r="LTT232" s="119"/>
      <c r="LTU232" s="119"/>
      <c r="LTV232" s="119"/>
      <c r="LTW232" s="119"/>
      <c r="LTX232" s="119"/>
      <c r="LTY232" s="119"/>
      <c r="LTZ232" s="119"/>
      <c r="LUA232" s="119"/>
      <c r="LUB232" s="119"/>
      <c r="LUC232" s="119"/>
      <c r="LUD232" s="119"/>
      <c r="LUE232" s="119"/>
      <c r="LUF232" s="119"/>
      <c r="LUG232" s="119"/>
      <c r="LUH232" s="119"/>
      <c r="LUI232" s="119"/>
      <c r="LUJ232" s="119"/>
      <c r="LUK232" s="119"/>
      <c r="LUL232" s="119"/>
      <c r="LUM232" s="119"/>
      <c r="LUN232" s="119"/>
      <c r="LUO232" s="119"/>
      <c r="LUP232" s="119"/>
      <c r="LUQ232" s="119"/>
      <c r="LUR232" s="119"/>
      <c r="LUS232" s="119"/>
      <c r="LUT232" s="119"/>
      <c r="LUU232" s="119"/>
      <c r="LUV232" s="119"/>
      <c r="LUW232" s="119"/>
      <c r="LUX232" s="119"/>
      <c r="LUY232" s="119"/>
      <c r="LUZ232" s="119"/>
      <c r="LVA232" s="119"/>
      <c r="LVB232" s="119"/>
      <c r="LVC232" s="119"/>
      <c r="LVD232" s="119"/>
      <c r="LVE232" s="119"/>
      <c r="LVF232" s="119"/>
      <c r="LVG232" s="119"/>
      <c r="LVH232" s="119"/>
      <c r="LVI232" s="119"/>
      <c r="LVJ232" s="119"/>
      <c r="LVK232" s="119"/>
      <c r="LVL232" s="119"/>
      <c r="LVM232" s="119"/>
      <c r="LVN232" s="119"/>
      <c r="LVO232" s="119"/>
      <c r="LVP232" s="119"/>
      <c r="LVQ232" s="119"/>
      <c r="LVR232" s="119"/>
      <c r="LVS232" s="119"/>
      <c r="LVT232" s="119"/>
      <c r="LVU232" s="119"/>
      <c r="LVV232" s="119"/>
      <c r="LVW232" s="119"/>
      <c r="LVX232" s="119"/>
      <c r="LVY232" s="119"/>
      <c r="LVZ232" s="119"/>
      <c r="LWA232" s="119"/>
      <c r="LWB232" s="119"/>
      <c r="LWC232" s="119"/>
      <c r="LWD232" s="119"/>
      <c r="LWE232" s="119"/>
      <c r="LWF232" s="119"/>
      <c r="LWG232" s="119"/>
      <c r="LWH232" s="119"/>
      <c r="LWI232" s="119"/>
      <c r="LWJ232" s="119"/>
      <c r="LWK232" s="119"/>
      <c r="LWL232" s="119"/>
      <c r="LWM232" s="119"/>
      <c r="LWN232" s="119"/>
      <c r="LWO232" s="119"/>
      <c r="LWP232" s="119"/>
      <c r="LWQ232" s="119"/>
      <c r="LWR232" s="119"/>
      <c r="LWS232" s="119"/>
      <c r="LWT232" s="119"/>
      <c r="LWU232" s="119"/>
      <c r="LWV232" s="119"/>
      <c r="LWW232" s="119"/>
      <c r="LWX232" s="119"/>
      <c r="LWY232" s="119"/>
      <c r="LWZ232" s="119"/>
      <c r="LXA232" s="119"/>
      <c r="LXB232" s="119"/>
      <c r="LXC232" s="119"/>
      <c r="LXD232" s="119"/>
      <c r="LXE232" s="119"/>
      <c r="LXF232" s="119"/>
      <c r="LXG232" s="119"/>
      <c r="LXH232" s="119"/>
      <c r="LXI232" s="119"/>
      <c r="LXJ232" s="119"/>
      <c r="LXK232" s="119"/>
      <c r="LXL232" s="119"/>
      <c r="LXM232" s="119"/>
      <c r="LXN232" s="119"/>
      <c r="LXO232" s="119"/>
      <c r="LXP232" s="119"/>
      <c r="LXQ232" s="119"/>
      <c r="LXR232" s="119"/>
      <c r="LXS232" s="119"/>
      <c r="LXT232" s="119"/>
      <c r="LXU232" s="119"/>
      <c r="LXV232" s="119"/>
      <c r="LXW232" s="119"/>
      <c r="LXX232" s="119"/>
      <c r="LXY232" s="119"/>
      <c r="LXZ232" s="119"/>
      <c r="LYA232" s="119"/>
      <c r="LYB232" s="119"/>
      <c r="LYC232" s="119"/>
      <c r="LYD232" s="119"/>
      <c r="LYE232" s="119"/>
      <c r="LYF232" s="119"/>
      <c r="LYG232" s="119"/>
      <c r="LYH232" s="119"/>
      <c r="LYI232" s="119"/>
      <c r="LYJ232" s="119"/>
      <c r="LYK232" s="119"/>
      <c r="LYL232" s="119"/>
      <c r="LYM232" s="119"/>
      <c r="LYN232" s="119"/>
      <c r="LYO232" s="119"/>
      <c r="LYP232" s="119"/>
      <c r="LYQ232" s="119"/>
      <c r="LYR232" s="119"/>
      <c r="LYS232" s="119"/>
      <c r="LYT232" s="119"/>
      <c r="LYU232" s="119"/>
      <c r="LYV232" s="119"/>
      <c r="LYW232" s="119"/>
      <c r="LYX232" s="119"/>
      <c r="LYY232" s="119"/>
      <c r="LYZ232" s="119"/>
      <c r="LZA232" s="119"/>
      <c r="LZB232" s="119"/>
      <c r="LZC232" s="119"/>
      <c r="LZD232" s="119"/>
      <c r="LZE232" s="119"/>
      <c r="LZF232" s="119"/>
      <c r="LZG232" s="119"/>
      <c r="LZH232" s="119"/>
      <c r="LZI232" s="119"/>
      <c r="LZJ232" s="119"/>
      <c r="LZK232" s="119"/>
      <c r="LZL232" s="119"/>
      <c r="LZM232" s="119"/>
      <c r="LZN232" s="119"/>
      <c r="LZO232" s="119"/>
      <c r="LZP232" s="119"/>
      <c r="LZQ232" s="119"/>
      <c r="LZR232" s="119"/>
      <c r="LZS232" s="119"/>
      <c r="LZT232" s="119"/>
      <c r="LZU232" s="119"/>
      <c r="LZV232" s="119"/>
      <c r="LZW232" s="119"/>
      <c r="LZX232" s="119"/>
      <c r="LZY232" s="119"/>
      <c r="LZZ232" s="119"/>
      <c r="MAA232" s="119"/>
      <c r="MAB232" s="119"/>
      <c r="MAC232" s="119"/>
      <c r="MAD232" s="119"/>
      <c r="MAE232" s="119"/>
      <c r="MAF232" s="119"/>
      <c r="MAG232" s="119"/>
      <c r="MAH232" s="119"/>
      <c r="MAI232" s="119"/>
      <c r="MAJ232" s="119"/>
      <c r="MAK232" s="119"/>
      <c r="MAL232" s="119"/>
      <c r="MAM232" s="119"/>
      <c r="MAN232" s="119"/>
      <c r="MAO232" s="119"/>
      <c r="MAP232" s="119"/>
      <c r="MAQ232" s="119"/>
      <c r="MAR232" s="119"/>
      <c r="MAS232" s="119"/>
      <c r="MAT232" s="119"/>
      <c r="MAU232" s="119"/>
      <c r="MAV232" s="119"/>
      <c r="MAW232" s="119"/>
      <c r="MAX232" s="119"/>
      <c r="MAY232" s="119"/>
      <c r="MAZ232" s="119"/>
      <c r="MBA232" s="119"/>
      <c r="MBB232" s="119"/>
      <c r="MBC232" s="119"/>
      <c r="MBD232" s="119"/>
      <c r="MBE232" s="119"/>
      <c r="MBF232" s="119"/>
      <c r="MBG232" s="119"/>
      <c r="MBH232" s="119"/>
      <c r="MBI232" s="119"/>
      <c r="MBJ232" s="119"/>
      <c r="MBK232" s="119"/>
      <c r="MBL232" s="119"/>
      <c r="MBM232" s="119"/>
      <c r="MBN232" s="119"/>
      <c r="MBO232" s="119"/>
      <c r="MBP232" s="119"/>
      <c r="MBQ232" s="119"/>
      <c r="MBR232" s="119"/>
      <c r="MBS232" s="119"/>
      <c r="MBT232" s="119"/>
      <c r="MBU232" s="119"/>
      <c r="MBV232" s="119"/>
      <c r="MBW232" s="119"/>
      <c r="MBX232" s="119"/>
      <c r="MBY232" s="119"/>
      <c r="MBZ232" s="119"/>
      <c r="MCA232" s="119"/>
      <c r="MCB232" s="119"/>
      <c r="MCC232" s="119"/>
      <c r="MCD232" s="119"/>
      <c r="MCE232" s="119"/>
      <c r="MCF232" s="119"/>
      <c r="MCG232" s="119"/>
      <c r="MCH232" s="119"/>
      <c r="MCI232" s="119"/>
      <c r="MCJ232" s="119"/>
      <c r="MCK232" s="119"/>
      <c r="MCL232" s="119"/>
      <c r="MCM232" s="119"/>
      <c r="MCN232" s="119"/>
      <c r="MCO232" s="119"/>
      <c r="MCP232" s="119"/>
      <c r="MCQ232" s="119"/>
      <c r="MCR232" s="119"/>
      <c r="MCS232" s="119"/>
      <c r="MCT232" s="119"/>
      <c r="MCU232" s="119"/>
      <c r="MCV232" s="119"/>
      <c r="MCW232" s="119"/>
      <c r="MCX232" s="119"/>
      <c r="MCY232" s="119"/>
      <c r="MCZ232" s="119"/>
      <c r="MDA232" s="119"/>
      <c r="MDB232" s="119"/>
      <c r="MDC232" s="119"/>
      <c r="MDD232" s="119"/>
      <c r="MDE232" s="119"/>
      <c r="MDF232" s="119"/>
      <c r="MDG232" s="119"/>
      <c r="MDH232" s="119"/>
      <c r="MDI232" s="119"/>
      <c r="MDJ232" s="119"/>
      <c r="MDK232" s="119"/>
      <c r="MDL232" s="119"/>
      <c r="MDM232" s="119"/>
      <c r="MDN232" s="119"/>
      <c r="MDO232" s="119"/>
      <c r="MDP232" s="119"/>
      <c r="MDQ232" s="119"/>
      <c r="MDR232" s="119"/>
      <c r="MDS232" s="119"/>
      <c r="MDT232" s="119"/>
      <c r="MDU232" s="119"/>
      <c r="MDV232" s="119"/>
      <c r="MDW232" s="119"/>
      <c r="MDX232" s="119"/>
      <c r="MDY232" s="119"/>
      <c r="MDZ232" s="119"/>
      <c r="MEA232" s="119"/>
      <c r="MEB232" s="119"/>
      <c r="MEC232" s="119"/>
      <c r="MED232" s="119"/>
      <c r="MEE232" s="119"/>
      <c r="MEF232" s="119"/>
      <c r="MEG232" s="119"/>
      <c r="MEH232" s="119"/>
      <c r="MEI232" s="119"/>
      <c r="MEJ232" s="119"/>
      <c r="MEK232" s="119"/>
      <c r="MEL232" s="119"/>
      <c r="MEM232" s="119"/>
      <c r="MEN232" s="119"/>
      <c r="MEO232" s="119"/>
      <c r="MEP232" s="119"/>
      <c r="MEQ232" s="119"/>
      <c r="MER232" s="119"/>
      <c r="MES232" s="119"/>
      <c r="MET232" s="119"/>
      <c r="MEU232" s="119"/>
      <c r="MEV232" s="119"/>
      <c r="MEW232" s="119"/>
      <c r="MEX232" s="119"/>
      <c r="MEY232" s="119"/>
      <c r="MEZ232" s="119"/>
      <c r="MFA232" s="119"/>
      <c r="MFB232" s="119"/>
      <c r="MFC232" s="119"/>
      <c r="MFD232" s="119"/>
      <c r="MFE232" s="119"/>
      <c r="MFF232" s="119"/>
      <c r="MFG232" s="119"/>
      <c r="MFH232" s="119"/>
      <c r="MFI232" s="119"/>
      <c r="MFJ232" s="119"/>
      <c r="MFK232" s="119"/>
      <c r="MFL232" s="119"/>
      <c r="MFM232" s="119"/>
      <c r="MFN232" s="119"/>
      <c r="MFO232" s="119"/>
      <c r="MFP232" s="119"/>
      <c r="MFQ232" s="119"/>
      <c r="MFR232" s="119"/>
      <c r="MFS232" s="119"/>
      <c r="MFT232" s="119"/>
      <c r="MFU232" s="119"/>
      <c r="MFV232" s="119"/>
      <c r="MFW232" s="119"/>
      <c r="MFX232" s="119"/>
      <c r="MFY232" s="119"/>
      <c r="MFZ232" s="119"/>
      <c r="MGA232" s="119"/>
      <c r="MGB232" s="119"/>
      <c r="MGC232" s="119"/>
      <c r="MGD232" s="119"/>
      <c r="MGE232" s="119"/>
      <c r="MGF232" s="119"/>
      <c r="MGG232" s="119"/>
      <c r="MGH232" s="119"/>
      <c r="MGI232" s="119"/>
      <c r="MGJ232" s="119"/>
      <c r="MGK232" s="119"/>
      <c r="MGL232" s="119"/>
      <c r="MGM232" s="119"/>
      <c r="MGN232" s="119"/>
      <c r="MGO232" s="119"/>
      <c r="MGP232" s="119"/>
      <c r="MGQ232" s="119"/>
      <c r="MGR232" s="119"/>
      <c r="MGS232" s="119"/>
      <c r="MGT232" s="119"/>
      <c r="MGU232" s="119"/>
      <c r="MGV232" s="119"/>
      <c r="MGW232" s="119"/>
      <c r="MGX232" s="119"/>
      <c r="MGY232" s="119"/>
      <c r="MGZ232" s="119"/>
      <c r="MHA232" s="119"/>
      <c r="MHB232" s="119"/>
      <c r="MHC232" s="119"/>
      <c r="MHD232" s="119"/>
      <c r="MHE232" s="119"/>
      <c r="MHF232" s="119"/>
      <c r="MHG232" s="119"/>
      <c r="MHH232" s="119"/>
      <c r="MHI232" s="119"/>
      <c r="MHJ232" s="119"/>
      <c r="MHK232" s="119"/>
      <c r="MHL232" s="119"/>
      <c r="MHM232" s="119"/>
      <c r="MHN232" s="119"/>
      <c r="MHO232" s="119"/>
      <c r="MHP232" s="119"/>
      <c r="MHQ232" s="119"/>
      <c r="MHR232" s="119"/>
      <c r="MHS232" s="119"/>
      <c r="MHT232" s="119"/>
      <c r="MHU232" s="119"/>
      <c r="MHV232" s="119"/>
      <c r="MHW232" s="119"/>
      <c r="MHX232" s="119"/>
      <c r="MHY232" s="119"/>
      <c r="MHZ232" s="119"/>
      <c r="MIA232" s="119"/>
      <c r="MIB232" s="119"/>
      <c r="MIC232" s="119"/>
      <c r="MID232" s="119"/>
      <c r="MIE232" s="119"/>
      <c r="MIF232" s="119"/>
      <c r="MIG232" s="119"/>
      <c r="MIH232" s="119"/>
      <c r="MII232" s="119"/>
      <c r="MIJ232" s="119"/>
      <c r="MIK232" s="119"/>
      <c r="MIL232" s="119"/>
      <c r="MIM232" s="119"/>
      <c r="MIN232" s="119"/>
      <c r="MIO232" s="119"/>
      <c r="MIP232" s="119"/>
      <c r="MIQ232" s="119"/>
      <c r="MIR232" s="119"/>
      <c r="MIS232" s="119"/>
      <c r="MIT232" s="119"/>
      <c r="MIU232" s="119"/>
      <c r="MIV232" s="119"/>
      <c r="MIW232" s="119"/>
      <c r="MIX232" s="119"/>
      <c r="MIY232" s="119"/>
      <c r="MIZ232" s="119"/>
      <c r="MJA232" s="119"/>
      <c r="MJB232" s="119"/>
      <c r="MJC232" s="119"/>
      <c r="MJD232" s="119"/>
      <c r="MJE232" s="119"/>
      <c r="MJF232" s="119"/>
      <c r="MJG232" s="119"/>
      <c r="MJH232" s="119"/>
      <c r="MJI232" s="119"/>
      <c r="MJJ232" s="119"/>
      <c r="MJK232" s="119"/>
      <c r="MJL232" s="119"/>
      <c r="MJM232" s="119"/>
      <c r="MJN232" s="119"/>
      <c r="MJO232" s="119"/>
      <c r="MJP232" s="119"/>
      <c r="MJQ232" s="119"/>
      <c r="MJR232" s="119"/>
      <c r="MJS232" s="119"/>
      <c r="MJT232" s="119"/>
      <c r="MJU232" s="119"/>
      <c r="MJV232" s="119"/>
      <c r="MJW232" s="119"/>
      <c r="MJX232" s="119"/>
      <c r="MJY232" s="119"/>
      <c r="MJZ232" s="119"/>
      <c r="MKA232" s="119"/>
      <c r="MKB232" s="119"/>
      <c r="MKC232" s="119"/>
      <c r="MKD232" s="119"/>
      <c r="MKE232" s="119"/>
      <c r="MKF232" s="119"/>
      <c r="MKG232" s="119"/>
      <c r="MKH232" s="119"/>
      <c r="MKI232" s="119"/>
      <c r="MKJ232" s="119"/>
      <c r="MKK232" s="119"/>
      <c r="MKL232" s="119"/>
      <c r="MKM232" s="119"/>
      <c r="MKN232" s="119"/>
      <c r="MKO232" s="119"/>
      <c r="MKP232" s="119"/>
      <c r="MKQ232" s="119"/>
      <c r="MKR232" s="119"/>
      <c r="MKS232" s="119"/>
      <c r="MKT232" s="119"/>
      <c r="MKU232" s="119"/>
      <c r="MKV232" s="119"/>
      <c r="MKW232" s="119"/>
      <c r="MKX232" s="119"/>
      <c r="MKY232" s="119"/>
      <c r="MKZ232" s="119"/>
      <c r="MLA232" s="119"/>
      <c r="MLB232" s="119"/>
      <c r="MLC232" s="119"/>
      <c r="MLD232" s="119"/>
      <c r="MLE232" s="119"/>
      <c r="MLF232" s="119"/>
      <c r="MLG232" s="119"/>
      <c r="MLH232" s="119"/>
      <c r="MLI232" s="119"/>
      <c r="MLJ232" s="119"/>
      <c r="MLK232" s="119"/>
      <c r="MLL232" s="119"/>
      <c r="MLM232" s="119"/>
      <c r="MLN232" s="119"/>
      <c r="MLO232" s="119"/>
      <c r="MLP232" s="119"/>
      <c r="MLQ232" s="119"/>
      <c r="MLR232" s="119"/>
      <c r="MLS232" s="119"/>
      <c r="MLT232" s="119"/>
      <c r="MLU232" s="119"/>
      <c r="MLV232" s="119"/>
      <c r="MLW232" s="119"/>
      <c r="MLX232" s="119"/>
      <c r="MLY232" s="119"/>
      <c r="MLZ232" s="119"/>
      <c r="MMA232" s="119"/>
      <c r="MMB232" s="119"/>
      <c r="MMC232" s="119"/>
      <c r="MMD232" s="119"/>
      <c r="MME232" s="119"/>
      <c r="MMF232" s="119"/>
      <c r="MMG232" s="119"/>
      <c r="MMH232" s="119"/>
      <c r="MMI232" s="119"/>
      <c r="MMJ232" s="119"/>
      <c r="MMK232" s="119"/>
      <c r="MML232" s="119"/>
      <c r="MMM232" s="119"/>
      <c r="MMN232" s="119"/>
      <c r="MMO232" s="119"/>
      <c r="MMP232" s="119"/>
      <c r="MMQ232" s="119"/>
      <c r="MMR232" s="119"/>
      <c r="MMS232" s="119"/>
      <c r="MMT232" s="119"/>
      <c r="MMU232" s="119"/>
      <c r="MMV232" s="119"/>
      <c r="MMW232" s="119"/>
      <c r="MMX232" s="119"/>
      <c r="MMY232" s="119"/>
      <c r="MMZ232" s="119"/>
      <c r="MNA232" s="119"/>
      <c r="MNB232" s="119"/>
      <c r="MNC232" s="119"/>
      <c r="MND232" s="119"/>
      <c r="MNE232" s="119"/>
      <c r="MNF232" s="119"/>
      <c r="MNG232" s="119"/>
      <c r="MNH232" s="119"/>
      <c r="MNI232" s="119"/>
      <c r="MNJ232" s="119"/>
      <c r="MNK232" s="119"/>
      <c r="MNL232" s="119"/>
      <c r="MNM232" s="119"/>
      <c r="MNN232" s="119"/>
      <c r="MNO232" s="119"/>
      <c r="MNP232" s="119"/>
      <c r="MNQ232" s="119"/>
      <c r="MNR232" s="119"/>
      <c r="MNS232" s="119"/>
      <c r="MNT232" s="119"/>
      <c r="MNU232" s="119"/>
      <c r="MNV232" s="119"/>
      <c r="MNW232" s="119"/>
      <c r="MNX232" s="119"/>
      <c r="MNY232" s="119"/>
      <c r="MNZ232" s="119"/>
      <c r="MOA232" s="119"/>
      <c r="MOB232" s="119"/>
      <c r="MOC232" s="119"/>
      <c r="MOD232" s="119"/>
      <c r="MOE232" s="119"/>
      <c r="MOF232" s="119"/>
      <c r="MOG232" s="119"/>
      <c r="MOH232" s="119"/>
      <c r="MOI232" s="119"/>
      <c r="MOJ232" s="119"/>
      <c r="MOK232" s="119"/>
      <c r="MOL232" s="119"/>
      <c r="MOM232" s="119"/>
      <c r="MON232" s="119"/>
      <c r="MOO232" s="119"/>
      <c r="MOP232" s="119"/>
      <c r="MOQ232" s="119"/>
      <c r="MOR232" s="119"/>
      <c r="MOS232" s="119"/>
      <c r="MOT232" s="119"/>
      <c r="MOU232" s="119"/>
      <c r="MOV232" s="119"/>
      <c r="MOW232" s="119"/>
      <c r="MOX232" s="119"/>
      <c r="MOY232" s="119"/>
      <c r="MOZ232" s="119"/>
      <c r="MPA232" s="119"/>
      <c r="MPB232" s="119"/>
      <c r="MPC232" s="119"/>
      <c r="MPD232" s="119"/>
      <c r="MPE232" s="119"/>
      <c r="MPF232" s="119"/>
      <c r="MPG232" s="119"/>
      <c r="MPH232" s="119"/>
      <c r="MPI232" s="119"/>
      <c r="MPJ232" s="119"/>
      <c r="MPK232" s="119"/>
      <c r="MPL232" s="119"/>
      <c r="MPM232" s="119"/>
      <c r="MPN232" s="119"/>
      <c r="MPO232" s="119"/>
      <c r="MPP232" s="119"/>
      <c r="MPQ232" s="119"/>
      <c r="MPR232" s="119"/>
      <c r="MPS232" s="119"/>
      <c r="MPT232" s="119"/>
      <c r="MPU232" s="119"/>
      <c r="MPV232" s="119"/>
      <c r="MPW232" s="119"/>
      <c r="MPX232" s="119"/>
      <c r="MPY232" s="119"/>
      <c r="MPZ232" s="119"/>
      <c r="MQA232" s="119"/>
      <c r="MQB232" s="119"/>
      <c r="MQC232" s="119"/>
      <c r="MQD232" s="119"/>
      <c r="MQE232" s="119"/>
      <c r="MQF232" s="119"/>
      <c r="MQG232" s="119"/>
      <c r="MQH232" s="119"/>
      <c r="MQI232" s="119"/>
      <c r="MQJ232" s="119"/>
      <c r="MQK232" s="119"/>
      <c r="MQL232" s="119"/>
      <c r="MQM232" s="119"/>
      <c r="MQN232" s="119"/>
      <c r="MQO232" s="119"/>
      <c r="MQP232" s="119"/>
      <c r="MQQ232" s="119"/>
      <c r="MQR232" s="119"/>
      <c r="MQS232" s="119"/>
      <c r="MQT232" s="119"/>
      <c r="MQU232" s="119"/>
      <c r="MQV232" s="119"/>
      <c r="MQW232" s="119"/>
      <c r="MQX232" s="119"/>
      <c r="MQY232" s="119"/>
      <c r="MQZ232" s="119"/>
      <c r="MRA232" s="119"/>
      <c r="MRB232" s="119"/>
      <c r="MRC232" s="119"/>
      <c r="MRD232" s="119"/>
      <c r="MRE232" s="119"/>
      <c r="MRF232" s="119"/>
      <c r="MRG232" s="119"/>
      <c r="MRH232" s="119"/>
      <c r="MRI232" s="119"/>
      <c r="MRJ232" s="119"/>
      <c r="MRK232" s="119"/>
      <c r="MRL232" s="119"/>
      <c r="MRM232" s="119"/>
      <c r="MRN232" s="119"/>
      <c r="MRO232" s="119"/>
      <c r="MRP232" s="119"/>
      <c r="MRQ232" s="119"/>
      <c r="MRR232" s="119"/>
      <c r="MRS232" s="119"/>
      <c r="MRT232" s="119"/>
      <c r="MRU232" s="119"/>
      <c r="MRV232" s="119"/>
      <c r="MRW232" s="119"/>
      <c r="MRX232" s="119"/>
      <c r="MRY232" s="119"/>
      <c r="MRZ232" s="119"/>
      <c r="MSA232" s="119"/>
      <c r="MSB232" s="119"/>
      <c r="MSC232" s="119"/>
      <c r="MSD232" s="119"/>
      <c r="MSE232" s="119"/>
      <c r="MSF232" s="119"/>
      <c r="MSG232" s="119"/>
      <c r="MSH232" s="119"/>
      <c r="MSI232" s="119"/>
      <c r="MSJ232" s="119"/>
      <c r="MSK232" s="119"/>
      <c r="MSL232" s="119"/>
      <c r="MSM232" s="119"/>
      <c r="MSN232" s="119"/>
      <c r="MSO232" s="119"/>
      <c r="MSP232" s="119"/>
      <c r="MSQ232" s="119"/>
      <c r="MSR232" s="119"/>
      <c r="MSS232" s="119"/>
      <c r="MST232" s="119"/>
      <c r="MSU232" s="119"/>
      <c r="MSV232" s="119"/>
      <c r="MSW232" s="119"/>
      <c r="MSX232" s="119"/>
      <c r="MSY232" s="119"/>
      <c r="MSZ232" s="119"/>
      <c r="MTA232" s="119"/>
      <c r="MTB232" s="119"/>
      <c r="MTC232" s="119"/>
      <c r="MTD232" s="119"/>
      <c r="MTE232" s="119"/>
      <c r="MTF232" s="119"/>
      <c r="MTG232" s="119"/>
      <c r="MTH232" s="119"/>
      <c r="MTI232" s="119"/>
      <c r="MTJ232" s="119"/>
      <c r="MTK232" s="119"/>
      <c r="MTL232" s="119"/>
      <c r="MTM232" s="119"/>
      <c r="MTN232" s="119"/>
      <c r="MTO232" s="119"/>
      <c r="MTP232" s="119"/>
      <c r="MTQ232" s="119"/>
      <c r="MTR232" s="119"/>
      <c r="MTS232" s="119"/>
      <c r="MTT232" s="119"/>
      <c r="MTU232" s="119"/>
      <c r="MTV232" s="119"/>
      <c r="MTW232" s="119"/>
      <c r="MTX232" s="119"/>
      <c r="MTY232" s="119"/>
      <c r="MTZ232" s="119"/>
      <c r="MUA232" s="119"/>
      <c r="MUB232" s="119"/>
      <c r="MUC232" s="119"/>
      <c r="MUD232" s="119"/>
      <c r="MUE232" s="119"/>
      <c r="MUF232" s="119"/>
      <c r="MUG232" s="119"/>
      <c r="MUH232" s="119"/>
      <c r="MUI232" s="119"/>
      <c r="MUJ232" s="119"/>
      <c r="MUK232" s="119"/>
      <c r="MUL232" s="119"/>
      <c r="MUM232" s="119"/>
      <c r="MUN232" s="119"/>
      <c r="MUO232" s="119"/>
      <c r="MUP232" s="119"/>
      <c r="MUQ232" s="119"/>
      <c r="MUR232" s="119"/>
      <c r="MUS232" s="119"/>
      <c r="MUT232" s="119"/>
      <c r="MUU232" s="119"/>
      <c r="MUV232" s="119"/>
      <c r="MUW232" s="119"/>
      <c r="MUX232" s="119"/>
      <c r="MUY232" s="119"/>
      <c r="MUZ232" s="119"/>
      <c r="MVA232" s="119"/>
      <c r="MVB232" s="119"/>
      <c r="MVC232" s="119"/>
      <c r="MVD232" s="119"/>
      <c r="MVE232" s="119"/>
      <c r="MVF232" s="119"/>
      <c r="MVG232" s="119"/>
      <c r="MVH232" s="119"/>
      <c r="MVI232" s="119"/>
      <c r="MVJ232" s="119"/>
      <c r="MVK232" s="119"/>
      <c r="MVL232" s="119"/>
      <c r="MVM232" s="119"/>
      <c r="MVN232" s="119"/>
      <c r="MVO232" s="119"/>
      <c r="MVP232" s="119"/>
      <c r="MVQ232" s="119"/>
      <c r="MVR232" s="119"/>
      <c r="MVS232" s="119"/>
      <c r="MVT232" s="119"/>
      <c r="MVU232" s="119"/>
      <c r="MVV232" s="119"/>
      <c r="MVW232" s="119"/>
      <c r="MVX232" s="119"/>
      <c r="MVY232" s="119"/>
      <c r="MVZ232" s="119"/>
      <c r="MWA232" s="119"/>
      <c r="MWB232" s="119"/>
      <c r="MWC232" s="119"/>
      <c r="MWD232" s="119"/>
      <c r="MWE232" s="119"/>
      <c r="MWF232" s="119"/>
      <c r="MWG232" s="119"/>
      <c r="MWH232" s="119"/>
      <c r="MWI232" s="119"/>
      <c r="MWJ232" s="119"/>
      <c r="MWK232" s="119"/>
      <c r="MWL232" s="119"/>
      <c r="MWM232" s="119"/>
      <c r="MWN232" s="119"/>
      <c r="MWO232" s="119"/>
      <c r="MWP232" s="119"/>
      <c r="MWQ232" s="119"/>
      <c r="MWR232" s="119"/>
      <c r="MWS232" s="119"/>
      <c r="MWT232" s="119"/>
      <c r="MWU232" s="119"/>
      <c r="MWV232" s="119"/>
      <c r="MWW232" s="119"/>
      <c r="MWX232" s="119"/>
      <c r="MWY232" s="119"/>
      <c r="MWZ232" s="119"/>
      <c r="MXA232" s="119"/>
      <c r="MXB232" s="119"/>
      <c r="MXC232" s="119"/>
      <c r="MXD232" s="119"/>
      <c r="MXE232" s="119"/>
      <c r="MXF232" s="119"/>
      <c r="MXG232" s="119"/>
      <c r="MXH232" s="119"/>
      <c r="MXI232" s="119"/>
      <c r="MXJ232" s="119"/>
      <c r="MXK232" s="119"/>
      <c r="MXL232" s="119"/>
      <c r="MXM232" s="119"/>
      <c r="MXN232" s="119"/>
      <c r="MXO232" s="119"/>
      <c r="MXP232" s="119"/>
      <c r="MXQ232" s="119"/>
      <c r="MXR232" s="119"/>
      <c r="MXS232" s="119"/>
      <c r="MXT232" s="119"/>
      <c r="MXU232" s="119"/>
      <c r="MXV232" s="119"/>
      <c r="MXW232" s="119"/>
      <c r="MXX232" s="119"/>
      <c r="MXY232" s="119"/>
      <c r="MXZ232" s="119"/>
      <c r="MYA232" s="119"/>
      <c r="MYB232" s="119"/>
      <c r="MYC232" s="119"/>
      <c r="MYD232" s="119"/>
      <c r="MYE232" s="119"/>
      <c r="MYF232" s="119"/>
      <c r="MYG232" s="119"/>
      <c r="MYH232" s="119"/>
      <c r="MYI232" s="119"/>
      <c r="MYJ232" s="119"/>
      <c r="MYK232" s="119"/>
      <c r="MYL232" s="119"/>
      <c r="MYM232" s="119"/>
      <c r="MYN232" s="119"/>
      <c r="MYO232" s="119"/>
      <c r="MYP232" s="119"/>
      <c r="MYQ232" s="119"/>
      <c r="MYR232" s="119"/>
      <c r="MYS232" s="119"/>
      <c r="MYT232" s="119"/>
      <c r="MYU232" s="119"/>
      <c r="MYV232" s="119"/>
      <c r="MYW232" s="119"/>
      <c r="MYX232" s="119"/>
      <c r="MYY232" s="119"/>
      <c r="MYZ232" s="119"/>
      <c r="MZA232" s="119"/>
      <c r="MZB232" s="119"/>
      <c r="MZC232" s="119"/>
      <c r="MZD232" s="119"/>
      <c r="MZE232" s="119"/>
      <c r="MZF232" s="119"/>
      <c r="MZG232" s="119"/>
      <c r="MZH232" s="119"/>
      <c r="MZI232" s="119"/>
      <c r="MZJ232" s="119"/>
      <c r="MZK232" s="119"/>
      <c r="MZL232" s="119"/>
      <c r="MZM232" s="119"/>
      <c r="MZN232" s="119"/>
      <c r="MZO232" s="119"/>
      <c r="MZP232" s="119"/>
      <c r="MZQ232" s="119"/>
      <c r="MZR232" s="119"/>
      <c r="MZS232" s="119"/>
      <c r="MZT232" s="119"/>
      <c r="MZU232" s="119"/>
      <c r="MZV232" s="119"/>
      <c r="MZW232" s="119"/>
      <c r="MZX232" s="119"/>
      <c r="MZY232" s="119"/>
      <c r="MZZ232" s="119"/>
      <c r="NAA232" s="119"/>
      <c r="NAB232" s="119"/>
      <c r="NAC232" s="119"/>
      <c r="NAD232" s="119"/>
      <c r="NAE232" s="119"/>
      <c r="NAF232" s="119"/>
      <c r="NAG232" s="119"/>
      <c r="NAH232" s="119"/>
      <c r="NAI232" s="119"/>
      <c r="NAJ232" s="119"/>
      <c r="NAK232" s="119"/>
      <c r="NAL232" s="119"/>
      <c r="NAM232" s="119"/>
      <c r="NAN232" s="119"/>
      <c r="NAO232" s="119"/>
      <c r="NAP232" s="119"/>
      <c r="NAQ232" s="119"/>
      <c r="NAR232" s="119"/>
      <c r="NAS232" s="119"/>
      <c r="NAT232" s="119"/>
      <c r="NAU232" s="119"/>
      <c r="NAV232" s="119"/>
      <c r="NAW232" s="119"/>
      <c r="NAX232" s="119"/>
      <c r="NAY232" s="119"/>
      <c r="NAZ232" s="119"/>
      <c r="NBA232" s="119"/>
      <c r="NBB232" s="119"/>
      <c r="NBC232" s="119"/>
      <c r="NBD232" s="119"/>
      <c r="NBE232" s="119"/>
      <c r="NBF232" s="119"/>
      <c r="NBG232" s="119"/>
      <c r="NBH232" s="119"/>
      <c r="NBI232" s="119"/>
      <c r="NBJ232" s="119"/>
      <c r="NBK232" s="119"/>
      <c r="NBL232" s="119"/>
      <c r="NBM232" s="119"/>
      <c r="NBN232" s="119"/>
      <c r="NBO232" s="119"/>
      <c r="NBP232" s="119"/>
      <c r="NBQ232" s="119"/>
      <c r="NBR232" s="119"/>
      <c r="NBS232" s="119"/>
      <c r="NBT232" s="119"/>
      <c r="NBU232" s="119"/>
      <c r="NBV232" s="119"/>
      <c r="NBW232" s="119"/>
      <c r="NBX232" s="119"/>
      <c r="NBY232" s="119"/>
      <c r="NBZ232" s="119"/>
      <c r="NCA232" s="119"/>
      <c r="NCB232" s="119"/>
      <c r="NCC232" s="119"/>
      <c r="NCD232" s="119"/>
      <c r="NCE232" s="119"/>
      <c r="NCF232" s="119"/>
      <c r="NCG232" s="119"/>
      <c r="NCH232" s="119"/>
      <c r="NCI232" s="119"/>
      <c r="NCJ232" s="119"/>
      <c r="NCK232" s="119"/>
      <c r="NCL232" s="119"/>
      <c r="NCM232" s="119"/>
      <c r="NCN232" s="119"/>
      <c r="NCO232" s="119"/>
      <c r="NCP232" s="119"/>
      <c r="NCQ232" s="119"/>
      <c r="NCR232" s="119"/>
      <c r="NCS232" s="119"/>
      <c r="NCT232" s="119"/>
      <c r="NCU232" s="119"/>
      <c r="NCV232" s="119"/>
      <c r="NCW232" s="119"/>
      <c r="NCX232" s="119"/>
      <c r="NCY232" s="119"/>
      <c r="NCZ232" s="119"/>
      <c r="NDA232" s="119"/>
      <c r="NDB232" s="119"/>
      <c r="NDC232" s="119"/>
      <c r="NDD232" s="119"/>
      <c r="NDE232" s="119"/>
      <c r="NDF232" s="119"/>
      <c r="NDG232" s="119"/>
      <c r="NDH232" s="119"/>
      <c r="NDI232" s="119"/>
      <c r="NDJ232" s="119"/>
      <c r="NDK232" s="119"/>
      <c r="NDL232" s="119"/>
      <c r="NDM232" s="119"/>
      <c r="NDN232" s="119"/>
      <c r="NDO232" s="119"/>
      <c r="NDP232" s="119"/>
      <c r="NDQ232" s="119"/>
      <c r="NDR232" s="119"/>
      <c r="NDS232" s="119"/>
      <c r="NDT232" s="119"/>
      <c r="NDU232" s="119"/>
      <c r="NDV232" s="119"/>
      <c r="NDW232" s="119"/>
      <c r="NDX232" s="119"/>
      <c r="NDY232" s="119"/>
      <c r="NDZ232" s="119"/>
      <c r="NEA232" s="119"/>
      <c r="NEB232" s="119"/>
      <c r="NEC232" s="119"/>
      <c r="NED232" s="119"/>
      <c r="NEE232" s="119"/>
      <c r="NEF232" s="119"/>
      <c r="NEG232" s="119"/>
      <c r="NEH232" s="119"/>
      <c r="NEI232" s="119"/>
      <c r="NEJ232" s="119"/>
      <c r="NEK232" s="119"/>
      <c r="NEL232" s="119"/>
      <c r="NEM232" s="119"/>
      <c r="NEN232" s="119"/>
      <c r="NEO232" s="119"/>
      <c r="NEP232" s="119"/>
      <c r="NEQ232" s="119"/>
      <c r="NER232" s="119"/>
      <c r="NES232" s="119"/>
      <c r="NET232" s="119"/>
      <c r="NEU232" s="119"/>
      <c r="NEV232" s="119"/>
      <c r="NEW232" s="119"/>
      <c r="NEX232" s="119"/>
      <c r="NEY232" s="119"/>
      <c r="NEZ232" s="119"/>
      <c r="NFA232" s="119"/>
      <c r="NFB232" s="119"/>
      <c r="NFC232" s="119"/>
      <c r="NFD232" s="119"/>
      <c r="NFE232" s="119"/>
      <c r="NFF232" s="119"/>
      <c r="NFG232" s="119"/>
      <c r="NFH232" s="119"/>
      <c r="NFI232" s="119"/>
      <c r="NFJ232" s="119"/>
      <c r="NFK232" s="119"/>
      <c r="NFL232" s="119"/>
      <c r="NFM232" s="119"/>
      <c r="NFN232" s="119"/>
      <c r="NFO232" s="119"/>
      <c r="NFP232" s="119"/>
      <c r="NFQ232" s="119"/>
      <c r="NFR232" s="119"/>
      <c r="NFS232" s="119"/>
      <c r="NFT232" s="119"/>
      <c r="NFU232" s="119"/>
      <c r="NFV232" s="119"/>
      <c r="NFW232" s="119"/>
      <c r="NFX232" s="119"/>
      <c r="NFY232" s="119"/>
      <c r="NFZ232" s="119"/>
      <c r="NGA232" s="119"/>
      <c r="NGB232" s="119"/>
      <c r="NGC232" s="119"/>
      <c r="NGD232" s="119"/>
      <c r="NGE232" s="119"/>
      <c r="NGF232" s="119"/>
      <c r="NGG232" s="119"/>
      <c r="NGH232" s="119"/>
      <c r="NGI232" s="119"/>
      <c r="NGJ232" s="119"/>
      <c r="NGK232" s="119"/>
      <c r="NGL232" s="119"/>
      <c r="NGM232" s="119"/>
      <c r="NGN232" s="119"/>
      <c r="NGO232" s="119"/>
      <c r="NGP232" s="119"/>
      <c r="NGQ232" s="119"/>
      <c r="NGR232" s="119"/>
      <c r="NGS232" s="119"/>
      <c r="NGT232" s="119"/>
      <c r="NGU232" s="119"/>
      <c r="NGV232" s="119"/>
      <c r="NGW232" s="119"/>
      <c r="NGX232" s="119"/>
      <c r="NGY232" s="119"/>
      <c r="NGZ232" s="119"/>
      <c r="NHA232" s="119"/>
      <c r="NHB232" s="119"/>
      <c r="NHC232" s="119"/>
      <c r="NHD232" s="119"/>
      <c r="NHE232" s="119"/>
      <c r="NHF232" s="119"/>
      <c r="NHG232" s="119"/>
      <c r="NHH232" s="119"/>
      <c r="NHI232" s="119"/>
      <c r="NHJ232" s="119"/>
      <c r="NHK232" s="119"/>
      <c r="NHL232" s="119"/>
      <c r="NHM232" s="119"/>
      <c r="NHN232" s="119"/>
      <c r="NHO232" s="119"/>
      <c r="NHP232" s="119"/>
      <c r="NHQ232" s="119"/>
      <c r="NHR232" s="119"/>
      <c r="NHS232" s="119"/>
      <c r="NHT232" s="119"/>
      <c r="NHU232" s="119"/>
      <c r="NHV232" s="119"/>
      <c r="NHW232" s="119"/>
      <c r="NHX232" s="119"/>
      <c r="NHY232" s="119"/>
      <c r="NHZ232" s="119"/>
      <c r="NIA232" s="119"/>
      <c r="NIB232" s="119"/>
      <c r="NIC232" s="119"/>
      <c r="NID232" s="119"/>
      <c r="NIE232" s="119"/>
      <c r="NIF232" s="119"/>
      <c r="NIG232" s="119"/>
      <c r="NIH232" s="119"/>
      <c r="NII232" s="119"/>
      <c r="NIJ232" s="119"/>
      <c r="NIK232" s="119"/>
      <c r="NIL232" s="119"/>
      <c r="NIM232" s="119"/>
      <c r="NIN232" s="119"/>
      <c r="NIO232" s="119"/>
      <c r="NIP232" s="119"/>
      <c r="NIQ232" s="119"/>
      <c r="NIR232" s="119"/>
      <c r="NIS232" s="119"/>
      <c r="NIT232" s="119"/>
      <c r="NIU232" s="119"/>
      <c r="NIV232" s="119"/>
      <c r="NIW232" s="119"/>
      <c r="NIX232" s="119"/>
      <c r="NIY232" s="119"/>
      <c r="NIZ232" s="119"/>
      <c r="NJA232" s="119"/>
      <c r="NJB232" s="119"/>
      <c r="NJC232" s="119"/>
      <c r="NJD232" s="119"/>
      <c r="NJE232" s="119"/>
      <c r="NJF232" s="119"/>
      <c r="NJG232" s="119"/>
      <c r="NJH232" s="119"/>
      <c r="NJI232" s="119"/>
      <c r="NJJ232" s="119"/>
      <c r="NJK232" s="119"/>
      <c r="NJL232" s="119"/>
      <c r="NJM232" s="119"/>
      <c r="NJN232" s="119"/>
      <c r="NJO232" s="119"/>
      <c r="NJP232" s="119"/>
      <c r="NJQ232" s="119"/>
      <c r="NJR232" s="119"/>
      <c r="NJS232" s="119"/>
      <c r="NJT232" s="119"/>
      <c r="NJU232" s="119"/>
      <c r="NJV232" s="119"/>
      <c r="NJW232" s="119"/>
      <c r="NJX232" s="119"/>
      <c r="NJY232" s="119"/>
      <c r="NJZ232" s="119"/>
      <c r="NKA232" s="119"/>
      <c r="NKB232" s="119"/>
      <c r="NKC232" s="119"/>
      <c r="NKD232" s="119"/>
      <c r="NKE232" s="119"/>
      <c r="NKF232" s="119"/>
      <c r="NKG232" s="119"/>
      <c r="NKH232" s="119"/>
      <c r="NKI232" s="119"/>
      <c r="NKJ232" s="119"/>
      <c r="NKK232" s="119"/>
      <c r="NKL232" s="119"/>
      <c r="NKM232" s="119"/>
      <c r="NKN232" s="119"/>
      <c r="NKO232" s="119"/>
      <c r="NKP232" s="119"/>
      <c r="NKQ232" s="119"/>
      <c r="NKR232" s="119"/>
      <c r="NKS232" s="119"/>
      <c r="NKT232" s="119"/>
      <c r="NKU232" s="119"/>
      <c r="NKV232" s="119"/>
      <c r="NKW232" s="119"/>
      <c r="NKX232" s="119"/>
      <c r="NKY232" s="119"/>
      <c r="NKZ232" s="119"/>
      <c r="NLA232" s="119"/>
      <c r="NLB232" s="119"/>
      <c r="NLC232" s="119"/>
      <c r="NLD232" s="119"/>
      <c r="NLE232" s="119"/>
      <c r="NLF232" s="119"/>
      <c r="NLG232" s="119"/>
      <c r="NLH232" s="119"/>
      <c r="NLI232" s="119"/>
      <c r="NLJ232" s="119"/>
      <c r="NLK232" s="119"/>
      <c r="NLL232" s="119"/>
      <c r="NLM232" s="119"/>
      <c r="NLN232" s="119"/>
      <c r="NLO232" s="119"/>
      <c r="NLP232" s="119"/>
      <c r="NLQ232" s="119"/>
      <c r="NLR232" s="119"/>
      <c r="NLS232" s="119"/>
      <c r="NLT232" s="119"/>
      <c r="NLU232" s="119"/>
      <c r="NLV232" s="119"/>
      <c r="NLW232" s="119"/>
      <c r="NLX232" s="119"/>
      <c r="NLY232" s="119"/>
      <c r="NLZ232" s="119"/>
      <c r="NMA232" s="119"/>
      <c r="NMB232" s="119"/>
      <c r="NMC232" s="119"/>
      <c r="NMD232" s="119"/>
      <c r="NME232" s="119"/>
      <c r="NMF232" s="119"/>
      <c r="NMG232" s="119"/>
      <c r="NMH232" s="119"/>
      <c r="NMI232" s="119"/>
      <c r="NMJ232" s="119"/>
      <c r="NMK232" s="119"/>
      <c r="NML232" s="119"/>
      <c r="NMM232" s="119"/>
      <c r="NMN232" s="119"/>
      <c r="NMO232" s="119"/>
      <c r="NMP232" s="119"/>
      <c r="NMQ232" s="119"/>
      <c r="NMR232" s="119"/>
      <c r="NMS232" s="119"/>
      <c r="NMT232" s="119"/>
      <c r="NMU232" s="119"/>
      <c r="NMV232" s="119"/>
      <c r="NMW232" s="119"/>
      <c r="NMX232" s="119"/>
      <c r="NMY232" s="119"/>
      <c r="NMZ232" s="119"/>
      <c r="NNA232" s="119"/>
      <c r="NNB232" s="119"/>
      <c r="NNC232" s="119"/>
      <c r="NND232" s="119"/>
      <c r="NNE232" s="119"/>
      <c r="NNF232" s="119"/>
      <c r="NNG232" s="119"/>
      <c r="NNH232" s="119"/>
      <c r="NNI232" s="119"/>
      <c r="NNJ232" s="119"/>
      <c r="NNK232" s="119"/>
      <c r="NNL232" s="119"/>
      <c r="NNM232" s="119"/>
      <c r="NNN232" s="119"/>
      <c r="NNO232" s="119"/>
      <c r="NNP232" s="119"/>
      <c r="NNQ232" s="119"/>
      <c r="NNR232" s="119"/>
      <c r="NNS232" s="119"/>
      <c r="NNT232" s="119"/>
      <c r="NNU232" s="119"/>
      <c r="NNV232" s="119"/>
      <c r="NNW232" s="119"/>
      <c r="NNX232" s="119"/>
      <c r="NNY232" s="119"/>
      <c r="NNZ232" s="119"/>
      <c r="NOA232" s="119"/>
      <c r="NOB232" s="119"/>
      <c r="NOC232" s="119"/>
      <c r="NOD232" s="119"/>
      <c r="NOE232" s="119"/>
      <c r="NOF232" s="119"/>
      <c r="NOG232" s="119"/>
      <c r="NOH232" s="119"/>
      <c r="NOI232" s="119"/>
      <c r="NOJ232" s="119"/>
      <c r="NOK232" s="119"/>
      <c r="NOL232" s="119"/>
      <c r="NOM232" s="119"/>
      <c r="NON232" s="119"/>
      <c r="NOO232" s="119"/>
      <c r="NOP232" s="119"/>
      <c r="NOQ232" s="119"/>
      <c r="NOR232" s="119"/>
      <c r="NOS232" s="119"/>
      <c r="NOT232" s="119"/>
      <c r="NOU232" s="119"/>
      <c r="NOV232" s="119"/>
      <c r="NOW232" s="119"/>
      <c r="NOX232" s="119"/>
      <c r="NOY232" s="119"/>
      <c r="NOZ232" s="119"/>
      <c r="NPA232" s="119"/>
      <c r="NPB232" s="119"/>
      <c r="NPC232" s="119"/>
      <c r="NPD232" s="119"/>
      <c r="NPE232" s="119"/>
      <c r="NPF232" s="119"/>
      <c r="NPG232" s="119"/>
      <c r="NPH232" s="119"/>
      <c r="NPI232" s="119"/>
      <c r="NPJ232" s="119"/>
      <c r="NPK232" s="119"/>
      <c r="NPL232" s="119"/>
      <c r="NPM232" s="119"/>
      <c r="NPN232" s="119"/>
      <c r="NPO232" s="119"/>
      <c r="NPP232" s="119"/>
      <c r="NPQ232" s="119"/>
      <c r="NPR232" s="119"/>
      <c r="NPS232" s="119"/>
      <c r="NPT232" s="119"/>
      <c r="NPU232" s="119"/>
      <c r="NPV232" s="119"/>
      <c r="NPW232" s="119"/>
      <c r="NPX232" s="119"/>
      <c r="NPY232" s="119"/>
      <c r="NPZ232" s="119"/>
      <c r="NQA232" s="119"/>
      <c r="NQB232" s="119"/>
      <c r="NQC232" s="119"/>
      <c r="NQD232" s="119"/>
      <c r="NQE232" s="119"/>
      <c r="NQF232" s="119"/>
      <c r="NQG232" s="119"/>
      <c r="NQH232" s="119"/>
      <c r="NQI232" s="119"/>
      <c r="NQJ232" s="119"/>
      <c r="NQK232" s="119"/>
      <c r="NQL232" s="119"/>
      <c r="NQM232" s="119"/>
      <c r="NQN232" s="119"/>
      <c r="NQO232" s="119"/>
      <c r="NQP232" s="119"/>
      <c r="NQQ232" s="119"/>
      <c r="NQR232" s="119"/>
      <c r="NQS232" s="119"/>
      <c r="NQT232" s="119"/>
      <c r="NQU232" s="119"/>
      <c r="NQV232" s="119"/>
      <c r="NQW232" s="119"/>
      <c r="NQX232" s="119"/>
      <c r="NQY232" s="119"/>
      <c r="NQZ232" s="119"/>
      <c r="NRA232" s="119"/>
      <c r="NRB232" s="119"/>
      <c r="NRC232" s="119"/>
      <c r="NRD232" s="119"/>
      <c r="NRE232" s="119"/>
      <c r="NRF232" s="119"/>
      <c r="NRG232" s="119"/>
      <c r="NRH232" s="119"/>
      <c r="NRI232" s="119"/>
      <c r="NRJ232" s="119"/>
      <c r="NRK232" s="119"/>
      <c r="NRL232" s="119"/>
      <c r="NRM232" s="119"/>
      <c r="NRN232" s="119"/>
      <c r="NRO232" s="119"/>
      <c r="NRP232" s="119"/>
      <c r="NRQ232" s="119"/>
      <c r="NRR232" s="119"/>
      <c r="NRS232" s="119"/>
      <c r="NRT232" s="119"/>
      <c r="NRU232" s="119"/>
      <c r="NRV232" s="119"/>
      <c r="NRW232" s="119"/>
      <c r="NRX232" s="119"/>
      <c r="NRY232" s="119"/>
      <c r="NRZ232" s="119"/>
      <c r="NSA232" s="119"/>
      <c r="NSB232" s="119"/>
      <c r="NSC232" s="119"/>
      <c r="NSD232" s="119"/>
      <c r="NSE232" s="119"/>
      <c r="NSF232" s="119"/>
      <c r="NSG232" s="119"/>
      <c r="NSH232" s="119"/>
      <c r="NSI232" s="119"/>
      <c r="NSJ232" s="119"/>
      <c r="NSK232" s="119"/>
      <c r="NSL232" s="119"/>
      <c r="NSM232" s="119"/>
      <c r="NSN232" s="119"/>
      <c r="NSO232" s="119"/>
      <c r="NSP232" s="119"/>
      <c r="NSQ232" s="119"/>
      <c r="NSR232" s="119"/>
      <c r="NSS232" s="119"/>
      <c r="NST232" s="119"/>
      <c r="NSU232" s="119"/>
      <c r="NSV232" s="119"/>
      <c r="NSW232" s="119"/>
      <c r="NSX232" s="119"/>
      <c r="NSY232" s="119"/>
      <c r="NSZ232" s="119"/>
      <c r="NTA232" s="119"/>
      <c r="NTB232" s="119"/>
      <c r="NTC232" s="119"/>
      <c r="NTD232" s="119"/>
      <c r="NTE232" s="119"/>
      <c r="NTF232" s="119"/>
      <c r="NTG232" s="119"/>
      <c r="NTH232" s="119"/>
      <c r="NTI232" s="119"/>
      <c r="NTJ232" s="119"/>
      <c r="NTK232" s="119"/>
      <c r="NTL232" s="119"/>
      <c r="NTM232" s="119"/>
      <c r="NTN232" s="119"/>
      <c r="NTO232" s="119"/>
      <c r="NTP232" s="119"/>
      <c r="NTQ232" s="119"/>
      <c r="NTR232" s="119"/>
      <c r="NTS232" s="119"/>
      <c r="NTT232" s="119"/>
      <c r="NTU232" s="119"/>
      <c r="NTV232" s="119"/>
      <c r="NTW232" s="119"/>
      <c r="NTX232" s="119"/>
      <c r="NTY232" s="119"/>
      <c r="NTZ232" s="119"/>
      <c r="NUA232" s="119"/>
      <c r="NUB232" s="119"/>
      <c r="NUC232" s="119"/>
      <c r="NUD232" s="119"/>
      <c r="NUE232" s="119"/>
      <c r="NUF232" s="119"/>
      <c r="NUG232" s="119"/>
      <c r="NUH232" s="119"/>
      <c r="NUI232" s="119"/>
      <c r="NUJ232" s="119"/>
      <c r="NUK232" s="119"/>
      <c r="NUL232" s="119"/>
      <c r="NUM232" s="119"/>
      <c r="NUN232" s="119"/>
      <c r="NUO232" s="119"/>
      <c r="NUP232" s="119"/>
      <c r="NUQ232" s="119"/>
      <c r="NUR232" s="119"/>
      <c r="NUS232" s="119"/>
      <c r="NUT232" s="119"/>
      <c r="NUU232" s="119"/>
      <c r="NUV232" s="119"/>
      <c r="NUW232" s="119"/>
      <c r="NUX232" s="119"/>
      <c r="NUY232" s="119"/>
      <c r="NUZ232" s="119"/>
      <c r="NVA232" s="119"/>
      <c r="NVB232" s="119"/>
      <c r="NVC232" s="119"/>
      <c r="NVD232" s="119"/>
      <c r="NVE232" s="119"/>
      <c r="NVF232" s="119"/>
      <c r="NVG232" s="119"/>
      <c r="NVH232" s="119"/>
      <c r="NVI232" s="119"/>
      <c r="NVJ232" s="119"/>
      <c r="NVK232" s="119"/>
      <c r="NVL232" s="119"/>
      <c r="NVM232" s="119"/>
      <c r="NVN232" s="119"/>
      <c r="NVO232" s="119"/>
      <c r="NVP232" s="119"/>
      <c r="NVQ232" s="119"/>
      <c r="NVR232" s="119"/>
      <c r="NVS232" s="119"/>
      <c r="NVT232" s="119"/>
      <c r="NVU232" s="119"/>
      <c r="NVV232" s="119"/>
      <c r="NVW232" s="119"/>
      <c r="NVX232" s="119"/>
      <c r="NVY232" s="119"/>
      <c r="NVZ232" s="119"/>
      <c r="NWA232" s="119"/>
      <c r="NWB232" s="119"/>
      <c r="NWC232" s="119"/>
      <c r="NWD232" s="119"/>
      <c r="NWE232" s="119"/>
      <c r="NWF232" s="119"/>
      <c r="NWG232" s="119"/>
      <c r="NWH232" s="119"/>
      <c r="NWI232" s="119"/>
      <c r="NWJ232" s="119"/>
      <c r="NWK232" s="119"/>
      <c r="NWL232" s="119"/>
      <c r="NWM232" s="119"/>
      <c r="NWN232" s="119"/>
      <c r="NWO232" s="119"/>
      <c r="NWP232" s="119"/>
      <c r="NWQ232" s="119"/>
      <c r="NWR232" s="119"/>
      <c r="NWS232" s="119"/>
      <c r="NWT232" s="119"/>
      <c r="NWU232" s="119"/>
      <c r="NWV232" s="119"/>
      <c r="NWW232" s="119"/>
      <c r="NWX232" s="119"/>
      <c r="NWY232" s="119"/>
      <c r="NWZ232" s="119"/>
      <c r="NXA232" s="119"/>
      <c r="NXB232" s="119"/>
      <c r="NXC232" s="119"/>
      <c r="NXD232" s="119"/>
      <c r="NXE232" s="119"/>
      <c r="NXF232" s="119"/>
      <c r="NXG232" s="119"/>
      <c r="NXH232" s="119"/>
      <c r="NXI232" s="119"/>
      <c r="NXJ232" s="119"/>
      <c r="NXK232" s="119"/>
      <c r="NXL232" s="119"/>
      <c r="NXM232" s="119"/>
      <c r="NXN232" s="119"/>
      <c r="NXO232" s="119"/>
      <c r="NXP232" s="119"/>
      <c r="NXQ232" s="119"/>
      <c r="NXR232" s="119"/>
      <c r="NXS232" s="119"/>
      <c r="NXT232" s="119"/>
      <c r="NXU232" s="119"/>
      <c r="NXV232" s="119"/>
      <c r="NXW232" s="119"/>
      <c r="NXX232" s="119"/>
      <c r="NXY232" s="119"/>
      <c r="NXZ232" s="119"/>
      <c r="NYA232" s="119"/>
      <c r="NYB232" s="119"/>
      <c r="NYC232" s="119"/>
      <c r="NYD232" s="119"/>
      <c r="NYE232" s="119"/>
      <c r="NYF232" s="119"/>
      <c r="NYG232" s="119"/>
      <c r="NYH232" s="119"/>
      <c r="NYI232" s="119"/>
      <c r="NYJ232" s="119"/>
      <c r="NYK232" s="119"/>
      <c r="NYL232" s="119"/>
      <c r="NYM232" s="119"/>
      <c r="NYN232" s="119"/>
      <c r="NYO232" s="119"/>
      <c r="NYP232" s="119"/>
      <c r="NYQ232" s="119"/>
      <c r="NYR232" s="119"/>
      <c r="NYS232" s="119"/>
      <c r="NYT232" s="119"/>
      <c r="NYU232" s="119"/>
      <c r="NYV232" s="119"/>
      <c r="NYW232" s="119"/>
      <c r="NYX232" s="119"/>
      <c r="NYY232" s="119"/>
      <c r="NYZ232" s="119"/>
      <c r="NZA232" s="119"/>
      <c r="NZB232" s="119"/>
      <c r="NZC232" s="119"/>
      <c r="NZD232" s="119"/>
      <c r="NZE232" s="119"/>
      <c r="NZF232" s="119"/>
      <c r="NZG232" s="119"/>
      <c r="NZH232" s="119"/>
      <c r="NZI232" s="119"/>
      <c r="NZJ232" s="119"/>
      <c r="NZK232" s="119"/>
      <c r="NZL232" s="119"/>
      <c r="NZM232" s="119"/>
      <c r="NZN232" s="119"/>
      <c r="NZO232" s="119"/>
      <c r="NZP232" s="119"/>
      <c r="NZQ232" s="119"/>
      <c r="NZR232" s="119"/>
      <c r="NZS232" s="119"/>
      <c r="NZT232" s="119"/>
      <c r="NZU232" s="119"/>
      <c r="NZV232" s="119"/>
      <c r="NZW232" s="119"/>
      <c r="NZX232" s="119"/>
      <c r="NZY232" s="119"/>
      <c r="NZZ232" s="119"/>
      <c r="OAA232" s="119"/>
      <c r="OAB232" s="119"/>
      <c r="OAC232" s="119"/>
      <c r="OAD232" s="119"/>
      <c r="OAE232" s="119"/>
      <c r="OAF232" s="119"/>
      <c r="OAG232" s="119"/>
      <c r="OAH232" s="119"/>
      <c r="OAI232" s="119"/>
      <c r="OAJ232" s="119"/>
      <c r="OAK232" s="119"/>
      <c r="OAL232" s="119"/>
      <c r="OAM232" s="119"/>
      <c r="OAN232" s="119"/>
      <c r="OAO232" s="119"/>
      <c r="OAP232" s="119"/>
      <c r="OAQ232" s="119"/>
      <c r="OAR232" s="119"/>
      <c r="OAS232" s="119"/>
      <c r="OAT232" s="119"/>
      <c r="OAU232" s="119"/>
      <c r="OAV232" s="119"/>
      <c r="OAW232" s="119"/>
      <c r="OAX232" s="119"/>
      <c r="OAY232" s="119"/>
      <c r="OAZ232" s="119"/>
      <c r="OBA232" s="119"/>
      <c r="OBB232" s="119"/>
      <c r="OBC232" s="119"/>
      <c r="OBD232" s="119"/>
      <c r="OBE232" s="119"/>
      <c r="OBF232" s="119"/>
      <c r="OBG232" s="119"/>
      <c r="OBH232" s="119"/>
      <c r="OBI232" s="119"/>
      <c r="OBJ232" s="119"/>
      <c r="OBK232" s="119"/>
      <c r="OBL232" s="119"/>
      <c r="OBM232" s="119"/>
      <c r="OBN232" s="119"/>
      <c r="OBO232" s="119"/>
      <c r="OBP232" s="119"/>
      <c r="OBQ232" s="119"/>
      <c r="OBR232" s="119"/>
      <c r="OBS232" s="119"/>
      <c r="OBT232" s="119"/>
      <c r="OBU232" s="119"/>
      <c r="OBV232" s="119"/>
      <c r="OBW232" s="119"/>
      <c r="OBX232" s="119"/>
      <c r="OBY232" s="119"/>
      <c r="OBZ232" s="119"/>
      <c r="OCA232" s="119"/>
      <c r="OCB232" s="119"/>
      <c r="OCC232" s="119"/>
      <c r="OCD232" s="119"/>
      <c r="OCE232" s="119"/>
      <c r="OCF232" s="119"/>
      <c r="OCG232" s="119"/>
      <c r="OCH232" s="119"/>
      <c r="OCI232" s="119"/>
      <c r="OCJ232" s="119"/>
      <c r="OCK232" s="119"/>
      <c r="OCL232" s="119"/>
      <c r="OCM232" s="119"/>
      <c r="OCN232" s="119"/>
      <c r="OCO232" s="119"/>
      <c r="OCP232" s="119"/>
      <c r="OCQ232" s="119"/>
      <c r="OCR232" s="119"/>
      <c r="OCS232" s="119"/>
      <c r="OCT232" s="119"/>
      <c r="OCU232" s="119"/>
      <c r="OCV232" s="119"/>
      <c r="OCW232" s="119"/>
      <c r="OCX232" s="119"/>
      <c r="OCY232" s="119"/>
      <c r="OCZ232" s="119"/>
      <c r="ODA232" s="119"/>
      <c r="ODB232" s="119"/>
      <c r="ODC232" s="119"/>
      <c r="ODD232" s="119"/>
      <c r="ODE232" s="119"/>
      <c r="ODF232" s="119"/>
      <c r="ODG232" s="119"/>
      <c r="ODH232" s="119"/>
      <c r="ODI232" s="119"/>
      <c r="ODJ232" s="119"/>
      <c r="ODK232" s="119"/>
      <c r="ODL232" s="119"/>
      <c r="ODM232" s="119"/>
      <c r="ODN232" s="119"/>
      <c r="ODO232" s="119"/>
      <c r="ODP232" s="119"/>
      <c r="ODQ232" s="119"/>
      <c r="ODR232" s="119"/>
      <c r="ODS232" s="119"/>
      <c r="ODT232" s="119"/>
      <c r="ODU232" s="119"/>
      <c r="ODV232" s="119"/>
      <c r="ODW232" s="119"/>
      <c r="ODX232" s="119"/>
      <c r="ODY232" s="119"/>
      <c r="ODZ232" s="119"/>
      <c r="OEA232" s="119"/>
      <c r="OEB232" s="119"/>
      <c r="OEC232" s="119"/>
      <c r="OED232" s="119"/>
      <c r="OEE232" s="119"/>
      <c r="OEF232" s="119"/>
      <c r="OEG232" s="119"/>
      <c r="OEH232" s="119"/>
      <c r="OEI232" s="119"/>
      <c r="OEJ232" s="119"/>
      <c r="OEK232" s="119"/>
      <c r="OEL232" s="119"/>
      <c r="OEM232" s="119"/>
      <c r="OEN232" s="119"/>
      <c r="OEO232" s="119"/>
      <c r="OEP232" s="119"/>
      <c r="OEQ232" s="119"/>
      <c r="OER232" s="119"/>
      <c r="OES232" s="119"/>
      <c r="OET232" s="119"/>
      <c r="OEU232" s="119"/>
      <c r="OEV232" s="119"/>
      <c r="OEW232" s="119"/>
      <c r="OEX232" s="119"/>
      <c r="OEY232" s="119"/>
      <c r="OEZ232" s="119"/>
      <c r="OFA232" s="119"/>
      <c r="OFB232" s="119"/>
      <c r="OFC232" s="119"/>
      <c r="OFD232" s="119"/>
      <c r="OFE232" s="119"/>
      <c r="OFF232" s="119"/>
      <c r="OFG232" s="119"/>
      <c r="OFH232" s="119"/>
      <c r="OFI232" s="119"/>
      <c r="OFJ232" s="119"/>
      <c r="OFK232" s="119"/>
      <c r="OFL232" s="119"/>
      <c r="OFM232" s="119"/>
      <c r="OFN232" s="119"/>
      <c r="OFO232" s="119"/>
      <c r="OFP232" s="119"/>
      <c r="OFQ232" s="119"/>
      <c r="OFR232" s="119"/>
      <c r="OFS232" s="119"/>
      <c r="OFT232" s="119"/>
      <c r="OFU232" s="119"/>
      <c r="OFV232" s="119"/>
      <c r="OFW232" s="119"/>
      <c r="OFX232" s="119"/>
      <c r="OFY232" s="119"/>
      <c r="OFZ232" s="119"/>
      <c r="OGA232" s="119"/>
      <c r="OGB232" s="119"/>
      <c r="OGC232" s="119"/>
      <c r="OGD232" s="119"/>
      <c r="OGE232" s="119"/>
      <c r="OGF232" s="119"/>
      <c r="OGG232" s="119"/>
      <c r="OGH232" s="119"/>
      <c r="OGI232" s="119"/>
      <c r="OGJ232" s="119"/>
      <c r="OGK232" s="119"/>
      <c r="OGL232" s="119"/>
      <c r="OGM232" s="119"/>
      <c r="OGN232" s="119"/>
      <c r="OGO232" s="119"/>
      <c r="OGP232" s="119"/>
      <c r="OGQ232" s="119"/>
      <c r="OGR232" s="119"/>
      <c r="OGS232" s="119"/>
      <c r="OGT232" s="119"/>
      <c r="OGU232" s="119"/>
      <c r="OGV232" s="119"/>
      <c r="OGW232" s="119"/>
      <c r="OGX232" s="119"/>
      <c r="OGY232" s="119"/>
      <c r="OGZ232" s="119"/>
      <c r="OHA232" s="119"/>
      <c r="OHB232" s="119"/>
      <c r="OHC232" s="119"/>
      <c r="OHD232" s="119"/>
      <c r="OHE232" s="119"/>
      <c r="OHF232" s="119"/>
      <c r="OHG232" s="119"/>
      <c r="OHH232" s="119"/>
      <c r="OHI232" s="119"/>
      <c r="OHJ232" s="119"/>
      <c r="OHK232" s="119"/>
      <c r="OHL232" s="119"/>
      <c r="OHM232" s="119"/>
      <c r="OHN232" s="119"/>
      <c r="OHO232" s="119"/>
      <c r="OHP232" s="119"/>
      <c r="OHQ232" s="119"/>
      <c r="OHR232" s="119"/>
      <c r="OHS232" s="119"/>
      <c r="OHT232" s="119"/>
      <c r="OHU232" s="119"/>
      <c r="OHV232" s="119"/>
      <c r="OHW232" s="119"/>
      <c r="OHX232" s="119"/>
      <c r="OHY232" s="119"/>
      <c r="OHZ232" s="119"/>
      <c r="OIA232" s="119"/>
      <c r="OIB232" s="119"/>
      <c r="OIC232" s="119"/>
      <c r="OID232" s="119"/>
      <c r="OIE232" s="119"/>
      <c r="OIF232" s="119"/>
      <c r="OIG232" s="119"/>
      <c r="OIH232" s="119"/>
      <c r="OII232" s="119"/>
      <c r="OIJ232" s="119"/>
      <c r="OIK232" s="119"/>
      <c r="OIL232" s="119"/>
      <c r="OIM232" s="119"/>
      <c r="OIN232" s="119"/>
      <c r="OIO232" s="119"/>
      <c r="OIP232" s="119"/>
      <c r="OIQ232" s="119"/>
      <c r="OIR232" s="119"/>
      <c r="OIS232" s="119"/>
      <c r="OIT232" s="119"/>
      <c r="OIU232" s="119"/>
      <c r="OIV232" s="119"/>
      <c r="OIW232" s="119"/>
      <c r="OIX232" s="119"/>
      <c r="OIY232" s="119"/>
      <c r="OIZ232" s="119"/>
      <c r="OJA232" s="119"/>
      <c r="OJB232" s="119"/>
      <c r="OJC232" s="119"/>
      <c r="OJD232" s="119"/>
      <c r="OJE232" s="119"/>
      <c r="OJF232" s="119"/>
      <c r="OJG232" s="119"/>
      <c r="OJH232" s="119"/>
      <c r="OJI232" s="119"/>
      <c r="OJJ232" s="119"/>
      <c r="OJK232" s="119"/>
      <c r="OJL232" s="119"/>
      <c r="OJM232" s="119"/>
      <c r="OJN232" s="119"/>
      <c r="OJO232" s="119"/>
      <c r="OJP232" s="119"/>
      <c r="OJQ232" s="119"/>
      <c r="OJR232" s="119"/>
      <c r="OJS232" s="119"/>
      <c r="OJT232" s="119"/>
      <c r="OJU232" s="119"/>
      <c r="OJV232" s="119"/>
      <c r="OJW232" s="119"/>
      <c r="OJX232" s="119"/>
      <c r="OJY232" s="119"/>
      <c r="OJZ232" s="119"/>
      <c r="OKA232" s="119"/>
      <c r="OKB232" s="119"/>
      <c r="OKC232" s="119"/>
      <c r="OKD232" s="119"/>
      <c r="OKE232" s="119"/>
      <c r="OKF232" s="119"/>
      <c r="OKG232" s="119"/>
      <c r="OKH232" s="119"/>
      <c r="OKI232" s="119"/>
      <c r="OKJ232" s="119"/>
      <c r="OKK232" s="119"/>
      <c r="OKL232" s="119"/>
      <c r="OKM232" s="119"/>
      <c r="OKN232" s="119"/>
      <c r="OKO232" s="119"/>
      <c r="OKP232" s="119"/>
      <c r="OKQ232" s="119"/>
      <c r="OKR232" s="119"/>
      <c r="OKS232" s="119"/>
      <c r="OKT232" s="119"/>
      <c r="OKU232" s="119"/>
      <c r="OKV232" s="119"/>
      <c r="OKW232" s="119"/>
      <c r="OKX232" s="119"/>
      <c r="OKY232" s="119"/>
      <c r="OKZ232" s="119"/>
      <c r="OLA232" s="119"/>
      <c r="OLB232" s="119"/>
      <c r="OLC232" s="119"/>
      <c r="OLD232" s="119"/>
      <c r="OLE232" s="119"/>
      <c r="OLF232" s="119"/>
      <c r="OLG232" s="119"/>
      <c r="OLH232" s="119"/>
      <c r="OLI232" s="119"/>
      <c r="OLJ232" s="119"/>
      <c r="OLK232" s="119"/>
      <c r="OLL232" s="119"/>
      <c r="OLM232" s="119"/>
      <c r="OLN232" s="119"/>
      <c r="OLO232" s="119"/>
      <c r="OLP232" s="119"/>
      <c r="OLQ232" s="119"/>
      <c r="OLR232" s="119"/>
      <c r="OLS232" s="119"/>
      <c r="OLT232" s="119"/>
      <c r="OLU232" s="119"/>
      <c r="OLV232" s="119"/>
      <c r="OLW232" s="119"/>
      <c r="OLX232" s="119"/>
      <c r="OLY232" s="119"/>
      <c r="OLZ232" s="119"/>
      <c r="OMA232" s="119"/>
      <c r="OMB232" s="119"/>
      <c r="OMC232" s="119"/>
      <c r="OMD232" s="119"/>
      <c r="OME232" s="119"/>
      <c r="OMF232" s="119"/>
      <c r="OMG232" s="119"/>
      <c r="OMH232" s="119"/>
      <c r="OMI232" s="119"/>
      <c r="OMJ232" s="119"/>
      <c r="OMK232" s="119"/>
      <c r="OML232" s="119"/>
      <c r="OMM232" s="119"/>
      <c r="OMN232" s="119"/>
      <c r="OMO232" s="119"/>
      <c r="OMP232" s="119"/>
      <c r="OMQ232" s="119"/>
      <c r="OMR232" s="119"/>
      <c r="OMS232" s="119"/>
      <c r="OMT232" s="119"/>
      <c r="OMU232" s="119"/>
      <c r="OMV232" s="119"/>
      <c r="OMW232" s="119"/>
      <c r="OMX232" s="119"/>
      <c r="OMY232" s="119"/>
      <c r="OMZ232" s="119"/>
      <c r="ONA232" s="119"/>
      <c r="ONB232" s="119"/>
      <c r="ONC232" s="119"/>
      <c r="OND232" s="119"/>
      <c r="ONE232" s="119"/>
      <c r="ONF232" s="119"/>
      <c r="ONG232" s="119"/>
      <c r="ONH232" s="119"/>
      <c r="ONI232" s="119"/>
      <c r="ONJ232" s="119"/>
      <c r="ONK232" s="119"/>
      <c r="ONL232" s="119"/>
      <c r="ONM232" s="119"/>
      <c r="ONN232" s="119"/>
      <c r="ONO232" s="119"/>
      <c r="ONP232" s="119"/>
      <c r="ONQ232" s="119"/>
      <c r="ONR232" s="119"/>
      <c r="ONS232" s="119"/>
      <c r="ONT232" s="119"/>
      <c r="ONU232" s="119"/>
      <c r="ONV232" s="119"/>
      <c r="ONW232" s="119"/>
      <c r="ONX232" s="119"/>
      <c r="ONY232" s="119"/>
      <c r="ONZ232" s="119"/>
      <c r="OOA232" s="119"/>
      <c r="OOB232" s="119"/>
      <c r="OOC232" s="119"/>
      <c r="OOD232" s="119"/>
      <c r="OOE232" s="119"/>
      <c r="OOF232" s="119"/>
      <c r="OOG232" s="119"/>
      <c r="OOH232" s="119"/>
      <c r="OOI232" s="119"/>
      <c r="OOJ232" s="119"/>
      <c r="OOK232" s="119"/>
      <c r="OOL232" s="119"/>
      <c r="OOM232" s="119"/>
      <c r="OON232" s="119"/>
      <c r="OOO232" s="119"/>
      <c r="OOP232" s="119"/>
      <c r="OOQ232" s="119"/>
      <c r="OOR232" s="119"/>
      <c r="OOS232" s="119"/>
      <c r="OOT232" s="119"/>
      <c r="OOU232" s="119"/>
      <c r="OOV232" s="119"/>
      <c r="OOW232" s="119"/>
      <c r="OOX232" s="119"/>
      <c r="OOY232" s="119"/>
      <c r="OOZ232" s="119"/>
      <c r="OPA232" s="119"/>
      <c r="OPB232" s="119"/>
      <c r="OPC232" s="119"/>
      <c r="OPD232" s="119"/>
      <c r="OPE232" s="119"/>
      <c r="OPF232" s="119"/>
      <c r="OPG232" s="119"/>
      <c r="OPH232" s="119"/>
      <c r="OPI232" s="119"/>
      <c r="OPJ232" s="119"/>
      <c r="OPK232" s="119"/>
      <c r="OPL232" s="119"/>
      <c r="OPM232" s="119"/>
      <c r="OPN232" s="119"/>
      <c r="OPO232" s="119"/>
      <c r="OPP232" s="119"/>
      <c r="OPQ232" s="119"/>
      <c r="OPR232" s="119"/>
      <c r="OPS232" s="119"/>
      <c r="OPT232" s="119"/>
      <c r="OPU232" s="119"/>
      <c r="OPV232" s="119"/>
      <c r="OPW232" s="119"/>
      <c r="OPX232" s="119"/>
      <c r="OPY232" s="119"/>
      <c r="OPZ232" s="119"/>
      <c r="OQA232" s="119"/>
      <c r="OQB232" s="119"/>
      <c r="OQC232" s="119"/>
      <c r="OQD232" s="119"/>
      <c r="OQE232" s="119"/>
      <c r="OQF232" s="119"/>
      <c r="OQG232" s="119"/>
      <c r="OQH232" s="119"/>
      <c r="OQI232" s="119"/>
      <c r="OQJ232" s="119"/>
      <c r="OQK232" s="119"/>
      <c r="OQL232" s="119"/>
      <c r="OQM232" s="119"/>
      <c r="OQN232" s="119"/>
      <c r="OQO232" s="119"/>
      <c r="OQP232" s="119"/>
      <c r="OQQ232" s="119"/>
      <c r="OQR232" s="119"/>
      <c r="OQS232" s="119"/>
      <c r="OQT232" s="119"/>
      <c r="OQU232" s="119"/>
      <c r="OQV232" s="119"/>
      <c r="OQW232" s="119"/>
      <c r="OQX232" s="119"/>
      <c r="OQY232" s="119"/>
      <c r="OQZ232" s="119"/>
      <c r="ORA232" s="119"/>
      <c r="ORB232" s="119"/>
      <c r="ORC232" s="119"/>
      <c r="ORD232" s="119"/>
      <c r="ORE232" s="119"/>
      <c r="ORF232" s="119"/>
      <c r="ORG232" s="119"/>
      <c r="ORH232" s="119"/>
      <c r="ORI232" s="119"/>
      <c r="ORJ232" s="119"/>
      <c r="ORK232" s="119"/>
      <c r="ORL232" s="119"/>
      <c r="ORM232" s="119"/>
      <c r="ORN232" s="119"/>
      <c r="ORO232" s="119"/>
      <c r="ORP232" s="119"/>
      <c r="ORQ232" s="119"/>
      <c r="ORR232" s="119"/>
      <c r="ORS232" s="119"/>
      <c r="ORT232" s="119"/>
      <c r="ORU232" s="119"/>
      <c r="ORV232" s="119"/>
      <c r="ORW232" s="119"/>
      <c r="ORX232" s="119"/>
      <c r="ORY232" s="119"/>
      <c r="ORZ232" s="119"/>
      <c r="OSA232" s="119"/>
      <c r="OSB232" s="119"/>
      <c r="OSC232" s="119"/>
      <c r="OSD232" s="119"/>
      <c r="OSE232" s="119"/>
      <c r="OSF232" s="119"/>
      <c r="OSG232" s="119"/>
      <c r="OSH232" s="119"/>
      <c r="OSI232" s="119"/>
      <c r="OSJ232" s="119"/>
      <c r="OSK232" s="119"/>
      <c r="OSL232" s="119"/>
      <c r="OSM232" s="119"/>
      <c r="OSN232" s="119"/>
      <c r="OSO232" s="119"/>
      <c r="OSP232" s="119"/>
      <c r="OSQ232" s="119"/>
      <c r="OSR232" s="119"/>
      <c r="OSS232" s="119"/>
      <c r="OST232" s="119"/>
      <c r="OSU232" s="119"/>
      <c r="OSV232" s="119"/>
      <c r="OSW232" s="119"/>
      <c r="OSX232" s="119"/>
      <c r="OSY232" s="119"/>
      <c r="OSZ232" s="119"/>
      <c r="OTA232" s="119"/>
      <c r="OTB232" s="119"/>
      <c r="OTC232" s="119"/>
      <c r="OTD232" s="119"/>
      <c r="OTE232" s="119"/>
      <c r="OTF232" s="119"/>
      <c r="OTG232" s="119"/>
      <c r="OTH232" s="119"/>
      <c r="OTI232" s="119"/>
      <c r="OTJ232" s="119"/>
      <c r="OTK232" s="119"/>
      <c r="OTL232" s="119"/>
      <c r="OTM232" s="119"/>
      <c r="OTN232" s="119"/>
      <c r="OTO232" s="119"/>
      <c r="OTP232" s="119"/>
      <c r="OTQ232" s="119"/>
      <c r="OTR232" s="119"/>
      <c r="OTS232" s="119"/>
      <c r="OTT232" s="119"/>
      <c r="OTU232" s="119"/>
      <c r="OTV232" s="119"/>
      <c r="OTW232" s="119"/>
      <c r="OTX232" s="119"/>
      <c r="OTY232" s="119"/>
      <c r="OTZ232" s="119"/>
      <c r="OUA232" s="119"/>
      <c r="OUB232" s="119"/>
      <c r="OUC232" s="119"/>
      <c r="OUD232" s="119"/>
      <c r="OUE232" s="119"/>
      <c r="OUF232" s="119"/>
      <c r="OUG232" s="119"/>
      <c r="OUH232" s="119"/>
      <c r="OUI232" s="119"/>
      <c r="OUJ232" s="119"/>
      <c r="OUK232" s="119"/>
      <c r="OUL232" s="119"/>
      <c r="OUM232" s="119"/>
      <c r="OUN232" s="119"/>
      <c r="OUO232" s="119"/>
      <c r="OUP232" s="119"/>
      <c r="OUQ232" s="119"/>
      <c r="OUR232" s="119"/>
      <c r="OUS232" s="119"/>
      <c r="OUT232" s="119"/>
      <c r="OUU232" s="119"/>
      <c r="OUV232" s="119"/>
      <c r="OUW232" s="119"/>
      <c r="OUX232" s="119"/>
      <c r="OUY232" s="119"/>
      <c r="OUZ232" s="119"/>
      <c r="OVA232" s="119"/>
      <c r="OVB232" s="119"/>
      <c r="OVC232" s="119"/>
      <c r="OVD232" s="119"/>
      <c r="OVE232" s="119"/>
      <c r="OVF232" s="119"/>
      <c r="OVG232" s="119"/>
      <c r="OVH232" s="119"/>
      <c r="OVI232" s="119"/>
      <c r="OVJ232" s="119"/>
      <c r="OVK232" s="119"/>
      <c r="OVL232" s="119"/>
      <c r="OVM232" s="119"/>
      <c r="OVN232" s="119"/>
      <c r="OVO232" s="119"/>
      <c r="OVP232" s="119"/>
      <c r="OVQ232" s="119"/>
      <c r="OVR232" s="119"/>
      <c r="OVS232" s="119"/>
      <c r="OVT232" s="119"/>
      <c r="OVU232" s="119"/>
      <c r="OVV232" s="119"/>
      <c r="OVW232" s="119"/>
      <c r="OVX232" s="119"/>
      <c r="OVY232" s="119"/>
      <c r="OVZ232" s="119"/>
      <c r="OWA232" s="119"/>
      <c r="OWB232" s="119"/>
      <c r="OWC232" s="119"/>
      <c r="OWD232" s="119"/>
      <c r="OWE232" s="119"/>
      <c r="OWF232" s="119"/>
      <c r="OWG232" s="119"/>
      <c r="OWH232" s="119"/>
      <c r="OWI232" s="119"/>
      <c r="OWJ232" s="119"/>
      <c r="OWK232" s="119"/>
      <c r="OWL232" s="119"/>
      <c r="OWM232" s="119"/>
      <c r="OWN232" s="119"/>
      <c r="OWO232" s="119"/>
      <c r="OWP232" s="119"/>
      <c r="OWQ232" s="119"/>
      <c r="OWR232" s="119"/>
      <c r="OWS232" s="119"/>
      <c r="OWT232" s="119"/>
      <c r="OWU232" s="119"/>
      <c r="OWV232" s="119"/>
      <c r="OWW232" s="119"/>
      <c r="OWX232" s="119"/>
      <c r="OWY232" s="119"/>
      <c r="OWZ232" s="119"/>
      <c r="OXA232" s="119"/>
      <c r="OXB232" s="119"/>
      <c r="OXC232" s="119"/>
      <c r="OXD232" s="119"/>
      <c r="OXE232" s="119"/>
      <c r="OXF232" s="119"/>
      <c r="OXG232" s="119"/>
      <c r="OXH232" s="119"/>
      <c r="OXI232" s="119"/>
      <c r="OXJ232" s="119"/>
      <c r="OXK232" s="119"/>
      <c r="OXL232" s="119"/>
      <c r="OXM232" s="119"/>
      <c r="OXN232" s="119"/>
      <c r="OXO232" s="119"/>
      <c r="OXP232" s="119"/>
      <c r="OXQ232" s="119"/>
      <c r="OXR232" s="119"/>
      <c r="OXS232" s="119"/>
      <c r="OXT232" s="119"/>
      <c r="OXU232" s="119"/>
      <c r="OXV232" s="119"/>
      <c r="OXW232" s="119"/>
      <c r="OXX232" s="119"/>
      <c r="OXY232" s="119"/>
      <c r="OXZ232" s="119"/>
      <c r="OYA232" s="119"/>
      <c r="OYB232" s="119"/>
      <c r="OYC232" s="119"/>
      <c r="OYD232" s="119"/>
      <c r="OYE232" s="119"/>
      <c r="OYF232" s="119"/>
      <c r="OYG232" s="119"/>
      <c r="OYH232" s="119"/>
      <c r="OYI232" s="119"/>
      <c r="OYJ232" s="119"/>
      <c r="OYK232" s="119"/>
      <c r="OYL232" s="119"/>
      <c r="OYM232" s="119"/>
      <c r="OYN232" s="119"/>
      <c r="OYO232" s="119"/>
      <c r="OYP232" s="119"/>
      <c r="OYQ232" s="119"/>
      <c r="OYR232" s="119"/>
      <c r="OYS232" s="119"/>
      <c r="OYT232" s="119"/>
      <c r="OYU232" s="119"/>
      <c r="OYV232" s="119"/>
      <c r="OYW232" s="119"/>
      <c r="OYX232" s="119"/>
      <c r="OYY232" s="119"/>
      <c r="OYZ232" s="119"/>
      <c r="OZA232" s="119"/>
      <c r="OZB232" s="119"/>
      <c r="OZC232" s="119"/>
      <c r="OZD232" s="119"/>
      <c r="OZE232" s="119"/>
      <c r="OZF232" s="119"/>
      <c r="OZG232" s="119"/>
      <c r="OZH232" s="119"/>
      <c r="OZI232" s="119"/>
      <c r="OZJ232" s="119"/>
      <c r="OZK232" s="119"/>
      <c r="OZL232" s="119"/>
      <c r="OZM232" s="119"/>
      <c r="OZN232" s="119"/>
      <c r="OZO232" s="119"/>
      <c r="OZP232" s="119"/>
      <c r="OZQ232" s="119"/>
      <c r="OZR232" s="119"/>
      <c r="OZS232" s="119"/>
      <c r="OZT232" s="119"/>
      <c r="OZU232" s="119"/>
      <c r="OZV232" s="119"/>
      <c r="OZW232" s="119"/>
      <c r="OZX232" s="119"/>
      <c r="OZY232" s="119"/>
      <c r="OZZ232" s="119"/>
      <c r="PAA232" s="119"/>
      <c r="PAB232" s="119"/>
      <c r="PAC232" s="119"/>
      <c r="PAD232" s="119"/>
      <c r="PAE232" s="119"/>
      <c r="PAF232" s="119"/>
      <c r="PAG232" s="119"/>
      <c r="PAH232" s="119"/>
      <c r="PAI232" s="119"/>
      <c r="PAJ232" s="119"/>
      <c r="PAK232" s="119"/>
      <c r="PAL232" s="119"/>
      <c r="PAM232" s="119"/>
      <c r="PAN232" s="119"/>
      <c r="PAO232" s="119"/>
      <c r="PAP232" s="119"/>
      <c r="PAQ232" s="119"/>
      <c r="PAR232" s="119"/>
      <c r="PAS232" s="119"/>
      <c r="PAT232" s="119"/>
      <c r="PAU232" s="119"/>
      <c r="PAV232" s="119"/>
      <c r="PAW232" s="119"/>
      <c r="PAX232" s="119"/>
      <c r="PAY232" s="119"/>
      <c r="PAZ232" s="119"/>
      <c r="PBA232" s="119"/>
      <c r="PBB232" s="119"/>
      <c r="PBC232" s="119"/>
      <c r="PBD232" s="119"/>
      <c r="PBE232" s="119"/>
      <c r="PBF232" s="119"/>
      <c r="PBG232" s="119"/>
      <c r="PBH232" s="119"/>
      <c r="PBI232" s="119"/>
      <c r="PBJ232" s="119"/>
      <c r="PBK232" s="119"/>
      <c r="PBL232" s="119"/>
      <c r="PBM232" s="119"/>
      <c r="PBN232" s="119"/>
      <c r="PBO232" s="119"/>
      <c r="PBP232" s="119"/>
      <c r="PBQ232" s="119"/>
      <c r="PBR232" s="119"/>
      <c r="PBS232" s="119"/>
      <c r="PBT232" s="119"/>
      <c r="PBU232" s="119"/>
      <c r="PBV232" s="119"/>
      <c r="PBW232" s="119"/>
      <c r="PBX232" s="119"/>
      <c r="PBY232" s="119"/>
      <c r="PBZ232" s="119"/>
      <c r="PCA232" s="119"/>
      <c r="PCB232" s="119"/>
      <c r="PCC232" s="119"/>
      <c r="PCD232" s="119"/>
      <c r="PCE232" s="119"/>
      <c r="PCF232" s="119"/>
      <c r="PCG232" s="119"/>
      <c r="PCH232" s="119"/>
      <c r="PCI232" s="119"/>
      <c r="PCJ232" s="119"/>
      <c r="PCK232" s="119"/>
      <c r="PCL232" s="119"/>
      <c r="PCM232" s="119"/>
      <c r="PCN232" s="119"/>
      <c r="PCO232" s="119"/>
      <c r="PCP232" s="119"/>
      <c r="PCQ232" s="119"/>
      <c r="PCR232" s="119"/>
      <c r="PCS232" s="119"/>
      <c r="PCT232" s="119"/>
      <c r="PCU232" s="119"/>
      <c r="PCV232" s="119"/>
      <c r="PCW232" s="119"/>
      <c r="PCX232" s="119"/>
      <c r="PCY232" s="119"/>
      <c r="PCZ232" s="119"/>
      <c r="PDA232" s="119"/>
      <c r="PDB232" s="119"/>
      <c r="PDC232" s="119"/>
      <c r="PDD232" s="119"/>
      <c r="PDE232" s="119"/>
      <c r="PDF232" s="119"/>
      <c r="PDG232" s="119"/>
      <c r="PDH232" s="119"/>
      <c r="PDI232" s="119"/>
      <c r="PDJ232" s="119"/>
      <c r="PDK232" s="119"/>
      <c r="PDL232" s="119"/>
      <c r="PDM232" s="119"/>
      <c r="PDN232" s="119"/>
      <c r="PDO232" s="119"/>
      <c r="PDP232" s="119"/>
      <c r="PDQ232" s="119"/>
      <c r="PDR232" s="119"/>
      <c r="PDS232" s="119"/>
      <c r="PDT232" s="119"/>
      <c r="PDU232" s="119"/>
      <c r="PDV232" s="119"/>
      <c r="PDW232" s="119"/>
      <c r="PDX232" s="119"/>
      <c r="PDY232" s="119"/>
      <c r="PDZ232" s="119"/>
      <c r="PEA232" s="119"/>
      <c r="PEB232" s="119"/>
      <c r="PEC232" s="119"/>
      <c r="PED232" s="119"/>
      <c r="PEE232" s="119"/>
      <c r="PEF232" s="119"/>
      <c r="PEG232" s="119"/>
      <c r="PEH232" s="119"/>
      <c r="PEI232" s="119"/>
      <c r="PEJ232" s="119"/>
      <c r="PEK232" s="119"/>
      <c r="PEL232" s="119"/>
      <c r="PEM232" s="119"/>
      <c r="PEN232" s="119"/>
      <c r="PEO232" s="119"/>
      <c r="PEP232" s="119"/>
      <c r="PEQ232" s="119"/>
      <c r="PER232" s="119"/>
      <c r="PES232" s="119"/>
      <c r="PET232" s="119"/>
      <c r="PEU232" s="119"/>
      <c r="PEV232" s="119"/>
      <c r="PEW232" s="119"/>
      <c r="PEX232" s="119"/>
      <c r="PEY232" s="119"/>
      <c r="PEZ232" s="119"/>
      <c r="PFA232" s="119"/>
      <c r="PFB232" s="119"/>
      <c r="PFC232" s="119"/>
      <c r="PFD232" s="119"/>
      <c r="PFE232" s="119"/>
      <c r="PFF232" s="119"/>
      <c r="PFG232" s="119"/>
      <c r="PFH232" s="119"/>
      <c r="PFI232" s="119"/>
      <c r="PFJ232" s="119"/>
      <c r="PFK232" s="119"/>
      <c r="PFL232" s="119"/>
      <c r="PFM232" s="119"/>
      <c r="PFN232" s="119"/>
      <c r="PFO232" s="119"/>
      <c r="PFP232" s="119"/>
      <c r="PFQ232" s="119"/>
      <c r="PFR232" s="119"/>
      <c r="PFS232" s="119"/>
      <c r="PFT232" s="119"/>
      <c r="PFU232" s="119"/>
      <c r="PFV232" s="119"/>
      <c r="PFW232" s="119"/>
      <c r="PFX232" s="119"/>
      <c r="PFY232" s="119"/>
      <c r="PFZ232" s="119"/>
      <c r="PGA232" s="119"/>
      <c r="PGB232" s="119"/>
      <c r="PGC232" s="119"/>
      <c r="PGD232" s="119"/>
      <c r="PGE232" s="119"/>
      <c r="PGF232" s="119"/>
      <c r="PGG232" s="119"/>
      <c r="PGH232" s="119"/>
      <c r="PGI232" s="119"/>
      <c r="PGJ232" s="119"/>
      <c r="PGK232" s="119"/>
      <c r="PGL232" s="119"/>
      <c r="PGM232" s="119"/>
      <c r="PGN232" s="119"/>
      <c r="PGO232" s="119"/>
      <c r="PGP232" s="119"/>
      <c r="PGQ232" s="119"/>
      <c r="PGR232" s="119"/>
      <c r="PGS232" s="119"/>
      <c r="PGT232" s="119"/>
      <c r="PGU232" s="119"/>
      <c r="PGV232" s="119"/>
      <c r="PGW232" s="119"/>
      <c r="PGX232" s="119"/>
      <c r="PGY232" s="119"/>
      <c r="PGZ232" s="119"/>
      <c r="PHA232" s="119"/>
      <c r="PHB232" s="119"/>
      <c r="PHC232" s="119"/>
      <c r="PHD232" s="119"/>
      <c r="PHE232" s="119"/>
      <c r="PHF232" s="119"/>
      <c r="PHG232" s="119"/>
      <c r="PHH232" s="119"/>
      <c r="PHI232" s="119"/>
      <c r="PHJ232" s="119"/>
      <c r="PHK232" s="119"/>
      <c r="PHL232" s="119"/>
      <c r="PHM232" s="119"/>
      <c r="PHN232" s="119"/>
      <c r="PHO232" s="119"/>
      <c r="PHP232" s="119"/>
      <c r="PHQ232" s="119"/>
      <c r="PHR232" s="119"/>
      <c r="PHS232" s="119"/>
      <c r="PHT232" s="119"/>
      <c r="PHU232" s="119"/>
      <c r="PHV232" s="119"/>
      <c r="PHW232" s="119"/>
      <c r="PHX232" s="119"/>
      <c r="PHY232" s="119"/>
      <c r="PHZ232" s="119"/>
      <c r="PIA232" s="119"/>
      <c r="PIB232" s="119"/>
      <c r="PIC232" s="119"/>
      <c r="PID232" s="119"/>
      <c r="PIE232" s="119"/>
      <c r="PIF232" s="119"/>
      <c r="PIG232" s="119"/>
      <c r="PIH232" s="119"/>
      <c r="PII232" s="119"/>
      <c r="PIJ232" s="119"/>
      <c r="PIK232" s="119"/>
      <c r="PIL232" s="119"/>
      <c r="PIM232" s="119"/>
      <c r="PIN232" s="119"/>
      <c r="PIO232" s="119"/>
      <c r="PIP232" s="119"/>
      <c r="PIQ232" s="119"/>
      <c r="PIR232" s="119"/>
      <c r="PIS232" s="119"/>
      <c r="PIT232" s="119"/>
      <c r="PIU232" s="119"/>
      <c r="PIV232" s="119"/>
      <c r="PIW232" s="119"/>
      <c r="PIX232" s="119"/>
      <c r="PIY232" s="119"/>
      <c r="PIZ232" s="119"/>
      <c r="PJA232" s="119"/>
      <c r="PJB232" s="119"/>
      <c r="PJC232" s="119"/>
      <c r="PJD232" s="119"/>
      <c r="PJE232" s="119"/>
      <c r="PJF232" s="119"/>
      <c r="PJG232" s="119"/>
      <c r="PJH232" s="119"/>
      <c r="PJI232" s="119"/>
      <c r="PJJ232" s="119"/>
      <c r="PJK232" s="119"/>
      <c r="PJL232" s="119"/>
      <c r="PJM232" s="119"/>
      <c r="PJN232" s="119"/>
      <c r="PJO232" s="119"/>
      <c r="PJP232" s="119"/>
      <c r="PJQ232" s="119"/>
      <c r="PJR232" s="119"/>
      <c r="PJS232" s="119"/>
      <c r="PJT232" s="119"/>
      <c r="PJU232" s="119"/>
      <c r="PJV232" s="119"/>
      <c r="PJW232" s="119"/>
      <c r="PJX232" s="119"/>
      <c r="PJY232" s="119"/>
      <c r="PJZ232" s="119"/>
      <c r="PKA232" s="119"/>
      <c r="PKB232" s="119"/>
      <c r="PKC232" s="119"/>
      <c r="PKD232" s="119"/>
      <c r="PKE232" s="119"/>
      <c r="PKF232" s="119"/>
      <c r="PKG232" s="119"/>
      <c r="PKH232" s="119"/>
      <c r="PKI232" s="119"/>
      <c r="PKJ232" s="119"/>
      <c r="PKK232" s="119"/>
      <c r="PKL232" s="119"/>
      <c r="PKM232" s="119"/>
      <c r="PKN232" s="119"/>
      <c r="PKO232" s="119"/>
      <c r="PKP232" s="119"/>
      <c r="PKQ232" s="119"/>
      <c r="PKR232" s="119"/>
      <c r="PKS232" s="119"/>
      <c r="PKT232" s="119"/>
      <c r="PKU232" s="119"/>
      <c r="PKV232" s="119"/>
      <c r="PKW232" s="119"/>
      <c r="PKX232" s="119"/>
      <c r="PKY232" s="119"/>
      <c r="PKZ232" s="119"/>
      <c r="PLA232" s="119"/>
      <c r="PLB232" s="119"/>
      <c r="PLC232" s="119"/>
      <c r="PLD232" s="119"/>
      <c r="PLE232" s="119"/>
      <c r="PLF232" s="119"/>
      <c r="PLG232" s="119"/>
      <c r="PLH232" s="119"/>
      <c r="PLI232" s="119"/>
      <c r="PLJ232" s="119"/>
      <c r="PLK232" s="119"/>
      <c r="PLL232" s="119"/>
      <c r="PLM232" s="119"/>
      <c r="PLN232" s="119"/>
      <c r="PLO232" s="119"/>
      <c r="PLP232" s="119"/>
      <c r="PLQ232" s="119"/>
      <c r="PLR232" s="119"/>
      <c r="PLS232" s="119"/>
      <c r="PLT232" s="119"/>
      <c r="PLU232" s="119"/>
      <c r="PLV232" s="119"/>
      <c r="PLW232" s="119"/>
      <c r="PLX232" s="119"/>
      <c r="PLY232" s="119"/>
      <c r="PLZ232" s="119"/>
      <c r="PMA232" s="119"/>
      <c r="PMB232" s="119"/>
      <c r="PMC232" s="119"/>
      <c r="PMD232" s="119"/>
      <c r="PME232" s="119"/>
      <c r="PMF232" s="119"/>
      <c r="PMG232" s="119"/>
      <c r="PMH232" s="119"/>
      <c r="PMI232" s="119"/>
      <c r="PMJ232" s="119"/>
      <c r="PMK232" s="119"/>
      <c r="PML232" s="119"/>
      <c r="PMM232" s="119"/>
      <c r="PMN232" s="119"/>
      <c r="PMO232" s="119"/>
      <c r="PMP232" s="119"/>
      <c r="PMQ232" s="119"/>
      <c r="PMR232" s="119"/>
      <c r="PMS232" s="119"/>
      <c r="PMT232" s="119"/>
      <c r="PMU232" s="119"/>
      <c r="PMV232" s="119"/>
      <c r="PMW232" s="119"/>
      <c r="PMX232" s="119"/>
      <c r="PMY232" s="119"/>
      <c r="PMZ232" s="119"/>
      <c r="PNA232" s="119"/>
      <c r="PNB232" s="119"/>
      <c r="PNC232" s="119"/>
      <c r="PND232" s="119"/>
      <c r="PNE232" s="119"/>
      <c r="PNF232" s="119"/>
      <c r="PNG232" s="119"/>
      <c r="PNH232" s="119"/>
      <c r="PNI232" s="119"/>
      <c r="PNJ232" s="119"/>
      <c r="PNK232" s="119"/>
      <c r="PNL232" s="119"/>
      <c r="PNM232" s="119"/>
      <c r="PNN232" s="119"/>
      <c r="PNO232" s="119"/>
      <c r="PNP232" s="119"/>
      <c r="PNQ232" s="119"/>
      <c r="PNR232" s="119"/>
      <c r="PNS232" s="119"/>
      <c r="PNT232" s="119"/>
      <c r="PNU232" s="119"/>
      <c r="PNV232" s="119"/>
      <c r="PNW232" s="119"/>
      <c r="PNX232" s="119"/>
      <c r="PNY232" s="119"/>
      <c r="PNZ232" s="119"/>
      <c r="POA232" s="119"/>
      <c r="POB232" s="119"/>
      <c r="POC232" s="119"/>
      <c r="POD232" s="119"/>
      <c r="POE232" s="119"/>
      <c r="POF232" s="119"/>
      <c r="POG232" s="119"/>
      <c r="POH232" s="119"/>
      <c r="POI232" s="119"/>
      <c r="POJ232" s="119"/>
      <c r="POK232" s="119"/>
      <c r="POL232" s="119"/>
      <c r="POM232" s="119"/>
      <c r="PON232" s="119"/>
      <c r="POO232" s="119"/>
      <c r="POP232" s="119"/>
      <c r="POQ232" s="119"/>
      <c r="POR232" s="119"/>
      <c r="POS232" s="119"/>
      <c r="POT232" s="119"/>
      <c r="POU232" s="119"/>
      <c r="POV232" s="119"/>
      <c r="POW232" s="119"/>
      <c r="POX232" s="119"/>
      <c r="POY232" s="119"/>
      <c r="POZ232" s="119"/>
      <c r="PPA232" s="119"/>
      <c r="PPB232" s="119"/>
      <c r="PPC232" s="119"/>
      <c r="PPD232" s="119"/>
      <c r="PPE232" s="119"/>
      <c r="PPF232" s="119"/>
      <c r="PPG232" s="119"/>
      <c r="PPH232" s="119"/>
      <c r="PPI232" s="119"/>
      <c r="PPJ232" s="119"/>
      <c r="PPK232" s="119"/>
      <c r="PPL232" s="119"/>
      <c r="PPM232" s="119"/>
      <c r="PPN232" s="119"/>
      <c r="PPO232" s="119"/>
      <c r="PPP232" s="119"/>
      <c r="PPQ232" s="119"/>
      <c r="PPR232" s="119"/>
      <c r="PPS232" s="119"/>
      <c r="PPT232" s="119"/>
      <c r="PPU232" s="119"/>
      <c r="PPV232" s="119"/>
      <c r="PPW232" s="119"/>
      <c r="PPX232" s="119"/>
      <c r="PPY232" s="119"/>
      <c r="PPZ232" s="119"/>
      <c r="PQA232" s="119"/>
      <c r="PQB232" s="119"/>
      <c r="PQC232" s="119"/>
      <c r="PQD232" s="119"/>
      <c r="PQE232" s="119"/>
      <c r="PQF232" s="119"/>
      <c r="PQG232" s="119"/>
      <c r="PQH232" s="119"/>
      <c r="PQI232" s="119"/>
      <c r="PQJ232" s="119"/>
      <c r="PQK232" s="119"/>
      <c r="PQL232" s="119"/>
      <c r="PQM232" s="119"/>
      <c r="PQN232" s="119"/>
      <c r="PQO232" s="119"/>
      <c r="PQP232" s="119"/>
      <c r="PQQ232" s="119"/>
      <c r="PQR232" s="119"/>
      <c r="PQS232" s="119"/>
      <c r="PQT232" s="119"/>
      <c r="PQU232" s="119"/>
      <c r="PQV232" s="119"/>
      <c r="PQW232" s="119"/>
      <c r="PQX232" s="119"/>
      <c r="PQY232" s="119"/>
      <c r="PQZ232" s="119"/>
      <c r="PRA232" s="119"/>
      <c r="PRB232" s="119"/>
      <c r="PRC232" s="119"/>
      <c r="PRD232" s="119"/>
      <c r="PRE232" s="119"/>
      <c r="PRF232" s="119"/>
      <c r="PRG232" s="119"/>
      <c r="PRH232" s="119"/>
      <c r="PRI232" s="119"/>
      <c r="PRJ232" s="119"/>
      <c r="PRK232" s="119"/>
      <c r="PRL232" s="119"/>
      <c r="PRM232" s="119"/>
      <c r="PRN232" s="119"/>
      <c r="PRO232" s="119"/>
      <c r="PRP232" s="119"/>
      <c r="PRQ232" s="119"/>
      <c r="PRR232" s="119"/>
      <c r="PRS232" s="119"/>
      <c r="PRT232" s="119"/>
      <c r="PRU232" s="119"/>
      <c r="PRV232" s="119"/>
      <c r="PRW232" s="119"/>
      <c r="PRX232" s="119"/>
      <c r="PRY232" s="119"/>
      <c r="PRZ232" s="119"/>
      <c r="PSA232" s="119"/>
      <c r="PSB232" s="119"/>
      <c r="PSC232" s="119"/>
      <c r="PSD232" s="119"/>
      <c r="PSE232" s="119"/>
      <c r="PSF232" s="119"/>
      <c r="PSG232" s="119"/>
      <c r="PSH232" s="119"/>
      <c r="PSI232" s="119"/>
      <c r="PSJ232" s="119"/>
      <c r="PSK232" s="119"/>
      <c r="PSL232" s="119"/>
      <c r="PSM232" s="119"/>
      <c r="PSN232" s="119"/>
      <c r="PSO232" s="119"/>
      <c r="PSP232" s="119"/>
      <c r="PSQ232" s="119"/>
      <c r="PSR232" s="119"/>
      <c r="PSS232" s="119"/>
      <c r="PST232" s="119"/>
      <c r="PSU232" s="119"/>
      <c r="PSV232" s="119"/>
      <c r="PSW232" s="119"/>
      <c r="PSX232" s="119"/>
      <c r="PSY232" s="119"/>
      <c r="PSZ232" s="119"/>
      <c r="PTA232" s="119"/>
      <c r="PTB232" s="119"/>
      <c r="PTC232" s="119"/>
      <c r="PTD232" s="119"/>
      <c r="PTE232" s="119"/>
      <c r="PTF232" s="119"/>
      <c r="PTG232" s="119"/>
      <c r="PTH232" s="119"/>
      <c r="PTI232" s="119"/>
      <c r="PTJ232" s="119"/>
      <c r="PTK232" s="119"/>
      <c r="PTL232" s="119"/>
      <c r="PTM232" s="119"/>
      <c r="PTN232" s="119"/>
      <c r="PTO232" s="119"/>
      <c r="PTP232" s="119"/>
      <c r="PTQ232" s="119"/>
      <c r="PTR232" s="119"/>
      <c r="PTS232" s="119"/>
      <c r="PTT232" s="119"/>
      <c r="PTU232" s="119"/>
      <c r="PTV232" s="119"/>
      <c r="PTW232" s="119"/>
      <c r="PTX232" s="119"/>
      <c r="PTY232" s="119"/>
      <c r="PTZ232" s="119"/>
      <c r="PUA232" s="119"/>
      <c r="PUB232" s="119"/>
      <c r="PUC232" s="119"/>
      <c r="PUD232" s="119"/>
      <c r="PUE232" s="119"/>
      <c r="PUF232" s="119"/>
      <c r="PUG232" s="119"/>
      <c r="PUH232" s="119"/>
      <c r="PUI232" s="119"/>
      <c r="PUJ232" s="119"/>
      <c r="PUK232" s="119"/>
      <c r="PUL232" s="119"/>
      <c r="PUM232" s="119"/>
      <c r="PUN232" s="119"/>
      <c r="PUO232" s="119"/>
      <c r="PUP232" s="119"/>
      <c r="PUQ232" s="119"/>
      <c r="PUR232" s="119"/>
      <c r="PUS232" s="119"/>
      <c r="PUT232" s="119"/>
      <c r="PUU232" s="119"/>
      <c r="PUV232" s="119"/>
      <c r="PUW232" s="119"/>
      <c r="PUX232" s="119"/>
      <c r="PUY232" s="119"/>
      <c r="PUZ232" s="119"/>
      <c r="PVA232" s="119"/>
      <c r="PVB232" s="119"/>
      <c r="PVC232" s="119"/>
      <c r="PVD232" s="119"/>
      <c r="PVE232" s="119"/>
      <c r="PVF232" s="119"/>
      <c r="PVG232" s="119"/>
      <c r="PVH232" s="119"/>
      <c r="PVI232" s="119"/>
      <c r="PVJ232" s="119"/>
      <c r="PVK232" s="119"/>
      <c r="PVL232" s="119"/>
      <c r="PVM232" s="119"/>
      <c r="PVN232" s="119"/>
      <c r="PVO232" s="119"/>
      <c r="PVP232" s="119"/>
      <c r="PVQ232" s="119"/>
      <c r="PVR232" s="119"/>
      <c r="PVS232" s="119"/>
      <c r="PVT232" s="119"/>
      <c r="PVU232" s="119"/>
      <c r="PVV232" s="119"/>
      <c r="PVW232" s="119"/>
      <c r="PVX232" s="119"/>
      <c r="PVY232" s="119"/>
      <c r="PVZ232" s="119"/>
      <c r="PWA232" s="119"/>
      <c r="PWB232" s="119"/>
      <c r="PWC232" s="119"/>
      <c r="PWD232" s="119"/>
      <c r="PWE232" s="119"/>
      <c r="PWF232" s="119"/>
      <c r="PWG232" s="119"/>
      <c r="PWH232" s="119"/>
      <c r="PWI232" s="119"/>
      <c r="PWJ232" s="119"/>
      <c r="PWK232" s="119"/>
      <c r="PWL232" s="119"/>
      <c r="PWM232" s="119"/>
      <c r="PWN232" s="119"/>
      <c r="PWO232" s="119"/>
      <c r="PWP232" s="119"/>
      <c r="PWQ232" s="119"/>
      <c r="PWR232" s="119"/>
      <c r="PWS232" s="119"/>
      <c r="PWT232" s="119"/>
      <c r="PWU232" s="119"/>
      <c r="PWV232" s="119"/>
      <c r="PWW232" s="119"/>
      <c r="PWX232" s="119"/>
      <c r="PWY232" s="119"/>
      <c r="PWZ232" s="119"/>
      <c r="PXA232" s="119"/>
      <c r="PXB232" s="119"/>
      <c r="PXC232" s="119"/>
      <c r="PXD232" s="119"/>
      <c r="PXE232" s="119"/>
      <c r="PXF232" s="119"/>
      <c r="PXG232" s="119"/>
      <c r="PXH232" s="119"/>
      <c r="PXI232" s="119"/>
      <c r="PXJ232" s="119"/>
      <c r="PXK232" s="119"/>
      <c r="PXL232" s="119"/>
      <c r="PXM232" s="119"/>
      <c r="PXN232" s="119"/>
      <c r="PXO232" s="119"/>
      <c r="PXP232" s="119"/>
      <c r="PXQ232" s="119"/>
      <c r="PXR232" s="119"/>
      <c r="PXS232" s="119"/>
      <c r="PXT232" s="119"/>
      <c r="PXU232" s="119"/>
      <c r="PXV232" s="119"/>
      <c r="PXW232" s="119"/>
      <c r="PXX232" s="119"/>
      <c r="PXY232" s="119"/>
      <c r="PXZ232" s="119"/>
      <c r="PYA232" s="119"/>
      <c r="PYB232" s="119"/>
      <c r="PYC232" s="119"/>
      <c r="PYD232" s="119"/>
      <c r="PYE232" s="119"/>
      <c r="PYF232" s="119"/>
      <c r="PYG232" s="119"/>
      <c r="PYH232" s="119"/>
      <c r="PYI232" s="119"/>
      <c r="PYJ232" s="119"/>
      <c r="PYK232" s="119"/>
      <c r="PYL232" s="119"/>
      <c r="PYM232" s="119"/>
      <c r="PYN232" s="119"/>
      <c r="PYO232" s="119"/>
      <c r="PYP232" s="119"/>
      <c r="PYQ232" s="119"/>
      <c r="PYR232" s="119"/>
      <c r="PYS232" s="119"/>
      <c r="PYT232" s="119"/>
      <c r="PYU232" s="119"/>
      <c r="PYV232" s="119"/>
      <c r="PYW232" s="119"/>
      <c r="PYX232" s="119"/>
      <c r="PYY232" s="119"/>
      <c r="PYZ232" s="119"/>
      <c r="PZA232" s="119"/>
      <c r="PZB232" s="119"/>
      <c r="PZC232" s="119"/>
      <c r="PZD232" s="119"/>
      <c r="PZE232" s="119"/>
      <c r="PZF232" s="119"/>
      <c r="PZG232" s="119"/>
      <c r="PZH232" s="119"/>
      <c r="PZI232" s="119"/>
      <c r="PZJ232" s="119"/>
      <c r="PZK232" s="119"/>
      <c r="PZL232" s="119"/>
      <c r="PZM232" s="119"/>
      <c r="PZN232" s="119"/>
      <c r="PZO232" s="119"/>
      <c r="PZP232" s="119"/>
      <c r="PZQ232" s="119"/>
      <c r="PZR232" s="119"/>
      <c r="PZS232" s="119"/>
      <c r="PZT232" s="119"/>
      <c r="PZU232" s="119"/>
      <c r="PZV232" s="119"/>
      <c r="PZW232" s="119"/>
      <c r="PZX232" s="119"/>
      <c r="PZY232" s="119"/>
      <c r="PZZ232" s="119"/>
      <c r="QAA232" s="119"/>
      <c r="QAB232" s="119"/>
      <c r="QAC232" s="119"/>
      <c r="QAD232" s="119"/>
      <c r="QAE232" s="119"/>
      <c r="QAF232" s="119"/>
      <c r="QAG232" s="119"/>
      <c r="QAH232" s="119"/>
      <c r="QAI232" s="119"/>
      <c r="QAJ232" s="119"/>
      <c r="QAK232" s="119"/>
      <c r="QAL232" s="119"/>
      <c r="QAM232" s="119"/>
      <c r="QAN232" s="119"/>
      <c r="QAO232" s="119"/>
      <c r="QAP232" s="119"/>
      <c r="QAQ232" s="119"/>
      <c r="QAR232" s="119"/>
      <c r="QAS232" s="119"/>
      <c r="QAT232" s="119"/>
      <c r="QAU232" s="119"/>
      <c r="QAV232" s="119"/>
      <c r="QAW232" s="119"/>
      <c r="QAX232" s="119"/>
      <c r="QAY232" s="119"/>
      <c r="QAZ232" s="119"/>
      <c r="QBA232" s="119"/>
      <c r="QBB232" s="119"/>
      <c r="QBC232" s="119"/>
      <c r="QBD232" s="119"/>
      <c r="QBE232" s="119"/>
      <c r="QBF232" s="119"/>
      <c r="QBG232" s="119"/>
      <c r="QBH232" s="119"/>
      <c r="QBI232" s="119"/>
      <c r="QBJ232" s="119"/>
      <c r="QBK232" s="119"/>
      <c r="QBL232" s="119"/>
      <c r="QBM232" s="119"/>
      <c r="QBN232" s="119"/>
      <c r="QBO232" s="119"/>
      <c r="QBP232" s="119"/>
      <c r="QBQ232" s="119"/>
      <c r="QBR232" s="119"/>
      <c r="QBS232" s="119"/>
      <c r="QBT232" s="119"/>
      <c r="QBU232" s="119"/>
      <c r="QBV232" s="119"/>
      <c r="QBW232" s="119"/>
      <c r="QBX232" s="119"/>
      <c r="QBY232" s="119"/>
      <c r="QBZ232" s="119"/>
      <c r="QCA232" s="119"/>
      <c r="QCB232" s="119"/>
      <c r="QCC232" s="119"/>
      <c r="QCD232" s="119"/>
      <c r="QCE232" s="119"/>
      <c r="QCF232" s="119"/>
      <c r="QCG232" s="119"/>
      <c r="QCH232" s="119"/>
      <c r="QCI232" s="119"/>
      <c r="QCJ232" s="119"/>
      <c r="QCK232" s="119"/>
      <c r="QCL232" s="119"/>
      <c r="QCM232" s="119"/>
      <c r="QCN232" s="119"/>
      <c r="QCO232" s="119"/>
      <c r="QCP232" s="119"/>
      <c r="QCQ232" s="119"/>
      <c r="QCR232" s="119"/>
      <c r="QCS232" s="119"/>
      <c r="QCT232" s="119"/>
      <c r="QCU232" s="119"/>
      <c r="QCV232" s="119"/>
      <c r="QCW232" s="119"/>
      <c r="QCX232" s="119"/>
      <c r="QCY232" s="119"/>
      <c r="QCZ232" s="119"/>
      <c r="QDA232" s="119"/>
      <c r="QDB232" s="119"/>
      <c r="QDC232" s="119"/>
      <c r="QDD232" s="119"/>
      <c r="QDE232" s="119"/>
      <c r="QDF232" s="119"/>
      <c r="QDG232" s="119"/>
      <c r="QDH232" s="119"/>
      <c r="QDI232" s="119"/>
      <c r="QDJ232" s="119"/>
      <c r="QDK232" s="119"/>
      <c r="QDL232" s="119"/>
      <c r="QDM232" s="119"/>
      <c r="QDN232" s="119"/>
      <c r="QDO232" s="119"/>
      <c r="QDP232" s="119"/>
      <c r="QDQ232" s="119"/>
      <c r="QDR232" s="119"/>
      <c r="QDS232" s="119"/>
      <c r="QDT232" s="119"/>
      <c r="QDU232" s="119"/>
      <c r="QDV232" s="119"/>
      <c r="QDW232" s="119"/>
      <c r="QDX232" s="119"/>
      <c r="QDY232" s="119"/>
      <c r="QDZ232" s="119"/>
      <c r="QEA232" s="119"/>
      <c r="QEB232" s="119"/>
      <c r="QEC232" s="119"/>
      <c r="QED232" s="119"/>
      <c r="QEE232" s="119"/>
      <c r="QEF232" s="119"/>
      <c r="QEG232" s="119"/>
      <c r="QEH232" s="119"/>
      <c r="QEI232" s="119"/>
      <c r="QEJ232" s="119"/>
      <c r="QEK232" s="119"/>
      <c r="QEL232" s="119"/>
      <c r="QEM232" s="119"/>
      <c r="QEN232" s="119"/>
      <c r="QEO232" s="119"/>
      <c r="QEP232" s="119"/>
      <c r="QEQ232" s="119"/>
      <c r="QER232" s="119"/>
      <c r="QES232" s="119"/>
      <c r="QET232" s="119"/>
      <c r="QEU232" s="119"/>
      <c r="QEV232" s="119"/>
      <c r="QEW232" s="119"/>
      <c r="QEX232" s="119"/>
      <c r="QEY232" s="119"/>
      <c r="QEZ232" s="119"/>
      <c r="QFA232" s="119"/>
      <c r="QFB232" s="119"/>
      <c r="QFC232" s="119"/>
      <c r="QFD232" s="119"/>
      <c r="QFE232" s="119"/>
      <c r="QFF232" s="119"/>
      <c r="QFG232" s="119"/>
      <c r="QFH232" s="119"/>
      <c r="QFI232" s="119"/>
      <c r="QFJ232" s="119"/>
      <c r="QFK232" s="119"/>
      <c r="QFL232" s="119"/>
      <c r="QFM232" s="119"/>
      <c r="QFN232" s="119"/>
      <c r="QFO232" s="119"/>
      <c r="QFP232" s="119"/>
      <c r="QFQ232" s="119"/>
      <c r="QFR232" s="119"/>
      <c r="QFS232" s="119"/>
      <c r="QFT232" s="119"/>
      <c r="QFU232" s="119"/>
      <c r="QFV232" s="119"/>
      <c r="QFW232" s="119"/>
      <c r="QFX232" s="119"/>
      <c r="QFY232" s="119"/>
      <c r="QFZ232" s="119"/>
      <c r="QGA232" s="119"/>
      <c r="QGB232" s="119"/>
      <c r="QGC232" s="119"/>
      <c r="QGD232" s="119"/>
      <c r="QGE232" s="119"/>
      <c r="QGF232" s="119"/>
      <c r="QGG232" s="119"/>
      <c r="QGH232" s="119"/>
      <c r="QGI232" s="119"/>
      <c r="QGJ232" s="119"/>
      <c r="QGK232" s="119"/>
      <c r="QGL232" s="119"/>
      <c r="QGM232" s="119"/>
      <c r="QGN232" s="119"/>
      <c r="QGO232" s="119"/>
      <c r="QGP232" s="119"/>
      <c r="QGQ232" s="119"/>
      <c r="QGR232" s="119"/>
      <c r="QGS232" s="119"/>
      <c r="QGT232" s="119"/>
      <c r="QGU232" s="119"/>
      <c r="QGV232" s="119"/>
      <c r="QGW232" s="119"/>
      <c r="QGX232" s="119"/>
      <c r="QGY232" s="119"/>
      <c r="QGZ232" s="119"/>
      <c r="QHA232" s="119"/>
      <c r="QHB232" s="119"/>
      <c r="QHC232" s="119"/>
      <c r="QHD232" s="119"/>
      <c r="QHE232" s="119"/>
      <c r="QHF232" s="119"/>
      <c r="QHG232" s="119"/>
      <c r="QHH232" s="119"/>
      <c r="QHI232" s="119"/>
      <c r="QHJ232" s="119"/>
      <c r="QHK232" s="119"/>
      <c r="QHL232" s="119"/>
      <c r="QHM232" s="119"/>
      <c r="QHN232" s="119"/>
      <c r="QHO232" s="119"/>
      <c r="QHP232" s="119"/>
      <c r="QHQ232" s="119"/>
      <c r="QHR232" s="119"/>
      <c r="QHS232" s="119"/>
      <c r="QHT232" s="119"/>
      <c r="QHU232" s="119"/>
      <c r="QHV232" s="119"/>
      <c r="QHW232" s="119"/>
      <c r="QHX232" s="119"/>
      <c r="QHY232" s="119"/>
      <c r="QHZ232" s="119"/>
      <c r="QIA232" s="119"/>
      <c r="QIB232" s="119"/>
      <c r="QIC232" s="119"/>
      <c r="QID232" s="119"/>
      <c r="QIE232" s="119"/>
      <c r="QIF232" s="119"/>
      <c r="QIG232" s="119"/>
      <c r="QIH232" s="119"/>
      <c r="QII232" s="119"/>
      <c r="QIJ232" s="119"/>
      <c r="QIK232" s="119"/>
      <c r="QIL232" s="119"/>
      <c r="QIM232" s="119"/>
      <c r="QIN232" s="119"/>
      <c r="QIO232" s="119"/>
      <c r="QIP232" s="119"/>
      <c r="QIQ232" s="119"/>
      <c r="QIR232" s="119"/>
      <c r="QIS232" s="119"/>
      <c r="QIT232" s="119"/>
      <c r="QIU232" s="119"/>
      <c r="QIV232" s="119"/>
      <c r="QIW232" s="119"/>
      <c r="QIX232" s="119"/>
      <c r="QIY232" s="119"/>
      <c r="QIZ232" s="119"/>
      <c r="QJA232" s="119"/>
      <c r="QJB232" s="119"/>
      <c r="QJC232" s="119"/>
      <c r="QJD232" s="119"/>
      <c r="QJE232" s="119"/>
      <c r="QJF232" s="119"/>
      <c r="QJG232" s="119"/>
      <c r="QJH232" s="119"/>
      <c r="QJI232" s="119"/>
      <c r="QJJ232" s="119"/>
      <c r="QJK232" s="119"/>
      <c r="QJL232" s="119"/>
      <c r="QJM232" s="119"/>
      <c r="QJN232" s="119"/>
      <c r="QJO232" s="119"/>
      <c r="QJP232" s="119"/>
      <c r="QJQ232" s="119"/>
      <c r="QJR232" s="119"/>
      <c r="QJS232" s="119"/>
      <c r="QJT232" s="119"/>
      <c r="QJU232" s="119"/>
      <c r="QJV232" s="119"/>
      <c r="QJW232" s="119"/>
      <c r="QJX232" s="119"/>
      <c r="QJY232" s="119"/>
      <c r="QJZ232" s="119"/>
      <c r="QKA232" s="119"/>
      <c r="QKB232" s="119"/>
      <c r="QKC232" s="119"/>
      <c r="QKD232" s="119"/>
      <c r="QKE232" s="119"/>
      <c r="QKF232" s="119"/>
      <c r="QKG232" s="119"/>
      <c r="QKH232" s="119"/>
      <c r="QKI232" s="119"/>
      <c r="QKJ232" s="119"/>
      <c r="QKK232" s="119"/>
      <c r="QKL232" s="119"/>
      <c r="QKM232" s="119"/>
      <c r="QKN232" s="119"/>
      <c r="QKO232" s="119"/>
      <c r="QKP232" s="119"/>
      <c r="QKQ232" s="119"/>
      <c r="QKR232" s="119"/>
      <c r="QKS232" s="119"/>
      <c r="QKT232" s="119"/>
      <c r="QKU232" s="119"/>
      <c r="QKV232" s="119"/>
      <c r="QKW232" s="119"/>
      <c r="QKX232" s="119"/>
      <c r="QKY232" s="119"/>
      <c r="QKZ232" s="119"/>
      <c r="QLA232" s="119"/>
      <c r="QLB232" s="119"/>
      <c r="QLC232" s="119"/>
      <c r="QLD232" s="119"/>
      <c r="QLE232" s="119"/>
      <c r="QLF232" s="119"/>
      <c r="QLG232" s="119"/>
      <c r="QLH232" s="119"/>
      <c r="QLI232" s="119"/>
      <c r="QLJ232" s="119"/>
      <c r="QLK232" s="119"/>
      <c r="QLL232" s="119"/>
      <c r="QLM232" s="119"/>
      <c r="QLN232" s="119"/>
      <c r="QLO232" s="119"/>
      <c r="QLP232" s="119"/>
      <c r="QLQ232" s="119"/>
      <c r="QLR232" s="119"/>
      <c r="QLS232" s="119"/>
      <c r="QLT232" s="119"/>
      <c r="QLU232" s="119"/>
      <c r="QLV232" s="119"/>
      <c r="QLW232" s="119"/>
      <c r="QLX232" s="119"/>
      <c r="QLY232" s="119"/>
      <c r="QLZ232" s="119"/>
      <c r="QMA232" s="119"/>
      <c r="QMB232" s="119"/>
      <c r="QMC232" s="119"/>
      <c r="QMD232" s="119"/>
      <c r="QME232" s="119"/>
      <c r="QMF232" s="119"/>
      <c r="QMG232" s="119"/>
      <c r="QMH232" s="119"/>
      <c r="QMI232" s="119"/>
      <c r="QMJ232" s="119"/>
      <c r="QMK232" s="119"/>
      <c r="QML232" s="119"/>
      <c r="QMM232" s="119"/>
      <c r="QMN232" s="119"/>
      <c r="QMO232" s="119"/>
      <c r="QMP232" s="119"/>
      <c r="QMQ232" s="119"/>
      <c r="QMR232" s="119"/>
      <c r="QMS232" s="119"/>
      <c r="QMT232" s="119"/>
      <c r="QMU232" s="119"/>
      <c r="QMV232" s="119"/>
      <c r="QMW232" s="119"/>
      <c r="QMX232" s="119"/>
      <c r="QMY232" s="119"/>
      <c r="QMZ232" s="119"/>
      <c r="QNA232" s="119"/>
      <c r="QNB232" s="119"/>
      <c r="QNC232" s="119"/>
      <c r="QND232" s="119"/>
      <c r="QNE232" s="119"/>
      <c r="QNF232" s="119"/>
      <c r="QNG232" s="119"/>
      <c r="QNH232" s="119"/>
      <c r="QNI232" s="119"/>
      <c r="QNJ232" s="119"/>
      <c r="QNK232" s="119"/>
      <c r="QNL232" s="119"/>
      <c r="QNM232" s="119"/>
      <c r="QNN232" s="119"/>
      <c r="QNO232" s="119"/>
      <c r="QNP232" s="119"/>
      <c r="QNQ232" s="119"/>
      <c r="QNR232" s="119"/>
      <c r="QNS232" s="119"/>
      <c r="QNT232" s="119"/>
      <c r="QNU232" s="119"/>
      <c r="QNV232" s="119"/>
      <c r="QNW232" s="119"/>
      <c r="QNX232" s="119"/>
      <c r="QNY232" s="119"/>
      <c r="QNZ232" s="119"/>
      <c r="QOA232" s="119"/>
      <c r="QOB232" s="119"/>
      <c r="QOC232" s="119"/>
      <c r="QOD232" s="119"/>
      <c r="QOE232" s="119"/>
      <c r="QOF232" s="119"/>
      <c r="QOG232" s="119"/>
      <c r="QOH232" s="119"/>
      <c r="QOI232" s="119"/>
      <c r="QOJ232" s="119"/>
      <c r="QOK232" s="119"/>
      <c r="QOL232" s="119"/>
      <c r="QOM232" s="119"/>
      <c r="QON232" s="119"/>
      <c r="QOO232" s="119"/>
      <c r="QOP232" s="119"/>
      <c r="QOQ232" s="119"/>
      <c r="QOR232" s="119"/>
      <c r="QOS232" s="119"/>
      <c r="QOT232" s="119"/>
      <c r="QOU232" s="119"/>
      <c r="QOV232" s="119"/>
      <c r="QOW232" s="119"/>
      <c r="QOX232" s="119"/>
      <c r="QOY232" s="119"/>
      <c r="QOZ232" s="119"/>
      <c r="QPA232" s="119"/>
      <c r="QPB232" s="119"/>
      <c r="QPC232" s="119"/>
      <c r="QPD232" s="119"/>
      <c r="QPE232" s="119"/>
      <c r="QPF232" s="119"/>
      <c r="QPG232" s="119"/>
      <c r="QPH232" s="119"/>
      <c r="QPI232" s="119"/>
      <c r="QPJ232" s="119"/>
      <c r="QPK232" s="119"/>
      <c r="QPL232" s="119"/>
      <c r="QPM232" s="119"/>
      <c r="QPN232" s="119"/>
      <c r="QPO232" s="119"/>
      <c r="QPP232" s="119"/>
      <c r="QPQ232" s="119"/>
      <c r="QPR232" s="119"/>
      <c r="QPS232" s="119"/>
      <c r="QPT232" s="119"/>
      <c r="QPU232" s="119"/>
      <c r="QPV232" s="119"/>
      <c r="QPW232" s="119"/>
      <c r="QPX232" s="119"/>
      <c r="QPY232" s="119"/>
      <c r="QPZ232" s="119"/>
      <c r="QQA232" s="119"/>
      <c r="QQB232" s="119"/>
      <c r="QQC232" s="119"/>
      <c r="QQD232" s="119"/>
      <c r="QQE232" s="119"/>
      <c r="QQF232" s="119"/>
      <c r="QQG232" s="119"/>
      <c r="QQH232" s="119"/>
      <c r="QQI232" s="119"/>
      <c r="QQJ232" s="119"/>
      <c r="QQK232" s="119"/>
      <c r="QQL232" s="119"/>
      <c r="QQM232" s="119"/>
      <c r="QQN232" s="119"/>
      <c r="QQO232" s="119"/>
      <c r="QQP232" s="119"/>
      <c r="QQQ232" s="119"/>
      <c r="QQR232" s="119"/>
      <c r="QQS232" s="119"/>
      <c r="QQT232" s="119"/>
      <c r="QQU232" s="119"/>
      <c r="QQV232" s="119"/>
      <c r="QQW232" s="119"/>
      <c r="QQX232" s="119"/>
      <c r="QQY232" s="119"/>
      <c r="QQZ232" s="119"/>
      <c r="QRA232" s="119"/>
      <c r="QRB232" s="119"/>
      <c r="QRC232" s="119"/>
      <c r="QRD232" s="119"/>
      <c r="QRE232" s="119"/>
      <c r="QRF232" s="119"/>
      <c r="QRG232" s="119"/>
      <c r="QRH232" s="119"/>
      <c r="QRI232" s="119"/>
      <c r="QRJ232" s="119"/>
      <c r="QRK232" s="119"/>
      <c r="QRL232" s="119"/>
      <c r="QRM232" s="119"/>
      <c r="QRN232" s="119"/>
      <c r="QRO232" s="119"/>
      <c r="QRP232" s="119"/>
      <c r="QRQ232" s="119"/>
      <c r="QRR232" s="119"/>
      <c r="QRS232" s="119"/>
      <c r="QRT232" s="119"/>
      <c r="QRU232" s="119"/>
      <c r="QRV232" s="119"/>
      <c r="QRW232" s="119"/>
      <c r="QRX232" s="119"/>
      <c r="QRY232" s="119"/>
      <c r="QRZ232" s="119"/>
      <c r="QSA232" s="119"/>
      <c r="QSB232" s="119"/>
      <c r="QSC232" s="119"/>
      <c r="QSD232" s="119"/>
      <c r="QSE232" s="119"/>
      <c r="QSF232" s="119"/>
      <c r="QSG232" s="119"/>
      <c r="QSH232" s="119"/>
      <c r="QSI232" s="119"/>
      <c r="QSJ232" s="119"/>
      <c r="QSK232" s="119"/>
      <c r="QSL232" s="119"/>
      <c r="QSM232" s="119"/>
      <c r="QSN232" s="119"/>
      <c r="QSO232" s="119"/>
      <c r="QSP232" s="119"/>
      <c r="QSQ232" s="119"/>
      <c r="QSR232" s="119"/>
      <c r="QSS232" s="119"/>
      <c r="QST232" s="119"/>
      <c r="QSU232" s="119"/>
      <c r="QSV232" s="119"/>
      <c r="QSW232" s="119"/>
      <c r="QSX232" s="119"/>
      <c r="QSY232" s="119"/>
      <c r="QSZ232" s="119"/>
      <c r="QTA232" s="119"/>
      <c r="QTB232" s="119"/>
      <c r="QTC232" s="119"/>
      <c r="QTD232" s="119"/>
      <c r="QTE232" s="119"/>
      <c r="QTF232" s="119"/>
      <c r="QTG232" s="119"/>
      <c r="QTH232" s="119"/>
      <c r="QTI232" s="119"/>
      <c r="QTJ232" s="119"/>
      <c r="QTK232" s="119"/>
      <c r="QTL232" s="119"/>
      <c r="QTM232" s="119"/>
      <c r="QTN232" s="119"/>
      <c r="QTO232" s="119"/>
      <c r="QTP232" s="119"/>
      <c r="QTQ232" s="119"/>
      <c r="QTR232" s="119"/>
      <c r="QTS232" s="119"/>
      <c r="QTT232" s="119"/>
      <c r="QTU232" s="119"/>
      <c r="QTV232" s="119"/>
      <c r="QTW232" s="119"/>
      <c r="QTX232" s="119"/>
      <c r="QTY232" s="119"/>
      <c r="QTZ232" s="119"/>
      <c r="QUA232" s="119"/>
      <c r="QUB232" s="119"/>
      <c r="QUC232" s="119"/>
      <c r="QUD232" s="119"/>
      <c r="QUE232" s="119"/>
      <c r="QUF232" s="119"/>
      <c r="QUG232" s="119"/>
      <c r="QUH232" s="119"/>
      <c r="QUI232" s="119"/>
      <c r="QUJ232" s="119"/>
      <c r="QUK232" s="119"/>
      <c r="QUL232" s="119"/>
      <c r="QUM232" s="119"/>
      <c r="QUN232" s="119"/>
      <c r="QUO232" s="119"/>
      <c r="QUP232" s="119"/>
      <c r="QUQ232" s="119"/>
      <c r="QUR232" s="119"/>
      <c r="QUS232" s="119"/>
      <c r="QUT232" s="119"/>
      <c r="QUU232" s="119"/>
      <c r="QUV232" s="119"/>
      <c r="QUW232" s="119"/>
      <c r="QUX232" s="119"/>
      <c r="QUY232" s="119"/>
      <c r="QUZ232" s="119"/>
      <c r="QVA232" s="119"/>
      <c r="QVB232" s="119"/>
      <c r="QVC232" s="119"/>
      <c r="QVD232" s="119"/>
      <c r="QVE232" s="119"/>
      <c r="QVF232" s="119"/>
      <c r="QVG232" s="119"/>
      <c r="QVH232" s="119"/>
      <c r="QVI232" s="119"/>
      <c r="QVJ232" s="119"/>
      <c r="QVK232" s="119"/>
      <c r="QVL232" s="119"/>
      <c r="QVM232" s="119"/>
      <c r="QVN232" s="119"/>
      <c r="QVO232" s="119"/>
      <c r="QVP232" s="119"/>
      <c r="QVQ232" s="119"/>
      <c r="QVR232" s="119"/>
      <c r="QVS232" s="119"/>
      <c r="QVT232" s="119"/>
      <c r="QVU232" s="119"/>
      <c r="QVV232" s="119"/>
      <c r="QVW232" s="119"/>
      <c r="QVX232" s="119"/>
      <c r="QVY232" s="119"/>
      <c r="QVZ232" s="119"/>
      <c r="QWA232" s="119"/>
      <c r="QWB232" s="119"/>
      <c r="QWC232" s="119"/>
      <c r="QWD232" s="119"/>
      <c r="QWE232" s="119"/>
      <c r="QWF232" s="119"/>
      <c r="QWG232" s="119"/>
      <c r="QWH232" s="119"/>
      <c r="QWI232" s="119"/>
      <c r="QWJ232" s="119"/>
      <c r="QWK232" s="119"/>
      <c r="QWL232" s="119"/>
      <c r="QWM232" s="119"/>
      <c r="QWN232" s="119"/>
      <c r="QWO232" s="119"/>
      <c r="QWP232" s="119"/>
      <c r="QWQ232" s="119"/>
      <c r="QWR232" s="119"/>
      <c r="QWS232" s="119"/>
      <c r="QWT232" s="119"/>
      <c r="QWU232" s="119"/>
      <c r="QWV232" s="119"/>
      <c r="QWW232" s="119"/>
      <c r="QWX232" s="119"/>
      <c r="QWY232" s="119"/>
      <c r="QWZ232" s="119"/>
      <c r="QXA232" s="119"/>
      <c r="QXB232" s="119"/>
      <c r="QXC232" s="119"/>
      <c r="QXD232" s="119"/>
      <c r="QXE232" s="119"/>
      <c r="QXF232" s="119"/>
      <c r="QXG232" s="119"/>
      <c r="QXH232" s="119"/>
      <c r="QXI232" s="119"/>
      <c r="QXJ232" s="119"/>
      <c r="QXK232" s="119"/>
      <c r="QXL232" s="119"/>
      <c r="QXM232" s="119"/>
      <c r="QXN232" s="119"/>
      <c r="QXO232" s="119"/>
      <c r="QXP232" s="119"/>
      <c r="QXQ232" s="119"/>
      <c r="QXR232" s="119"/>
      <c r="QXS232" s="119"/>
      <c r="QXT232" s="119"/>
      <c r="QXU232" s="119"/>
      <c r="QXV232" s="119"/>
      <c r="QXW232" s="119"/>
      <c r="QXX232" s="119"/>
      <c r="QXY232" s="119"/>
      <c r="QXZ232" s="119"/>
      <c r="QYA232" s="119"/>
      <c r="QYB232" s="119"/>
      <c r="QYC232" s="119"/>
      <c r="QYD232" s="119"/>
      <c r="QYE232" s="119"/>
      <c r="QYF232" s="119"/>
      <c r="QYG232" s="119"/>
      <c r="QYH232" s="119"/>
      <c r="QYI232" s="119"/>
      <c r="QYJ232" s="119"/>
      <c r="QYK232" s="119"/>
      <c r="QYL232" s="119"/>
      <c r="QYM232" s="119"/>
      <c r="QYN232" s="119"/>
      <c r="QYO232" s="119"/>
      <c r="QYP232" s="119"/>
      <c r="QYQ232" s="119"/>
      <c r="QYR232" s="119"/>
      <c r="QYS232" s="119"/>
      <c r="QYT232" s="119"/>
      <c r="QYU232" s="119"/>
      <c r="QYV232" s="119"/>
      <c r="QYW232" s="119"/>
      <c r="QYX232" s="119"/>
      <c r="QYY232" s="119"/>
      <c r="QYZ232" s="119"/>
      <c r="QZA232" s="119"/>
      <c r="QZB232" s="119"/>
      <c r="QZC232" s="119"/>
      <c r="QZD232" s="119"/>
      <c r="QZE232" s="119"/>
      <c r="QZF232" s="119"/>
      <c r="QZG232" s="119"/>
      <c r="QZH232" s="119"/>
      <c r="QZI232" s="119"/>
      <c r="QZJ232" s="119"/>
      <c r="QZK232" s="119"/>
      <c r="QZL232" s="119"/>
      <c r="QZM232" s="119"/>
      <c r="QZN232" s="119"/>
      <c r="QZO232" s="119"/>
      <c r="QZP232" s="119"/>
      <c r="QZQ232" s="119"/>
      <c r="QZR232" s="119"/>
      <c r="QZS232" s="119"/>
      <c r="QZT232" s="119"/>
      <c r="QZU232" s="119"/>
      <c r="QZV232" s="119"/>
      <c r="QZW232" s="119"/>
      <c r="QZX232" s="119"/>
      <c r="QZY232" s="119"/>
      <c r="QZZ232" s="119"/>
      <c r="RAA232" s="119"/>
      <c r="RAB232" s="119"/>
      <c r="RAC232" s="119"/>
      <c r="RAD232" s="119"/>
      <c r="RAE232" s="119"/>
      <c r="RAF232" s="119"/>
      <c r="RAG232" s="119"/>
      <c r="RAH232" s="119"/>
      <c r="RAI232" s="119"/>
      <c r="RAJ232" s="119"/>
      <c r="RAK232" s="119"/>
      <c r="RAL232" s="119"/>
      <c r="RAM232" s="119"/>
      <c r="RAN232" s="119"/>
      <c r="RAO232" s="119"/>
      <c r="RAP232" s="119"/>
      <c r="RAQ232" s="119"/>
      <c r="RAR232" s="119"/>
      <c r="RAS232" s="119"/>
      <c r="RAT232" s="119"/>
      <c r="RAU232" s="119"/>
      <c r="RAV232" s="119"/>
      <c r="RAW232" s="119"/>
      <c r="RAX232" s="119"/>
      <c r="RAY232" s="119"/>
      <c r="RAZ232" s="119"/>
      <c r="RBA232" s="119"/>
      <c r="RBB232" s="119"/>
      <c r="RBC232" s="119"/>
      <c r="RBD232" s="119"/>
      <c r="RBE232" s="119"/>
      <c r="RBF232" s="119"/>
      <c r="RBG232" s="119"/>
      <c r="RBH232" s="119"/>
      <c r="RBI232" s="119"/>
      <c r="RBJ232" s="119"/>
      <c r="RBK232" s="119"/>
      <c r="RBL232" s="119"/>
      <c r="RBM232" s="119"/>
      <c r="RBN232" s="119"/>
      <c r="RBO232" s="119"/>
      <c r="RBP232" s="119"/>
      <c r="RBQ232" s="119"/>
      <c r="RBR232" s="119"/>
      <c r="RBS232" s="119"/>
      <c r="RBT232" s="119"/>
      <c r="RBU232" s="119"/>
      <c r="RBV232" s="119"/>
      <c r="RBW232" s="119"/>
      <c r="RBX232" s="119"/>
      <c r="RBY232" s="119"/>
      <c r="RBZ232" s="119"/>
      <c r="RCA232" s="119"/>
      <c r="RCB232" s="119"/>
      <c r="RCC232" s="119"/>
      <c r="RCD232" s="119"/>
      <c r="RCE232" s="119"/>
      <c r="RCF232" s="119"/>
      <c r="RCG232" s="119"/>
      <c r="RCH232" s="119"/>
      <c r="RCI232" s="119"/>
      <c r="RCJ232" s="119"/>
      <c r="RCK232" s="119"/>
      <c r="RCL232" s="119"/>
      <c r="RCM232" s="119"/>
      <c r="RCN232" s="119"/>
      <c r="RCO232" s="119"/>
      <c r="RCP232" s="119"/>
      <c r="RCQ232" s="119"/>
      <c r="RCR232" s="119"/>
      <c r="RCS232" s="119"/>
      <c r="RCT232" s="119"/>
      <c r="RCU232" s="119"/>
      <c r="RCV232" s="119"/>
      <c r="RCW232" s="119"/>
      <c r="RCX232" s="119"/>
      <c r="RCY232" s="119"/>
      <c r="RCZ232" s="119"/>
      <c r="RDA232" s="119"/>
      <c r="RDB232" s="119"/>
      <c r="RDC232" s="119"/>
      <c r="RDD232" s="119"/>
      <c r="RDE232" s="119"/>
      <c r="RDF232" s="119"/>
      <c r="RDG232" s="119"/>
      <c r="RDH232" s="119"/>
      <c r="RDI232" s="119"/>
      <c r="RDJ232" s="119"/>
      <c r="RDK232" s="119"/>
      <c r="RDL232" s="119"/>
      <c r="RDM232" s="119"/>
      <c r="RDN232" s="119"/>
      <c r="RDO232" s="119"/>
      <c r="RDP232" s="119"/>
      <c r="RDQ232" s="119"/>
      <c r="RDR232" s="119"/>
      <c r="RDS232" s="119"/>
      <c r="RDT232" s="119"/>
      <c r="RDU232" s="119"/>
      <c r="RDV232" s="119"/>
      <c r="RDW232" s="119"/>
      <c r="RDX232" s="119"/>
      <c r="RDY232" s="119"/>
      <c r="RDZ232" s="119"/>
      <c r="REA232" s="119"/>
      <c r="REB232" s="119"/>
      <c r="REC232" s="119"/>
      <c r="RED232" s="119"/>
      <c r="REE232" s="119"/>
      <c r="REF232" s="119"/>
      <c r="REG232" s="119"/>
      <c r="REH232" s="119"/>
      <c r="REI232" s="119"/>
      <c r="REJ232" s="119"/>
      <c r="REK232" s="119"/>
      <c r="REL232" s="119"/>
      <c r="REM232" s="119"/>
      <c r="REN232" s="119"/>
      <c r="REO232" s="119"/>
      <c r="REP232" s="119"/>
      <c r="REQ232" s="119"/>
      <c r="RER232" s="119"/>
      <c r="RES232" s="119"/>
      <c r="RET232" s="119"/>
      <c r="REU232" s="119"/>
      <c r="REV232" s="119"/>
      <c r="REW232" s="119"/>
      <c r="REX232" s="119"/>
      <c r="REY232" s="119"/>
      <c r="REZ232" s="119"/>
      <c r="RFA232" s="119"/>
      <c r="RFB232" s="119"/>
      <c r="RFC232" s="119"/>
      <c r="RFD232" s="119"/>
      <c r="RFE232" s="119"/>
      <c r="RFF232" s="119"/>
      <c r="RFG232" s="119"/>
      <c r="RFH232" s="119"/>
      <c r="RFI232" s="119"/>
      <c r="RFJ232" s="119"/>
      <c r="RFK232" s="119"/>
      <c r="RFL232" s="119"/>
      <c r="RFM232" s="119"/>
      <c r="RFN232" s="119"/>
      <c r="RFO232" s="119"/>
      <c r="RFP232" s="119"/>
      <c r="RFQ232" s="119"/>
      <c r="RFR232" s="119"/>
      <c r="RFS232" s="119"/>
      <c r="RFT232" s="119"/>
      <c r="RFU232" s="119"/>
      <c r="RFV232" s="119"/>
      <c r="RFW232" s="119"/>
      <c r="RFX232" s="119"/>
      <c r="RFY232" s="119"/>
      <c r="RFZ232" s="119"/>
      <c r="RGA232" s="119"/>
      <c r="RGB232" s="119"/>
      <c r="RGC232" s="119"/>
      <c r="RGD232" s="119"/>
      <c r="RGE232" s="119"/>
      <c r="RGF232" s="119"/>
      <c r="RGG232" s="119"/>
      <c r="RGH232" s="119"/>
      <c r="RGI232" s="119"/>
      <c r="RGJ232" s="119"/>
      <c r="RGK232" s="119"/>
      <c r="RGL232" s="119"/>
      <c r="RGM232" s="119"/>
      <c r="RGN232" s="119"/>
      <c r="RGO232" s="119"/>
      <c r="RGP232" s="119"/>
      <c r="RGQ232" s="119"/>
      <c r="RGR232" s="119"/>
      <c r="RGS232" s="119"/>
      <c r="RGT232" s="119"/>
      <c r="RGU232" s="119"/>
      <c r="RGV232" s="119"/>
      <c r="RGW232" s="119"/>
      <c r="RGX232" s="119"/>
      <c r="RGY232" s="119"/>
      <c r="RGZ232" s="119"/>
      <c r="RHA232" s="119"/>
      <c r="RHB232" s="119"/>
      <c r="RHC232" s="119"/>
      <c r="RHD232" s="119"/>
      <c r="RHE232" s="119"/>
      <c r="RHF232" s="119"/>
      <c r="RHG232" s="119"/>
      <c r="RHH232" s="119"/>
      <c r="RHI232" s="119"/>
      <c r="RHJ232" s="119"/>
      <c r="RHK232" s="119"/>
      <c r="RHL232" s="119"/>
      <c r="RHM232" s="119"/>
      <c r="RHN232" s="119"/>
      <c r="RHO232" s="119"/>
      <c r="RHP232" s="119"/>
      <c r="RHQ232" s="119"/>
      <c r="RHR232" s="119"/>
      <c r="RHS232" s="119"/>
      <c r="RHT232" s="119"/>
      <c r="RHU232" s="119"/>
      <c r="RHV232" s="119"/>
      <c r="RHW232" s="119"/>
      <c r="RHX232" s="119"/>
      <c r="RHY232" s="119"/>
      <c r="RHZ232" s="119"/>
      <c r="RIA232" s="119"/>
      <c r="RIB232" s="119"/>
      <c r="RIC232" s="119"/>
      <c r="RID232" s="119"/>
      <c r="RIE232" s="119"/>
      <c r="RIF232" s="119"/>
      <c r="RIG232" s="119"/>
      <c r="RIH232" s="119"/>
      <c r="RII232" s="119"/>
      <c r="RIJ232" s="119"/>
      <c r="RIK232" s="119"/>
      <c r="RIL232" s="119"/>
      <c r="RIM232" s="119"/>
      <c r="RIN232" s="119"/>
      <c r="RIO232" s="119"/>
      <c r="RIP232" s="119"/>
      <c r="RIQ232" s="119"/>
      <c r="RIR232" s="119"/>
      <c r="RIS232" s="119"/>
      <c r="RIT232" s="119"/>
      <c r="RIU232" s="119"/>
      <c r="RIV232" s="119"/>
      <c r="RIW232" s="119"/>
      <c r="RIX232" s="119"/>
      <c r="RIY232" s="119"/>
      <c r="RIZ232" s="119"/>
      <c r="RJA232" s="119"/>
      <c r="RJB232" s="119"/>
      <c r="RJC232" s="119"/>
      <c r="RJD232" s="119"/>
      <c r="RJE232" s="119"/>
      <c r="RJF232" s="119"/>
      <c r="RJG232" s="119"/>
      <c r="RJH232" s="119"/>
      <c r="RJI232" s="119"/>
      <c r="RJJ232" s="119"/>
      <c r="RJK232" s="119"/>
      <c r="RJL232" s="119"/>
      <c r="RJM232" s="119"/>
      <c r="RJN232" s="119"/>
      <c r="RJO232" s="119"/>
      <c r="RJP232" s="119"/>
      <c r="RJQ232" s="119"/>
      <c r="RJR232" s="119"/>
      <c r="RJS232" s="119"/>
      <c r="RJT232" s="119"/>
      <c r="RJU232" s="119"/>
      <c r="RJV232" s="119"/>
      <c r="RJW232" s="119"/>
      <c r="RJX232" s="119"/>
      <c r="RJY232" s="119"/>
      <c r="RJZ232" s="119"/>
      <c r="RKA232" s="119"/>
      <c r="RKB232" s="119"/>
      <c r="RKC232" s="119"/>
      <c r="RKD232" s="119"/>
      <c r="RKE232" s="119"/>
      <c r="RKF232" s="119"/>
      <c r="RKG232" s="119"/>
      <c r="RKH232" s="119"/>
      <c r="RKI232" s="119"/>
      <c r="RKJ232" s="119"/>
      <c r="RKK232" s="119"/>
      <c r="RKL232" s="119"/>
      <c r="RKM232" s="119"/>
      <c r="RKN232" s="119"/>
      <c r="RKO232" s="119"/>
      <c r="RKP232" s="119"/>
      <c r="RKQ232" s="119"/>
      <c r="RKR232" s="119"/>
      <c r="RKS232" s="119"/>
      <c r="RKT232" s="119"/>
      <c r="RKU232" s="119"/>
      <c r="RKV232" s="119"/>
      <c r="RKW232" s="119"/>
      <c r="RKX232" s="119"/>
      <c r="RKY232" s="119"/>
      <c r="RKZ232" s="119"/>
      <c r="RLA232" s="119"/>
      <c r="RLB232" s="119"/>
      <c r="RLC232" s="119"/>
      <c r="RLD232" s="119"/>
      <c r="RLE232" s="119"/>
      <c r="RLF232" s="119"/>
      <c r="RLG232" s="119"/>
      <c r="RLH232" s="119"/>
      <c r="RLI232" s="119"/>
      <c r="RLJ232" s="119"/>
      <c r="RLK232" s="119"/>
      <c r="RLL232" s="119"/>
      <c r="RLM232" s="119"/>
      <c r="RLN232" s="119"/>
      <c r="RLO232" s="119"/>
      <c r="RLP232" s="119"/>
      <c r="RLQ232" s="119"/>
      <c r="RLR232" s="119"/>
      <c r="RLS232" s="119"/>
      <c r="RLT232" s="119"/>
      <c r="RLU232" s="119"/>
      <c r="RLV232" s="119"/>
      <c r="RLW232" s="119"/>
      <c r="RLX232" s="119"/>
      <c r="RLY232" s="119"/>
      <c r="RLZ232" s="119"/>
      <c r="RMA232" s="119"/>
      <c r="RMB232" s="119"/>
      <c r="RMC232" s="119"/>
      <c r="RMD232" s="119"/>
      <c r="RME232" s="119"/>
      <c r="RMF232" s="119"/>
      <c r="RMG232" s="119"/>
      <c r="RMH232" s="119"/>
      <c r="RMI232" s="119"/>
      <c r="RMJ232" s="119"/>
      <c r="RMK232" s="119"/>
      <c r="RML232" s="119"/>
      <c r="RMM232" s="119"/>
      <c r="RMN232" s="119"/>
      <c r="RMO232" s="119"/>
      <c r="RMP232" s="119"/>
      <c r="RMQ232" s="119"/>
      <c r="RMR232" s="119"/>
      <c r="RMS232" s="119"/>
      <c r="RMT232" s="119"/>
      <c r="RMU232" s="119"/>
      <c r="RMV232" s="119"/>
      <c r="RMW232" s="119"/>
      <c r="RMX232" s="119"/>
      <c r="RMY232" s="119"/>
      <c r="RMZ232" s="119"/>
      <c r="RNA232" s="119"/>
      <c r="RNB232" s="119"/>
      <c r="RNC232" s="119"/>
      <c r="RND232" s="119"/>
      <c r="RNE232" s="119"/>
      <c r="RNF232" s="119"/>
      <c r="RNG232" s="119"/>
      <c r="RNH232" s="119"/>
      <c r="RNI232" s="119"/>
      <c r="RNJ232" s="119"/>
      <c r="RNK232" s="119"/>
      <c r="RNL232" s="119"/>
      <c r="RNM232" s="119"/>
      <c r="RNN232" s="119"/>
      <c r="RNO232" s="119"/>
      <c r="RNP232" s="119"/>
      <c r="RNQ232" s="119"/>
      <c r="RNR232" s="119"/>
      <c r="RNS232" s="119"/>
      <c r="RNT232" s="119"/>
      <c r="RNU232" s="119"/>
      <c r="RNV232" s="119"/>
      <c r="RNW232" s="119"/>
      <c r="RNX232" s="119"/>
      <c r="RNY232" s="119"/>
      <c r="RNZ232" s="119"/>
      <c r="ROA232" s="119"/>
      <c r="ROB232" s="119"/>
      <c r="ROC232" s="119"/>
      <c r="ROD232" s="119"/>
      <c r="ROE232" s="119"/>
      <c r="ROF232" s="119"/>
      <c r="ROG232" s="119"/>
      <c r="ROH232" s="119"/>
      <c r="ROI232" s="119"/>
      <c r="ROJ232" s="119"/>
      <c r="ROK232" s="119"/>
      <c r="ROL232" s="119"/>
      <c r="ROM232" s="119"/>
      <c r="RON232" s="119"/>
      <c r="ROO232" s="119"/>
      <c r="ROP232" s="119"/>
      <c r="ROQ232" s="119"/>
      <c r="ROR232" s="119"/>
      <c r="ROS232" s="119"/>
      <c r="ROT232" s="119"/>
      <c r="ROU232" s="119"/>
      <c r="ROV232" s="119"/>
      <c r="ROW232" s="119"/>
      <c r="ROX232" s="119"/>
      <c r="ROY232" s="119"/>
      <c r="ROZ232" s="119"/>
      <c r="RPA232" s="119"/>
      <c r="RPB232" s="119"/>
      <c r="RPC232" s="119"/>
      <c r="RPD232" s="119"/>
      <c r="RPE232" s="119"/>
      <c r="RPF232" s="119"/>
      <c r="RPG232" s="119"/>
      <c r="RPH232" s="119"/>
      <c r="RPI232" s="119"/>
      <c r="RPJ232" s="119"/>
      <c r="RPK232" s="119"/>
      <c r="RPL232" s="119"/>
      <c r="RPM232" s="119"/>
      <c r="RPN232" s="119"/>
      <c r="RPO232" s="119"/>
      <c r="RPP232" s="119"/>
      <c r="RPQ232" s="119"/>
      <c r="RPR232" s="119"/>
      <c r="RPS232" s="119"/>
      <c r="RPT232" s="119"/>
      <c r="RPU232" s="119"/>
      <c r="RPV232" s="119"/>
      <c r="RPW232" s="119"/>
      <c r="RPX232" s="119"/>
      <c r="RPY232" s="119"/>
      <c r="RPZ232" s="119"/>
      <c r="RQA232" s="119"/>
      <c r="RQB232" s="119"/>
      <c r="RQC232" s="119"/>
      <c r="RQD232" s="119"/>
      <c r="RQE232" s="119"/>
      <c r="RQF232" s="119"/>
      <c r="RQG232" s="119"/>
      <c r="RQH232" s="119"/>
      <c r="RQI232" s="119"/>
      <c r="RQJ232" s="119"/>
      <c r="RQK232" s="119"/>
      <c r="RQL232" s="119"/>
      <c r="RQM232" s="119"/>
      <c r="RQN232" s="119"/>
      <c r="RQO232" s="119"/>
      <c r="RQP232" s="119"/>
      <c r="RQQ232" s="119"/>
      <c r="RQR232" s="119"/>
      <c r="RQS232" s="119"/>
      <c r="RQT232" s="119"/>
      <c r="RQU232" s="119"/>
      <c r="RQV232" s="119"/>
      <c r="RQW232" s="119"/>
      <c r="RQX232" s="119"/>
      <c r="RQY232" s="119"/>
      <c r="RQZ232" s="119"/>
      <c r="RRA232" s="119"/>
      <c r="RRB232" s="119"/>
      <c r="RRC232" s="119"/>
      <c r="RRD232" s="119"/>
      <c r="RRE232" s="119"/>
      <c r="RRF232" s="119"/>
      <c r="RRG232" s="119"/>
      <c r="RRH232" s="119"/>
      <c r="RRI232" s="119"/>
      <c r="RRJ232" s="119"/>
      <c r="RRK232" s="119"/>
      <c r="RRL232" s="119"/>
      <c r="RRM232" s="119"/>
      <c r="RRN232" s="119"/>
      <c r="RRO232" s="119"/>
      <c r="RRP232" s="119"/>
      <c r="RRQ232" s="119"/>
      <c r="RRR232" s="119"/>
      <c r="RRS232" s="119"/>
      <c r="RRT232" s="119"/>
      <c r="RRU232" s="119"/>
      <c r="RRV232" s="119"/>
      <c r="RRW232" s="119"/>
      <c r="RRX232" s="119"/>
      <c r="RRY232" s="119"/>
      <c r="RRZ232" s="119"/>
      <c r="RSA232" s="119"/>
      <c r="RSB232" s="119"/>
      <c r="RSC232" s="119"/>
      <c r="RSD232" s="119"/>
      <c r="RSE232" s="119"/>
      <c r="RSF232" s="119"/>
      <c r="RSG232" s="119"/>
      <c r="RSH232" s="119"/>
      <c r="RSI232" s="119"/>
      <c r="RSJ232" s="119"/>
      <c r="RSK232" s="119"/>
      <c r="RSL232" s="119"/>
      <c r="RSM232" s="119"/>
      <c r="RSN232" s="119"/>
      <c r="RSO232" s="119"/>
      <c r="RSP232" s="119"/>
      <c r="RSQ232" s="119"/>
      <c r="RSR232" s="119"/>
      <c r="RSS232" s="119"/>
      <c r="RST232" s="119"/>
      <c r="RSU232" s="119"/>
      <c r="RSV232" s="119"/>
      <c r="RSW232" s="119"/>
      <c r="RSX232" s="119"/>
      <c r="RSY232" s="119"/>
      <c r="RSZ232" s="119"/>
      <c r="RTA232" s="119"/>
      <c r="RTB232" s="119"/>
      <c r="RTC232" s="119"/>
      <c r="RTD232" s="119"/>
      <c r="RTE232" s="119"/>
      <c r="RTF232" s="119"/>
      <c r="RTG232" s="119"/>
      <c r="RTH232" s="119"/>
      <c r="RTI232" s="119"/>
      <c r="RTJ232" s="119"/>
      <c r="RTK232" s="119"/>
      <c r="RTL232" s="119"/>
      <c r="RTM232" s="119"/>
      <c r="RTN232" s="119"/>
      <c r="RTO232" s="119"/>
      <c r="RTP232" s="119"/>
      <c r="RTQ232" s="119"/>
      <c r="RTR232" s="119"/>
      <c r="RTS232" s="119"/>
      <c r="RTT232" s="119"/>
      <c r="RTU232" s="119"/>
      <c r="RTV232" s="119"/>
      <c r="RTW232" s="119"/>
      <c r="RTX232" s="119"/>
      <c r="RTY232" s="119"/>
      <c r="RTZ232" s="119"/>
      <c r="RUA232" s="119"/>
      <c r="RUB232" s="119"/>
      <c r="RUC232" s="119"/>
      <c r="RUD232" s="119"/>
      <c r="RUE232" s="119"/>
      <c r="RUF232" s="119"/>
      <c r="RUG232" s="119"/>
      <c r="RUH232" s="119"/>
      <c r="RUI232" s="119"/>
      <c r="RUJ232" s="119"/>
      <c r="RUK232" s="119"/>
      <c r="RUL232" s="119"/>
      <c r="RUM232" s="119"/>
      <c r="RUN232" s="119"/>
      <c r="RUO232" s="119"/>
      <c r="RUP232" s="119"/>
      <c r="RUQ232" s="119"/>
      <c r="RUR232" s="119"/>
      <c r="RUS232" s="119"/>
      <c r="RUT232" s="119"/>
      <c r="RUU232" s="119"/>
      <c r="RUV232" s="119"/>
      <c r="RUW232" s="119"/>
      <c r="RUX232" s="119"/>
      <c r="RUY232" s="119"/>
      <c r="RUZ232" s="119"/>
      <c r="RVA232" s="119"/>
      <c r="RVB232" s="119"/>
      <c r="RVC232" s="119"/>
      <c r="RVD232" s="119"/>
      <c r="RVE232" s="119"/>
      <c r="RVF232" s="119"/>
      <c r="RVG232" s="119"/>
      <c r="RVH232" s="119"/>
      <c r="RVI232" s="119"/>
      <c r="RVJ232" s="119"/>
      <c r="RVK232" s="119"/>
      <c r="RVL232" s="119"/>
      <c r="RVM232" s="119"/>
      <c r="RVN232" s="119"/>
      <c r="RVO232" s="119"/>
      <c r="RVP232" s="119"/>
      <c r="RVQ232" s="119"/>
      <c r="RVR232" s="119"/>
      <c r="RVS232" s="119"/>
      <c r="RVT232" s="119"/>
      <c r="RVU232" s="119"/>
      <c r="RVV232" s="119"/>
      <c r="RVW232" s="119"/>
      <c r="RVX232" s="119"/>
      <c r="RVY232" s="119"/>
      <c r="RVZ232" s="119"/>
      <c r="RWA232" s="119"/>
      <c r="RWB232" s="119"/>
      <c r="RWC232" s="119"/>
      <c r="RWD232" s="119"/>
      <c r="RWE232" s="119"/>
      <c r="RWF232" s="119"/>
      <c r="RWG232" s="119"/>
      <c r="RWH232" s="119"/>
      <c r="RWI232" s="119"/>
      <c r="RWJ232" s="119"/>
      <c r="RWK232" s="119"/>
      <c r="RWL232" s="119"/>
      <c r="RWM232" s="119"/>
      <c r="RWN232" s="119"/>
      <c r="RWO232" s="119"/>
      <c r="RWP232" s="119"/>
      <c r="RWQ232" s="119"/>
      <c r="RWR232" s="119"/>
      <c r="RWS232" s="119"/>
      <c r="RWT232" s="119"/>
      <c r="RWU232" s="119"/>
      <c r="RWV232" s="119"/>
      <c r="RWW232" s="119"/>
      <c r="RWX232" s="119"/>
      <c r="RWY232" s="119"/>
      <c r="RWZ232" s="119"/>
      <c r="RXA232" s="119"/>
      <c r="RXB232" s="119"/>
      <c r="RXC232" s="119"/>
      <c r="RXD232" s="119"/>
      <c r="RXE232" s="119"/>
      <c r="RXF232" s="119"/>
      <c r="RXG232" s="119"/>
      <c r="RXH232" s="119"/>
      <c r="RXI232" s="119"/>
      <c r="RXJ232" s="119"/>
      <c r="RXK232" s="119"/>
      <c r="RXL232" s="119"/>
      <c r="RXM232" s="119"/>
      <c r="RXN232" s="119"/>
      <c r="RXO232" s="119"/>
      <c r="RXP232" s="119"/>
      <c r="RXQ232" s="119"/>
      <c r="RXR232" s="119"/>
      <c r="RXS232" s="119"/>
      <c r="RXT232" s="119"/>
      <c r="RXU232" s="119"/>
      <c r="RXV232" s="119"/>
      <c r="RXW232" s="119"/>
      <c r="RXX232" s="119"/>
      <c r="RXY232" s="119"/>
      <c r="RXZ232" s="119"/>
      <c r="RYA232" s="119"/>
      <c r="RYB232" s="119"/>
      <c r="RYC232" s="119"/>
      <c r="RYD232" s="119"/>
      <c r="RYE232" s="119"/>
      <c r="RYF232" s="119"/>
      <c r="RYG232" s="119"/>
      <c r="RYH232" s="119"/>
      <c r="RYI232" s="119"/>
      <c r="RYJ232" s="119"/>
      <c r="RYK232" s="119"/>
      <c r="RYL232" s="119"/>
      <c r="RYM232" s="119"/>
      <c r="RYN232" s="119"/>
      <c r="RYO232" s="119"/>
      <c r="RYP232" s="119"/>
      <c r="RYQ232" s="119"/>
      <c r="RYR232" s="119"/>
      <c r="RYS232" s="119"/>
      <c r="RYT232" s="119"/>
      <c r="RYU232" s="119"/>
      <c r="RYV232" s="119"/>
      <c r="RYW232" s="119"/>
      <c r="RYX232" s="119"/>
      <c r="RYY232" s="119"/>
      <c r="RYZ232" s="119"/>
      <c r="RZA232" s="119"/>
      <c r="RZB232" s="119"/>
      <c r="RZC232" s="119"/>
      <c r="RZD232" s="119"/>
      <c r="RZE232" s="119"/>
      <c r="RZF232" s="119"/>
      <c r="RZG232" s="119"/>
      <c r="RZH232" s="119"/>
      <c r="RZI232" s="119"/>
      <c r="RZJ232" s="119"/>
      <c r="RZK232" s="119"/>
      <c r="RZL232" s="119"/>
      <c r="RZM232" s="119"/>
      <c r="RZN232" s="119"/>
      <c r="RZO232" s="119"/>
      <c r="RZP232" s="119"/>
      <c r="RZQ232" s="119"/>
      <c r="RZR232" s="119"/>
      <c r="RZS232" s="119"/>
      <c r="RZT232" s="119"/>
      <c r="RZU232" s="119"/>
      <c r="RZV232" s="119"/>
      <c r="RZW232" s="119"/>
      <c r="RZX232" s="119"/>
      <c r="RZY232" s="119"/>
      <c r="RZZ232" s="119"/>
      <c r="SAA232" s="119"/>
      <c r="SAB232" s="119"/>
      <c r="SAC232" s="119"/>
      <c r="SAD232" s="119"/>
      <c r="SAE232" s="119"/>
      <c r="SAF232" s="119"/>
      <c r="SAG232" s="119"/>
      <c r="SAH232" s="119"/>
      <c r="SAI232" s="119"/>
      <c r="SAJ232" s="119"/>
      <c r="SAK232" s="119"/>
      <c r="SAL232" s="119"/>
      <c r="SAM232" s="119"/>
      <c r="SAN232" s="119"/>
      <c r="SAO232" s="119"/>
      <c r="SAP232" s="119"/>
      <c r="SAQ232" s="119"/>
      <c r="SAR232" s="119"/>
      <c r="SAS232" s="119"/>
      <c r="SAT232" s="119"/>
      <c r="SAU232" s="119"/>
      <c r="SAV232" s="119"/>
      <c r="SAW232" s="119"/>
      <c r="SAX232" s="119"/>
      <c r="SAY232" s="119"/>
      <c r="SAZ232" s="119"/>
      <c r="SBA232" s="119"/>
      <c r="SBB232" s="119"/>
      <c r="SBC232" s="119"/>
      <c r="SBD232" s="119"/>
      <c r="SBE232" s="119"/>
      <c r="SBF232" s="119"/>
      <c r="SBG232" s="119"/>
      <c r="SBH232" s="119"/>
      <c r="SBI232" s="119"/>
      <c r="SBJ232" s="119"/>
      <c r="SBK232" s="119"/>
      <c r="SBL232" s="119"/>
      <c r="SBM232" s="119"/>
      <c r="SBN232" s="119"/>
      <c r="SBO232" s="119"/>
      <c r="SBP232" s="119"/>
      <c r="SBQ232" s="119"/>
      <c r="SBR232" s="119"/>
      <c r="SBS232" s="119"/>
      <c r="SBT232" s="119"/>
      <c r="SBU232" s="119"/>
      <c r="SBV232" s="119"/>
      <c r="SBW232" s="119"/>
      <c r="SBX232" s="119"/>
      <c r="SBY232" s="119"/>
      <c r="SBZ232" s="119"/>
      <c r="SCA232" s="119"/>
      <c r="SCB232" s="119"/>
      <c r="SCC232" s="119"/>
      <c r="SCD232" s="119"/>
      <c r="SCE232" s="119"/>
      <c r="SCF232" s="119"/>
      <c r="SCG232" s="119"/>
      <c r="SCH232" s="119"/>
      <c r="SCI232" s="119"/>
      <c r="SCJ232" s="119"/>
      <c r="SCK232" s="119"/>
      <c r="SCL232" s="119"/>
      <c r="SCM232" s="119"/>
      <c r="SCN232" s="119"/>
      <c r="SCO232" s="119"/>
      <c r="SCP232" s="119"/>
      <c r="SCQ232" s="119"/>
      <c r="SCR232" s="119"/>
      <c r="SCS232" s="119"/>
      <c r="SCT232" s="119"/>
      <c r="SCU232" s="119"/>
      <c r="SCV232" s="119"/>
      <c r="SCW232" s="119"/>
      <c r="SCX232" s="119"/>
      <c r="SCY232" s="119"/>
      <c r="SCZ232" s="119"/>
      <c r="SDA232" s="119"/>
      <c r="SDB232" s="119"/>
      <c r="SDC232" s="119"/>
      <c r="SDD232" s="119"/>
      <c r="SDE232" s="119"/>
      <c r="SDF232" s="119"/>
      <c r="SDG232" s="119"/>
      <c r="SDH232" s="119"/>
      <c r="SDI232" s="119"/>
      <c r="SDJ232" s="119"/>
      <c r="SDK232" s="119"/>
      <c r="SDL232" s="119"/>
      <c r="SDM232" s="119"/>
      <c r="SDN232" s="119"/>
      <c r="SDO232" s="119"/>
      <c r="SDP232" s="119"/>
      <c r="SDQ232" s="119"/>
      <c r="SDR232" s="119"/>
      <c r="SDS232" s="119"/>
      <c r="SDT232" s="119"/>
      <c r="SDU232" s="119"/>
      <c r="SDV232" s="119"/>
      <c r="SDW232" s="119"/>
      <c r="SDX232" s="119"/>
      <c r="SDY232" s="119"/>
      <c r="SDZ232" s="119"/>
      <c r="SEA232" s="119"/>
      <c r="SEB232" s="119"/>
      <c r="SEC232" s="119"/>
      <c r="SED232" s="119"/>
      <c r="SEE232" s="119"/>
      <c r="SEF232" s="119"/>
      <c r="SEG232" s="119"/>
      <c r="SEH232" s="119"/>
      <c r="SEI232" s="119"/>
      <c r="SEJ232" s="119"/>
      <c r="SEK232" s="119"/>
      <c r="SEL232" s="119"/>
      <c r="SEM232" s="119"/>
      <c r="SEN232" s="119"/>
      <c r="SEO232" s="119"/>
      <c r="SEP232" s="119"/>
      <c r="SEQ232" s="119"/>
      <c r="SER232" s="119"/>
      <c r="SES232" s="119"/>
      <c r="SET232" s="119"/>
      <c r="SEU232" s="119"/>
      <c r="SEV232" s="119"/>
      <c r="SEW232" s="119"/>
      <c r="SEX232" s="119"/>
      <c r="SEY232" s="119"/>
      <c r="SEZ232" s="119"/>
      <c r="SFA232" s="119"/>
      <c r="SFB232" s="119"/>
      <c r="SFC232" s="119"/>
      <c r="SFD232" s="119"/>
      <c r="SFE232" s="119"/>
      <c r="SFF232" s="119"/>
      <c r="SFG232" s="119"/>
      <c r="SFH232" s="119"/>
      <c r="SFI232" s="119"/>
      <c r="SFJ232" s="119"/>
      <c r="SFK232" s="119"/>
      <c r="SFL232" s="119"/>
      <c r="SFM232" s="119"/>
      <c r="SFN232" s="119"/>
      <c r="SFO232" s="119"/>
      <c r="SFP232" s="119"/>
      <c r="SFQ232" s="119"/>
      <c r="SFR232" s="119"/>
      <c r="SFS232" s="119"/>
      <c r="SFT232" s="119"/>
      <c r="SFU232" s="119"/>
      <c r="SFV232" s="119"/>
      <c r="SFW232" s="119"/>
      <c r="SFX232" s="119"/>
      <c r="SFY232" s="119"/>
      <c r="SFZ232" s="119"/>
      <c r="SGA232" s="119"/>
      <c r="SGB232" s="119"/>
      <c r="SGC232" s="119"/>
      <c r="SGD232" s="119"/>
      <c r="SGE232" s="119"/>
      <c r="SGF232" s="119"/>
      <c r="SGG232" s="119"/>
      <c r="SGH232" s="119"/>
      <c r="SGI232" s="119"/>
      <c r="SGJ232" s="119"/>
      <c r="SGK232" s="119"/>
      <c r="SGL232" s="119"/>
      <c r="SGM232" s="119"/>
      <c r="SGN232" s="119"/>
      <c r="SGO232" s="119"/>
      <c r="SGP232" s="119"/>
      <c r="SGQ232" s="119"/>
      <c r="SGR232" s="119"/>
      <c r="SGS232" s="119"/>
      <c r="SGT232" s="119"/>
      <c r="SGU232" s="119"/>
      <c r="SGV232" s="119"/>
      <c r="SGW232" s="119"/>
      <c r="SGX232" s="119"/>
      <c r="SGY232" s="119"/>
      <c r="SGZ232" s="119"/>
      <c r="SHA232" s="119"/>
      <c r="SHB232" s="119"/>
      <c r="SHC232" s="119"/>
      <c r="SHD232" s="119"/>
      <c r="SHE232" s="119"/>
      <c r="SHF232" s="119"/>
      <c r="SHG232" s="119"/>
      <c r="SHH232" s="119"/>
      <c r="SHI232" s="119"/>
      <c r="SHJ232" s="119"/>
      <c r="SHK232" s="119"/>
      <c r="SHL232" s="119"/>
      <c r="SHM232" s="119"/>
      <c r="SHN232" s="119"/>
      <c r="SHO232" s="119"/>
      <c r="SHP232" s="119"/>
      <c r="SHQ232" s="119"/>
      <c r="SHR232" s="119"/>
      <c r="SHS232" s="119"/>
      <c r="SHT232" s="119"/>
      <c r="SHU232" s="119"/>
      <c r="SHV232" s="119"/>
      <c r="SHW232" s="119"/>
      <c r="SHX232" s="119"/>
      <c r="SHY232" s="119"/>
      <c r="SHZ232" s="119"/>
      <c r="SIA232" s="119"/>
      <c r="SIB232" s="119"/>
      <c r="SIC232" s="119"/>
      <c r="SID232" s="119"/>
      <c r="SIE232" s="119"/>
      <c r="SIF232" s="119"/>
      <c r="SIG232" s="119"/>
      <c r="SIH232" s="119"/>
      <c r="SII232" s="119"/>
      <c r="SIJ232" s="119"/>
      <c r="SIK232" s="119"/>
      <c r="SIL232" s="119"/>
      <c r="SIM232" s="119"/>
      <c r="SIN232" s="119"/>
      <c r="SIO232" s="119"/>
      <c r="SIP232" s="119"/>
      <c r="SIQ232" s="119"/>
      <c r="SIR232" s="119"/>
      <c r="SIS232" s="119"/>
      <c r="SIT232" s="119"/>
      <c r="SIU232" s="119"/>
      <c r="SIV232" s="119"/>
      <c r="SIW232" s="119"/>
      <c r="SIX232" s="119"/>
      <c r="SIY232" s="119"/>
      <c r="SIZ232" s="119"/>
      <c r="SJA232" s="119"/>
      <c r="SJB232" s="119"/>
      <c r="SJC232" s="119"/>
      <c r="SJD232" s="119"/>
      <c r="SJE232" s="119"/>
      <c r="SJF232" s="119"/>
      <c r="SJG232" s="119"/>
      <c r="SJH232" s="119"/>
      <c r="SJI232" s="119"/>
      <c r="SJJ232" s="119"/>
      <c r="SJK232" s="119"/>
      <c r="SJL232" s="119"/>
      <c r="SJM232" s="119"/>
      <c r="SJN232" s="119"/>
      <c r="SJO232" s="119"/>
      <c r="SJP232" s="119"/>
      <c r="SJQ232" s="119"/>
      <c r="SJR232" s="119"/>
      <c r="SJS232" s="119"/>
      <c r="SJT232" s="119"/>
      <c r="SJU232" s="119"/>
      <c r="SJV232" s="119"/>
      <c r="SJW232" s="119"/>
      <c r="SJX232" s="119"/>
      <c r="SJY232" s="119"/>
      <c r="SJZ232" s="119"/>
      <c r="SKA232" s="119"/>
      <c r="SKB232" s="119"/>
      <c r="SKC232" s="119"/>
      <c r="SKD232" s="119"/>
      <c r="SKE232" s="119"/>
      <c r="SKF232" s="119"/>
      <c r="SKG232" s="119"/>
      <c r="SKH232" s="119"/>
      <c r="SKI232" s="119"/>
      <c r="SKJ232" s="119"/>
      <c r="SKK232" s="119"/>
      <c r="SKL232" s="119"/>
      <c r="SKM232" s="119"/>
      <c r="SKN232" s="119"/>
      <c r="SKO232" s="119"/>
      <c r="SKP232" s="119"/>
      <c r="SKQ232" s="119"/>
      <c r="SKR232" s="119"/>
      <c r="SKS232" s="119"/>
      <c r="SKT232" s="119"/>
      <c r="SKU232" s="119"/>
      <c r="SKV232" s="119"/>
      <c r="SKW232" s="119"/>
      <c r="SKX232" s="119"/>
      <c r="SKY232" s="119"/>
      <c r="SKZ232" s="119"/>
      <c r="SLA232" s="119"/>
      <c r="SLB232" s="119"/>
      <c r="SLC232" s="119"/>
      <c r="SLD232" s="119"/>
      <c r="SLE232" s="119"/>
      <c r="SLF232" s="119"/>
      <c r="SLG232" s="119"/>
      <c r="SLH232" s="119"/>
      <c r="SLI232" s="119"/>
      <c r="SLJ232" s="119"/>
      <c r="SLK232" s="119"/>
      <c r="SLL232" s="119"/>
      <c r="SLM232" s="119"/>
      <c r="SLN232" s="119"/>
      <c r="SLO232" s="119"/>
      <c r="SLP232" s="119"/>
      <c r="SLQ232" s="119"/>
      <c r="SLR232" s="119"/>
      <c r="SLS232" s="119"/>
      <c r="SLT232" s="119"/>
      <c r="SLU232" s="119"/>
      <c r="SLV232" s="119"/>
      <c r="SLW232" s="119"/>
      <c r="SLX232" s="119"/>
      <c r="SLY232" s="119"/>
      <c r="SLZ232" s="119"/>
      <c r="SMA232" s="119"/>
      <c r="SMB232" s="119"/>
      <c r="SMC232" s="119"/>
      <c r="SMD232" s="119"/>
      <c r="SME232" s="119"/>
      <c r="SMF232" s="119"/>
      <c r="SMG232" s="119"/>
      <c r="SMH232" s="119"/>
      <c r="SMI232" s="119"/>
      <c r="SMJ232" s="119"/>
      <c r="SMK232" s="119"/>
      <c r="SML232" s="119"/>
      <c r="SMM232" s="119"/>
      <c r="SMN232" s="119"/>
      <c r="SMO232" s="119"/>
      <c r="SMP232" s="119"/>
      <c r="SMQ232" s="119"/>
      <c r="SMR232" s="119"/>
      <c r="SMS232" s="119"/>
      <c r="SMT232" s="119"/>
      <c r="SMU232" s="119"/>
      <c r="SMV232" s="119"/>
      <c r="SMW232" s="119"/>
      <c r="SMX232" s="119"/>
      <c r="SMY232" s="119"/>
      <c r="SMZ232" s="119"/>
      <c r="SNA232" s="119"/>
      <c r="SNB232" s="119"/>
      <c r="SNC232" s="119"/>
      <c r="SND232" s="119"/>
      <c r="SNE232" s="119"/>
      <c r="SNF232" s="119"/>
      <c r="SNG232" s="119"/>
      <c r="SNH232" s="119"/>
      <c r="SNI232" s="119"/>
      <c r="SNJ232" s="119"/>
      <c r="SNK232" s="119"/>
      <c r="SNL232" s="119"/>
      <c r="SNM232" s="119"/>
      <c r="SNN232" s="119"/>
      <c r="SNO232" s="119"/>
      <c r="SNP232" s="119"/>
      <c r="SNQ232" s="119"/>
      <c r="SNR232" s="119"/>
      <c r="SNS232" s="119"/>
      <c r="SNT232" s="119"/>
      <c r="SNU232" s="119"/>
      <c r="SNV232" s="119"/>
      <c r="SNW232" s="119"/>
      <c r="SNX232" s="119"/>
      <c r="SNY232" s="119"/>
      <c r="SNZ232" s="119"/>
      <c r="SOA232" s="119"/>
      <c r="SOB232" s="119"/>
      <c r="SOC232" s="119"/>
      <c r="SOD232" s="119"/>
      <c r="SOE232" s="119"/>
      <c r="SOF232" s="119"/>
      <c r="SOG232" s="119"/>
      <c r="SOH232" s="119"/>
      <c r="SOI232" s="119"/>
      <c r="SOJ232" s="119"/>
      <c r="SOK232" s="119"/>
      <c r="SOL232" s="119"/>
      <c r="SOM232" s="119"/>
      <c r="SON232" s="119"/>
      <c r="SOO232" s="119"/>
      <c r="SOP232" s="119"/>
      <c r="SOQ232" s="119"/>
      <c r="SOR232" s="119"/>
      <c r="SOS232" s="119"/>
      <c r="SOT232" s="119"/>
      <c r="SOU232" s="119"/>
      <c r="SOV232" s="119"/>
      <c r="SOW232" s="119"/>
      <c r="SOX232" s="119"/>
      <c r="SOY232" s="119"/>
      <c r="SOZ232" s="119"/>
      <c r="SPA232" s="119"/>
      <c r="SPB232" s="119"/>
      <c r="SPC232" s="119"/>
      <c r="SPD232" s="119"/>
      <c r="SPE232" s="119"/>
      <c r="SPF232" s="119"/>
      <c r="SPG232" s="119"/>
      <c r="SPH232" s="119"/>
      <c r="SPI232" s="119"/>
      <c r="SPJ232" s="119"/>
      <c r="SPK232" s="119"/>
      <c r="SPL232" s="119"/>
      <c r="SPM232" s="119"/>
      <c r="SPN232" s="119"/>
      <c r="SPO232" s="119"/>
      <c r="SPP232" s="119"/>
      <c r="SPQ232" s="119"/>
      <c r="SPR232" s="119"/>
      <c r="SPS232" s="119"/>
      <c r="SPT232" s="119"/>
      <c r="SPU232" s="119"/>
      <c r="SPV232" s="119"/>
      <c r="SPW232" s="119"/>
      <c r="SPX232" s="119"/>
      <c r="SPY232" s="119"/>
      <c r="SPZ232" s="119"/>
      <c r="SQA232" s="119"/>
      <c r="SQB232" s="119"/>
      <c r="SQC232" s="119"/>
      <c r="SQD232" s="119"/>
      <c r="SQE232" s="119"/>
      <c r="SQF232" s="119"/>
      <c r="SQG232" s="119"/>
      <c r="SQH232" s="119"/>
      <c r="SQI232" s="119"/>
      <c r="SQJ232" s="119"/>
      <c r="SQK232" s="119"/>
      <c r="SQL232" s="119"/>
      <c r="SQM232" s="119"/>
      <c r="SQN232" s="119"/>
      <c r="SQO232" s="119"/>
      <c r="SQP232" s="119"/>
      <c r="SQQ232" s="119"/>
      <c r="SQR232" s="119"/>
      <c r="SQS232" s="119"/>
      <c r="SQT232" s="119"/>
      <c r="SQU232" s="119"/>
      <c r="SQV232" s="119"/>
      <c r="SQW232" s="119"/>
      <c r="SQX232" s="119"/>
      <c r="SQY232" s="119"/>
      <c r="SQZ232" s="119"/>
      <c r="SRA232" s="119"/>
      <c r="SRB232" s="119"/>
      <c r="SRC232" s="119"/>
      <c r="SRD232" s="119"/>
      <c r="SRE232" s="119"/>
      <c r="SRF232" s="119"/>
      <c r="SRG232" s="119"/>
      <c r="SRH232" s="119"/>
      <c r="SRI232" s="119"/>
      <c r="SRJ232" s="119"/>
      <c r="SRK232" s="119"/>
      <c r="SRL232" s="119"/>
      <c r="SRM232" s="119"/>
      <c r="SRN232" s="119"/>
      <c r="SRO232" s="119"/>
      <c r="SRP232" s="119"/>
      <c r="SRQ232" s="119"/>
      <c r="SRR232" s="119"/>
      <c r="SRS232" s="119"/>
      <c r="SRT232" s="119"/>
      <c r="SRU232" s="119"/>
      <c r="SRV232" s="119"/>
      <c r="SRW232" s="119"/>
      <c r="SRX232" s="119"/>
      <c r="SRY232" s="119"/>
      <c r="SRZ232" s="119"/>
      <c r="SSA232" s="119"/>
      <c r="SSB232" s="119"/>
      <c r="SSC232" s="119"/>
      <c r="SSD232" s="119"/>
      <c r="SSE232" s="119"/>
      <c r="SSF232" s="119"/>
      <c r="SSG232" s="119"/>
      <c r="SSH232" s="119"/>
      <c r="SSI232" s="119"/>
      <c r="SSJ232" s="119"/>
      <c r="SSK232" s="119"/>
      <c r="SSL232" s="119"/>
      <c r="SSM232" s="119"/>
      <c r="SSN232" s="119"/>
      <c r="SSO232" s="119"/>
      <c r="SSP232" s="119"/>
      <c r="SSQ232" s="119"/>
      <c r="SSR232" s="119"/>
      <c r="SSS232" s="119"/>
      <c r="SST232" s="119"/>
      <c r="SSU232" s="119"/>
      <c r="SSV232" s="119"/>
      <c r="SSW232" s="119"/>
      <c r="SSX232" s="119"/>
      <c r="SSY232" s="119"/>
      <c r="SSZ232" s="119"/>
      <c r="STA232" s="119"/>
      <c r="STB232" s="119"/>
      <c r="STC232" s="119"/>
      <c r="STD232" s="119"/>
      <c r="STE232" s="119"/>
      <c r="STF232" s="119"/>
      <c r="STG232" s="119"/>
      <c r="STH232" s="119"/>
      <c r="STI232" s="119"/>
      <c r="STJ232" s="119"/>
      <c r="STK232" s="119"/>
      <c r="STL232" s="119"/>
      <c r="STM232" s="119"/>
      <c r="STN232" s="119"/>
      <c r="STO232" s="119"/>
      <c r="STP232" s="119"/>
      <c r="STQ232" s="119"/>
      <c r="STR232" s="119"/>
      <c r="STS232" s="119"/>
      <c r="STT232" s="119"/>
      <c r="STU232" s="119"/>
      <c r="STV232" s="119"/>
      <c r="STW232" s="119"/>
      <c r="STX232" s="119"/>
      <c r="STY232" s="119"/>
      <c r="STZ232" s="119"/>
      <c r="SUA232" s="119"/>
      <c r="SUB232" s="119"/>
      <c r="SUC232" s="119"/>
      <c r="SUD232" s="119"/>
      <c r="SUE232" s="119"/>
      <c r="SUF232" s="119"/>
      <c r="SUG232" s="119"/>
      <c r="SUH232" s="119"/>
      <c r="SUI232" s="119"/>
      <c r="SUJ232" s="119"/>
      <c r="SUK232" s="119"/>
      <c r="SUL232" s="119"/>
      <c r="SUM232" s="119"/>
      <c r="SUN232" s="119"/>
      <c r="SUO232" s="119"/>
      <c r="SUP232" s="119"/>
      <c r="SUQ232" s="119"/>
      <c r="SUR232" s="119"/>
      <c r="SUS232" s="119"/>
      <c r="SUT232" s="119"/>
      <c r="SUU232" s="119"/>
      <c r="SUV232" s="119"/>
      <c r="SUW232" s="119"/>
      <c r="SUX232" s="119"/>
      <c r="SUY232" s="119"/>
      <c r="SUZ232" s="119"/>
      <c r="SVA232" s="119"/>
      <c r="SVB232" s="119"/>
      <c r="SVC232" s="119"/>
      <c r="SVD232" s="119"/>
      <c r="SVE232" s="119"/>
      <c r="SVF232" s="119"/>
      <c r="SVG232" s="119"/>
      <c r="SVH232" s="119"/>
      <c r="SVI232" s="119"/>
      <c r="SVJ232" s="119"/>
      <c r="SVK232" s="119"/>
      <c r="SVL232" s="119"/>
      <c r="SVM232" s="119"/>
      <c r="SVN232" s="119"/>
      <c r="SVO232" s="119"/>
      <c r="SVP232" s="119"/>
      <c r="SVQ232" s="119"/>
      <c r="SVR232" s="119"/>
      <c r="SVS232" s="119"/>
      <c r="SVT232" s="119"/>
      <c r="SVU232" s="119"/>
      <c r="SVV232" s="119"/>
      <c r="SVW232" s="119"/>
      <c r="SVX232" s="119"/>
      <c r="SVY232" s="119"/>
      <c r="SVZ232" s="119"/>
      <c r="SWA232" s="119"/>
      <c r="SWB232" s="119"/>
      <c r="SWC232" s="119"/>
      <c r="SWD232" s="119"/>
      <c r="SWE232" s="119"/>
      <c r="SWF232" s="119"/>
      <c r="SWG232" s="119"/>
      <c r="SWH232" s="119"/>
      <c r="SWI232" s="119"/>
      <c r="SWJ232" s="119"/>
      <c r="SWK232" s="119"/>
      <c r="SWL232" s="119"/>
      <c r="SWM232" s="119"/>
      <c r="SWN232" s="119"/>
      <c r="SWO232" s="119"/>
      <c r="SWP232" s="119"/>
      <c r="SWQ232" s="119"/>
      <c r="SWR232" s="119"/>
      <c r="SWS232" s="119"/>
      <c r="SWT232" s="119"/>
      <c r="SWU232" s="119"/>
      <c r="SWV232" s="119"/>
      <c r="SWW232" s="119"/>
      <c r="SWX232" s="119"/>
      <c r="SWY232" s="119"/>
      <c r="SWZ232" s="119"/>
      <c r="SXA232" s="119"/>
      <c r="SXB232" s="119"/>
      <c r="SXC232" s="119"/>
      <c r="SXD232" s="119"/>
      <c r="SXE232" s="119"/>
      <c r="SXF232" s="119"/>
      <c r="SXG232" s="119"/>
      <c r="SXH232" s="119"/>
      <c r="SXI232" s="119"/>
      <c r="SXJ232" s="119"/>
      <c r="SXK232" s="119"/>
      <c r="SXL232" s="119"/>
      <c r="SXM232" s="119"/>
      <c r="SXN232" s="119"/>
      <c r="SXO232" s="119"/>
      <c r="SXP232" s="119"/>
      <c r="SXQ232" s="119"/>
      <c r="SXR232" s="119"/>
      <c r="SXS232" s="119"/>
      <c r="SXT232" s="119"/>
      <c r="SXU232" s="119"/>
      <c r="SXV232" s="119"/>
      <c r="SXW232" s="119"/>
      <c r="SXX232" s="119"/>
      <c r="SXY232" s="119"/>
      <c r="SXZ232" s="119"/>
      <c r="SYA232" s="119"/>
      <c r="SYB232" s="119"/>
      <c r="SYC232" s="119"/>
      <c r="SYD232" s="119"/>
      <c r="SYE232" s="119"/>
      <c r="SYF232" s="119"/>
      <c r="SYG232" s="119"/>
      <c r="SYH232" s="119"/>
      <c r="SYI232" s="119"/>
      <c r="SYJ232" s="119"/>
      <c r="SYK232" s="119"/>
      <c r="SYL232" s="119"/>
      <c r="SYM232" s="119"/>
      <c r="SYN232" s="119"/>
      <c r="SYO232" s="119"/>
      <c r="SYP232" s="119"/>
      <c r="SYQ232" s="119"/>
      <c r="SYR232" s="119"/>
      <c r="SYS232" s="119"/>
      <c r="SYT232" s="119"/>
      <c r="SYU232" s="119"/>
      <c r="SYV232" s="119"/>
      <c r="SYW232" s="119"/>
      <c r="SYX232" s="119"/>
      <c r="SYY232" s="119"/>
      <c r="SYZ232" s="119"/>
      <c r="SZA232" s="119"/>
      <c r="SZB232" s="119"/>
      <c r="SZC232" s="119"/>
      <c r="SZD232" s="119"/>
      <c r="SZE232" s="119"/>
      <c r="SZF232" s="119"/>
      <c r="SZG232" s="119"/>
      <c r="SZH232" s="119"/>
      <c r="SZI232" s="119"/>
      <c r="SZJ232" s="119"/>
      <c r="SZK232" s="119"/>
      <c r="SZL232" s="119"/>
      <c r="SZM232" s="119"/>
      <c r="SZN232" s="119"/>
      <c r="SZO232" s="119"/>
      <c r="SZP232" s="119"/>
      <c r="SZQ232" s="119"/>
      <c r="SZR232" s="119"/>
      <c r="SZS232" s="119"/>
      <c r="SZT232" s="119"/>
      <c r="SZU232" s="119"/>
      <c r="SZV232" s="119"/>
      <c r="SZW232" s="119"/>
      <c r="SZX232" s="119"/>
      <c r="SZY232" s="119"/>
      <c r="SZZ232" s="119"/>
      <c r="TAA232" s="119"/>
      <c r="TAB232" s="119"/>
      <c r="TAC232" s="119"/>
      <c r="TAD232" s="119"/>
      <c r="TAE232" s="119"/>
      <c r="TAF232" s="119"/>
      <c r="TAG232" s="119"/>
      <c r="TAH232" s="119"/>
      <c r="TAI232" s="119"/>
      <c r="TAJ232" s="119"/>
      <c r="TAK232" s="119"/>
      <c r="TAL232" s="119"/>
      <c r="TAM232" s="119"/>
      <c r="TAN232" s="119"/>
      <c r="TAO232" s="119"/>
      <c r="TAP232" s="119"/>
      <c r="TAQ232" s="119"/>
      <c r="TAR232" s="119"/>
      <c r="TAS232" s="119"/>
      <c r="TAT232" s="119"/>
      <c r="TAU232" s="119"/>
      <c r="TAV232" s="119"/>
      <c r="TAW232" s="119"/>
      <c r="TAX232" s="119"/>
      <c r="TAY232" s="119"/>
      <c r="TAZ232" s="119"/>
      <c r="TBA232" s="119"/>
      <c r="TBB232" s="119"/>
      <c r="TBC232" s="119"/>
      <c r="TBD232" s="119"/>
      <c r="TBE232" s="119"/>
      <c r="TBF232" s="119"/>
      <c r="TBG232" s="119"/>
      <c r="TBH232" s="119"/>
      <c r="TBI232" s="119"/>
      <c r="TBJ232" s="119"/>
      <c r="TBK232" s="119"/>
      <c r="TBL232" s="119"/>
      <c r="TBM232" s="119"/>
      <c r="TBN232" s="119"/>
      <c r="TBO232" s="119"/>
      <c r="TBP232" s="119"/>
      <c r="TBQ232" s="119"/>
      <c r="TBR232" s="119"/>
      <c r="TBS232" s="119"/>
      <c r="TBT232" s="119"/>
      <c r="TBU232" s="119"/>
      <c r="TBV232" s="119"/>
      <c r="TBW232" s="119"/>
      <c r="TBX232" s="119"/>
      <c r="TBY232" s="119"/>
      <c r="TBZ232" s="119"/>
      <c r="TCA232" s="119"/>
      <c r="TCB232" s="119"/>
      <c r="TCC232" s="119"/>
      <c r="TCD232" s="119"/>
      <c r="TCE232" s="119"/>
      <c r="TCF232" s="119"/>
      <c r="TCG232" s="119"/>
      <c r="TCH232" s="119"/>
      <c r="TCI232" s="119"/>
      <c r="TCJ232" s="119"/>
      <c r="TCK232" s="119"/>
      <c r="TCL232" s="119"/>
      <c r="TCM232" s="119"/>
      <c r="TCN232" s="119"/>
      <c r="TCO232" s="119"/>
      <c r="TCP232" s="119"/>
      <c r="TCQ232" s="119"/>
      <c r="TCR232" s="119"/>
      <c r="TCS232" s="119"/>
      <c r="TCT232" s="119"/>
      <c r="TCU232" s="119"/>
      <c r="TCV232" s="119"/>
      <c r="TCW232" s="119"/>
      <c r="TCX232" s="119"/>
      <c r="TCY232" s="119"/>
      <c r="TCZ232" s="119"/>
      <c r="TDA232" s="119"/>
      <c r="TDB232" s="119"/>
      <c r="TDC232" s="119"/>
      <c r="TDD232" s="119"/>
      <c r="TDE232" s="119"/>
      <c r="TDF232" s="119"/>
      <c r="TDG232" s="119"/>
      <c r="TDH232" s="119"/>
      <c r="TDI232" s="119"/>
      <c r="TDJ232" s="119"/>
      <c r="TDK232" s="119"/>
      <c r="TDL232" s="119"/>
      <c r="TDM232" s="119"/>
      <c r="TDN232" s="119"/>
      <c r="TDO232" s="119"/>
      <c r="TDP232" s="119"/>
      <c r="TDQ232" s="119"/>
      <c r="TDR232" s="119"/>
      <c r="TDS232" s="119"/>
      <c r="TDT232" s="119"/>
      <c r="TDU232" s="119"/>
      <c r="TDV232" s="119"/>
      <c r="TDW232" s="119"/>
      <c r="TDX232" s="119"/>
      <c r="TDY232" s="119"/>
      <c r="TDZ232" s="119"/>
      <c r="TEA232" s="119"/>
      <c r="TEB232" s="119"/>
      <c r="TEC232" s="119"/>
      <c r="TED232" s="119"/>
      <c r="TEE232" s="119"/>
      <c r="TEF232" s="119"/>
      <c r="TEG232" s="119"/>
      <c r="TEH232" s="119"/>
      <c r="TEI232" s="119"/>
      <c r="TEJ232" s="119"/>
      <c r="TEK232" s="119"/>
      <c r="TEL232" s="119"/>
      <c r="TEM232" s="119"/>
      <c r="TEN232" s="119"/>
      <c r="TEO232" s="119"/>
      <c r="TEP232" s="119"/>
      <c r="TEQ232" s="119"/>
      <c r="TER232" s="119"/>
      <c r="TES232" s="119"/>
      <c r="TET232" s="119"/>
      <c r="TEU232" s="119"/>
      <c r="TEV232" s="119"/>
      <c r="TEW232" s="119"/>
      <c r="TEX232" s="119"/>
      <c r="TEY232" s="119"/>
      <c r="TEZ232" s="119"/>
      <c r="TFA232" s="119"/>
      <c r="TFB232" s="119"/>
      <c r="TFC232" s="119"/>
      <c r="TFD232" s="119"/>
      <c r="TFE232" s="119"/>
      <c r="TFF232" s="119"/>
      <c r="TFG232" s="119"/>
      <c r="TFH232" s="119"/>
      <c r="TFI232" s="119"/>
      <c r="TFJ232" s="119"/>
      <c r="TFK232" s="119"/>
      <c r="TFL232" s="119"/>
      <c r="TFM232" s="119"/>
      <c r="TFN232" s="119"/>
      <c r="TFO232" s="119"/>
      <c r="TFP232" s="119"/>
      <c r="TFQ232" s="119"/>
      <c r="TFR232" s="119"/>
      <c r="TFS232" s="119"/>
      <c r="TFT232" s="119"/>
      <c r="TFU232" s="119"/>
      <c r="TFV232" s="119"/>
      <c r="TFW232" s="119"/>
      <c r="TFX232" s="119"/>
      <c r="TFY232" s="119"/>
      <c r="TFZ232" s="119"/>
      <c r="TGA232" s="119"/>
      <c r="TGB232" s="119"/>
      <c r="TGC232" s="119"/>
      <c r="TGD232" s="119"/>
      <c r="TGE232" s="119"/>
      <c r="TGF232" s="119"/>
      <c r="TGG232" s="119"/>
      <c r="TGH232" s="119"/>
      <c r="TGI232" s="119"/>
      <c r="TGJ232" s="119"/>
      <c r="TGK232" s="119"/>
      <c r="TGL232" s="119"/>
      <c r="TGM232" s="119"/>
      <c r="TGN232" s="119"/>
      <c r="TGO232" s="119"/>
      <c r="TGP232" s="119"/>
      <c r="TGQ232" s="119"/>
      <c r="TGR232" s="119"/>
      <c r="TGS232" s="119"/>
      <c r="TGT232" s="119"/>
      <c r="TGU232" s="119"/>
      <c r="TGV232" s="119"/>
      <c r="TGW232" s="119"/>
      <c r="TGX232" s="119"/>
      <c r="TGY232" s="119"/>
      <c r="TGZ232" s="119"/>
      <c r="THA232" s="119"/>
      <c r="THB232" s="119"/>
      <c r="THC232" s="119"/>
      <c r="THD232" s="119"/>
      <c r="THE232" s="119"/>
      <c r="THF232" s="119"/>
      <c r="THG232" s="119"/>
      <c r="THH232" s="119"/>
      <c r="THI232" s="119"/>
      <c r="THJ232" s="119"/>
      <c r="THK232" s="119"/>
      <c r="THL232" s="119"/>
      <c r="THM232" s="119"/>
      <c r="THN232" s="119"/>
      <c r="THO232" s="119"/>
      <c r="THP232" s="119"/>
      <c r="THQ232" s="119"/>
      <c r="THR232" s="119"/>
      <c r="THS232" s="119"/>
      <c r="THT232" s="119"/>
      <c r="THU232" s="119"/>
      <c r="THV232" s="119"/>
      <c r="THW232" s="119"/>
      <c r="THX232" s="119"/>
      <c r="THY232" s="119"/>
      <c r="THZ232" s="119"/>
      <c r="TIA232" s="119"/>
      <c r="TIB232" s="119"/>
      <c r="TIC232" s="119"/>
      <c r="TID232" s="119"/>
      <c r="TIE232" s="119"/>
      <c r="TIF232" s="119"/>
      <c r="TIG232" s="119"/>
      <c r="TIH232" s="119"/>
      <c r="TII232" s="119"/>
      <c r="TIJ232" s="119"/>
      <c r="TIK232" s="119"/>
      <c r="TIL232" s="119"/>
      <c r="TIM232" s="119"/>
      <c r="TIN232" s="119"/>
      <c r="TIO232" s="119"/>
      <c r="TIP232" s="119"/>
      <c r="TIQ232" s="119"/>
      <c r="TIR232" s="119"/>
      <c r="TIS232" s="119"/>
      <c r="TIT232" s="119"/>
      <c r="TIU232" s="119"/>
      <c r="TIV232" s="119"/>
      <c r="TIW232" s="119"/>
      <c r="TIX232" s="119"/>
      <c r="TIY232" s="119"/>
      <c r="TIZ232" s="119"/>
      <c r="TJA232" s="119"/>
      <c r="TJB232" s="119"/>
      <c r="TJC232" s="119"/>
      <c r="TJD232" s="119"/>
      <c r="TJE232" s="119"/>
      <c r="TJF232" s="119"/>
      <c r="TJG232" s="119"/>
      <c r="TJH232" s="119"/>
      <c r="TJI232" s="119"/>
      <c r="TJJ232" s="119"/>
      <c r="TJK232" s="119"/>
      <c r="TJL232" s="119"/>
      <c r="TJM232" s="119"/>
      <c r="TJN232" s="119"/>
      <c r="TJO232" s="119"/>
      <c r="TJP232" s="119"/>
      <c r="TJQ232" s="119"/>
      <c r="TJR232" s="119"/>
      <c r="TJS232" s="119"/>
      <c r="TJT232" s="119"/>
      <c r="TJU232" s="119"/>
      <c r="TJV232" s="119"/>
      <c r="TJW232" s="119"/>
      <c r="TJX232" s="119"/>
      <c r="TJY232" s="119"/>
      <c r="TJZ232" s="119"/>
      <c r="TKA232" s="119"/>
      <c r="TKB232" s="119"/>
      <c r="TKC232" s="119"/>
      <c r="TKD232" s="119"/>
      <c r="TKE232" s="119"/>
      <c r="TKF232" s="119"/>
      <c r="TKG232" s="119"/>
      <c r="TKH232" s="119"/>
      <c r="TKI232" s="119"/>
      <c r="TKJ232" s="119"/>
      <c r="TKK232" s="119"/>
      <c r="TKL232" s="119"/>
      <c r="TKM232" s="119"/>
      <c r="TKN232" s="119"/>
      <c r="TKO232" s="119"/>
      <c r="TKP232" s="119"/>
      <c r="TKQ232" s="119"/>
      <c r="TKR232" s="119"/>
      <c r="TKS232" s="119"/>
      <c r="TKT232" s="119"/>
      <c r="TKU232" s="119"/>
      <c r="TKV232" s="119"/>
      <c r="TKW232" s="119"/>
      <c r="TKX232" s="119"/>
      <c r="TKY232" s="119"/>
      <c r="TKZ232" s="119"/>
      <c r="TLA232" s="119"/>
      <c r="TLB232" s="119"/>
      <c r="TLC232" s="119"/>
      <c r="TLD232" s="119"/>
      <c r="TLE232" s="119"/>
      <c r="TLF232" s="119"/>
      <c r="TLG232" s="119"/>
      <c r="TLH232" s="119"/>
      <c r="TLI232" s="119"/>
      <c r="TLJ232" s="119"/>
      <c r="TLK232" s="119"/>
      <c r="TLL232" s="119"/>
      <c r="TLM232" s="119"/>
      <c r="TLN232" s="119"/>
      <c r="TLO232" s="119"/>
      <c r="TLP232" s="119"/>
      <c r="TLQ232" s="119"/>
      <c r="TLR232" s="119"/>
      <c r="TLS232" s="119"/>
      <c r="TLT232" s="119"/>
      <c r="TLU232" s="119"/>
      <c r="TLV232" s="119"/>
      <c r="TLW232" s="119"/>
      <c r="TLX232" s="119"/>
      <c r="TLY232" s="119"/>
      <c r="TLZ232" s="119"/>
      <c r="TMA232" s="119"/>
      <c r="TMB232" s="119"/>
      <c r="TMC232" s="119"/>
      <c r="TMD232" s="119"/>
      <c r="TME232" s="119"/>
      <c r="TMF232" s="119"/>
      <c r="TMG232" s="119"/>
      <c r="TMH232" s="119"/>
      <c r="TMI232" s="119"/>
      <c r="TMJ232" s="119"/>
      <c r="TMK232" s="119"/>
      <c r="TML232" s="119"/>
      <c r="TMM232" s="119"/>
      <c r="TMN232" s="119"/>
      <c r="TMO232" s="119"/>
      <c r="TMP232" s="119"/>
      <c r="TMQ232" s="119"/>
      <c r="TMR232" s="119"/>
      <c r="TMS232" s="119"/>
      <c r="TMT232" s="119"/>
      <c r="TMU232" s="119"/>
      <c r="TMV232" s="119"/>
      <c r="TMW232" s="119"/>
      <c r="TMX232" s="119"/>
      <c r="TMY232" s="119"/>
      <c r="TMZ232" s="119"/>
      <c r="TNA232" s="119"/>
      <c r="TNB232" s="119"/>
      <c r="TNC232" s="119"/>
      <c r="TND232" s="119"/>
      <c r="TNE232" s="119"/>
      <c r="TNF232" s="119"/>
      <c r="TNG232" s="119"/>
      <c r="TNH232" s="119"/>
      <c r="TNI232" s="119"/>
      <c r="TNJ232" s="119"/>
      <c r="TNK232" s="119"/>
      <c r="TNL232" s="119"/>
      <c r="TNM232" s="119"/>
      <c r="TNN232" s="119"/>
      <c r="TNO232" s="119"/>
      <c r="TNP232" s="119"/>
      <c r="TNQ232" s="119"/>
      <c r="TNR232" s="119"/>
      <c r="TNS232" s="119"/>
      <c r="TNT232" s="119"/>
      <c r="TNU232" s="119"/>
      <c r="TNV232" s="119"/>
      <c r="TNW232" s="119"/>
      <c r="TNX232" s="119"/>
      <c r="TNY232" s="119"/>
      <c r="TNZ232" s="119"/>
      <c r="TOA232" s="119"/>
      <c r="TOB232" s="119"/>
      <c r="TOC232" s="119"/>
      <c r="TOD232" s="119"/>
      <c r="TOE232" s="119"/>
      <c r="TOF232" s="119"/>
      <c r="TOG232" s="119"/>
      <c r="TOH232" s="119"/>
      <c r="TOI232" s="119"/>
      <c r="TOJ232" s="119"/>
      <c r="TOK232" s="119"/>
      <c r="TOL232" s="119"/>
      <c r="TOM232" s="119"/>
      <c r="TON232" s="119"/>
      <c r="TOO232" s="119"/>
      <c r="TOP232" s="119"/>
      <c r="TOQ232" s="119"/>
      <c r="TOR232" s="119"/>
      <c r="TOS232" s="119"/>
      <c r="TOT232" s="119"/>
      <c r="TOU232" s="119"/>
      <c r="TOV232" s="119"/>
      <c r="TOW232" s="119"/>
      <c r="TOX232" s="119"/>
      <c r="TOY232" s="119"/>
      <c r="TOZ232" s="119"/>
      <c r="TPA232" s="119"/>
      <c r="TPB232" s="119"/>
      <c r="TPC232" s="119"/>
      <c r="TPD232" s="119"/>
      <c r="TPE232" s="119"/>
      <c r="TPF232" s="119"/>
      <c r="TPG232" s="119"/>
      <c r="TPH232" s="119"/>
      <c r="TPI232" s="119"/>
      <c r="TPJ232" s="119"/>
      <c r="TPK232" s="119"/>
      <c r="TPL232" s="119"/>
      <c r="TPM232" s="119"/>
      <c r="TPN232" s="119"/>
      <c r="TPO232" s="119"/>
      <c r="TPP232" s="119"/>
      <c r="TPQ232" s="119"/>
      <c r="TPR232" s="119"/>
      <c r="TPS232" s="119"/>
      <c r="TPT232" s="119"/>
      <c r="TPU232" s="119"/>
      <c r="TPV232" s="119"/>
      <c r="TPW232" s="119"/>
      <c r="TPX232" s="119"/>
      <c r="TPY232" s="119"/>
      <c r="TPZ232" s="119"/>
      <c r="TQA232" s="119"/>
      <c r="TQB232" s="119"/>
      <c r="TQC232" s="119"/>
      <c r="TQD232" s="119"/>
      <c r="TQE232" s="119"/>
      <c r="TQF232" s="119"/>
      <c r="TQG232" s="119"/>
      <c r="TQH232" s="119"/>
      <c r="TQI232" s="119"/>
      <c r="TQJ232" s="119"/>
      <c r="TQK232" s="119"/>
      <c r="TQL232" s="119"/>
      <c r="TQM232" s="119"/>
      <c r="TQN232" s="119"/>
      <c r="TQO232" s="119"/>
      <c r="TQP232" s="119"/>
      <c r="TQQ232" s="119"/>
      <c r="TQR232" s="119"/>
      <c r="TQS232" s="119"/>
      <c r="TQT232" s="119"/>
      <c r="TQU232" s="119"/>
      <c r="TQV232" s="119"/>
      <c r="TQW232" s="119"/>
      <c r="TQX232" s="119"/>
      <c r="TQY232" s="119"/>
      <c r="TQZ232" s="119"/>
      <c r="TRA232" s="119"/>
      <c r="TRB232" s="119"/>
      <c r="TRC232" s="119"/>
      <c r="TRD232" s="119"/>
      <c r="TRE232" s="119"/>
      <c r="TRF232" s="119"/>
      <c r="TRG232" s="119"/>
      <c r="TRH232" s="119"/>
      <c r="TRI232" s="119"/>
      <c r="TRJ232" s="119"/>
      <c r="TRK232" s="119"/>
      <c r="TRL232" s="119"/>
      <c r="TRM232" s="119"/>
      <c r="TRN232" s="119"/>
      <c r="TRO232" s="119"/>
      <c r="TRP232" s="119"/>
      <c r="TRQ232" s="119"/>
      <c r="TRR232" s="119"/>
      <c r="TRS232" s="119"/>
      <c r="TRT232" s="119"/>
      <c r="TRU232" s="119"/>
      <c r="TRV232" s="119"/>
      <c r="TRW232" s="119"/>
      <c r="TRX232" s="119"/>
      <c r="TRY232" s="119"/>
      <c r="TRZ232" s="119"/>
      <c r="TSA232" s="119"/>
      <c r="TSB232" s="119"/>
      <c r="TSC232" s="119"/>
      <c r="TSD232" s="119"/>
      <c r="TSE232" s="119"/>
      <c r="TSF232" s="119"/>
      <c r="TSG232" s="119"/>
      <c r="TSH232" s="119"/>
      <c r="TSI232" s="119"/>
      <c r="TSJ232" s="119"/>
      <c r="TSK232" s="119"/>
      <c r="TSL232" s="119"/>
      <c r="TSM232" s="119"/>
      <c r="TSN232" s="119"/>
      <c r="TSO232" s="119"/>
      <c r="TSP232" s="119"/>
      <c r="TSQ232" s="119"/>
      <c r="TSR232" s="119"/>
      <c r="TSS232" s="119"/>
      <c r="TST232" s="119"/>
      <c r="TSU232" s="119"/>
      <c r="TSV232" s="119"/>
      <c r="TSW232" s="119"/>
      <c r="TSX232" s="119"/>
      <c r="TSY232" s="119"/>
      <c r="TSZ232" s="119"/>
      <c r="TTA232" s="119"/>
      <c r="TTB232" s="119"/>
      <c r="TTC232" s="119"/>
      <c r="TTD232" s="119"/>
      <c r="TTE232" s="119"/>
      <c r="TTF232" s="119"/>
      <c r="TTG232" s="119"/>
      <c r="TTH232" s="119"/>
      <c r="TTI232" s="119"/>
      <c r="TTJ232" s="119"/>
      <c r="TTK232" s="119"/>
      <c r="TTL232" s="119"/>
      <c r="TTM232" s="119"/>
      <c r="TTN232" s="119"/>
      <c r="TTO232" s="119"/>
      <c r="TTP232" s="119"/>
      <c r="TTQ232" s="119"/>
      <c r="TTR232" s="119"/>
      <c r="TTS232" s="119"/>
      <c r="TTT232" s="119"/>
      <c r="TTU232" s="119"/>
      <c r="TTV232" s="119"/>
      <c r="TTW232" s="119"/>
      <c r="TTX232" s="119"/>
      <c r="TTY232" s="119"/>
      <c r="TTZ232" s="119"/>
      <c r="TUA232" s="119"/>
      <c r="TUB232" s="119"/>
      <c r="TUC232" s="119"/>
      <c r="TUD232" s="119"/>
      <c r="TUE232" s="119"/>
      <c r="TUF232" s="119"/>
      <c r="TUG232" s="119"/>
      <c r="TUH232" s="119"/>
      <c r="TUI232" s="119"/>
      <c r="TUJ232" s="119"/>
      <c r="TUK232" s="119"/>
      <c r="TUL232" s="119"/>
      <c r="TUM232" s="119"/>
      <c r="TUN232" s="119"/>
      <c r="TUO232" s="119"/>
      <c r="TUP232" s="119"/>
      <c r="TUQ232" s="119"/>
      <c r="TUR232" s="119"/>
      <c r="TUS232" s="119"/>
      <c r="TUT232" s="119"/>
      <c r="TUU232" s="119"/>
      <c r="TUV232" s="119"/>
      <c r="TUW232" s="119"/>
      <c r="TUX232" s="119"/>
      <c r="TUY232" s="119"/>
      <c r="TUZ232" s="119"/>
      <c r="TVA232" s="119"/>
      <c r="TVB232" s="119"/>
      <c r="TVC232" s="119"/>
      <c r="TVD232" s="119"/>
      <c r="TVE232" s="119"/>
      <c r="TVF232" s="119"/>
      <c r="TVG232" s="119"/>
      <c r="TVH232" s="119"/>
      <c r="TVI232" s="119"/>
      <c r="TVJ232" s="119"/>
      <c r="TVK232" s="119"/>
      <c r="TVL232" s="119"/>
      <c r="TVM232" s="119"/>
      <c r="TVN232" s="119"/>
      <c r="TVO232" s="119"/>
      <c r="TVP232" s="119"/>
      <c r="TVQ232" s="119"/>
      <c r="TVR232" s="119"/>
      <c r="TVS232" s="119"/>
      <c r="TVT232" s="119"/>
      <c r="TVU232" s="119"/>
      <c r="TVV232" s="119"/>
      <c r="TVW232" s="119"/>
      <c r="TVX232" s="119"/>
      <c r="TVY232" s="119"/>
      <c r="TVZ232" s="119"/>
      <c r="TWA232" s="119"/>
      <c r="TWB232" s="119"/>
      <c r="TWC232" s="119"/>
      <c r="TWD232" s="119"/>
      <c r="TWE232" s="119"/>
      <c r="TWF232" s="119"/>
      <c r="TWG232" s="119"/>
      <c r="TWH232" s="119"/>
      <c r="TWI232" s="119"/>
      <c r="TWJ232" s="119"/>
      <c r="TWK232" s="119"/>
      <c r="TWL232" s="119"/>
      <c r="TWM232" s="119"/>
      <c r="TWN232" s="119"/>
      <c r="TWO232" s="119"/>
      <c r="TWP232" s="119"/>
      <c r="TWQ232" s="119"/>
      <c r="TWR232" s="119"/>
      <c r="TWS232" s="119"/>
      <c r="TWT232" s="119"/>
      <c r="TWU232" s="119"/>
      <c r="TWV232" s="119"/>
      <c r="TWW232" s="119"/>
      <c r="TWX232" s="119"/>
      <c r="TWY232" s="119"/>
      <c r="TWZ232" s="119"/>
      <c r="TXA232" s="119"/>
      <c r="TXB232" s="119"/>
      <c r="TXC232" s="119"/>
      <c r="TXD232" s="119"/>
      <c r="TXE232" s="119"/>
      <c r="TXF232" s="119"/>
      <c r="TXG232" s="119"/>
      <c r="TXH232" s="119"/>
      <c r="TXI232" s="119"/>
      <c r="TXJ232" s="119"/>
      <c r="TXK232" s="119"/>
      <c r="TXL232" s="119"/>
      <c r="TXM232" s="119"/>
      <c r="TXN232" s="119"/>
      <c r="TXO232" s="119"/>
      <c r="TXP232" s="119"/>
      <c r="TXQ232" s="119"/>
      <c r="TXR232" s="119"/>
      <c r="TXS232" s="119"/>
      <c r="TXT232" s="119"/>
      <c r="TXU232" s="119"/>
      <c r="TXV232" s="119"/>
      <c r="TXW232" s="119"/>
      <c r="TXX232" s="119"/>
      <c r="TXY232" s="119"/>
      <c r="TXZ232" s="119"/>
      <c r="TYA232" s="119"/>
      <c r="TYB232" s="119"/>
      <c r="TYC232" s="119"/>
      <c r="TYD232" s="119"/>
      <c r="TYE232" s="119"/>
      <c r="TYF232" s="119"/>
      <c r="TYG232" s="119"/>
      <c r="TYH232" s="119"/>
      <c r="TYI232" s="119"/>
      <c r="TYJ232" s="119"/>
      <c r="TYK232" s="119"/>
      <c r="TYL232" s="119"/>
      <c r="TYM232" s="119"/>
      <c r="TYN232" s="119"/>
      <c r="TYO232" s="119"/>
      <c r="TYP232" s="119"/>
      <c r="TYQ232" s="119"/>
      <c r="TYR232" s="119"/>
      <c r="TYS232" s="119"/>
      <c r="TYT232" s="119"/>
      <c r="TYU232" s="119"/>
      <c r="TYV232" s="119"/>
      <c r="TYW232" s="119"/>
      <c r="TYX232" s="119"/>
      <c r="TYY232" s="119"/>
      <c r="TYZ232" s="119"/>
      <c r="TZA232" s="119"/>
      <c r="TZB232" s="119"/>
      <c r="TZC232" s="119"/>
      <c r="TZD232" s="119"/>
      <c r="TZE232" s="119"/>
      <c r="TZF232" s="119"/>
      <c r="TZG232" s="119"/>
      <c r="TZH232" s="119"/>
      <c r="TZI232" s="119"/>
      <c r="TZJ232" s="119"/>
      <c r="TZK232" s="119"/>
      <c r="TZL232" s="119"/>
      <c r="TZM232" s="119"/>
      <c r="TZN232" s="119"/>
      <c r="TZO232" s="119"/>
      <c r="TZP232" s="119"/>
      <c r="TZQ232" s="119"/>
      <c r="TZR232" s="119"/>
      <c r="TZS232" s="119"/>
      <c r="TZT232" s="119"/>
      <c r="TZU232" s="119"/>
      <c r="TZV232" s="119"/>
      <c r="TZW232" s="119"/>
      <c r="TZX232" s="119"/>
      <c r="TZY232" s="119"/>
      <c r="TZZ232" s="119"/>
      <c r="UAA232" s="119"/>
      <c r="UAB232" s="119"/>
      <c r="UAC232" s="119"/>
      <c r="UAD232" s="119"/>
      <c r="UAE232" s="119"/>
      <c r="UAF232" s="119"/>
      <c r="UAG232" s="119"/>
      <c r="UAH232" s="119"/>
      <c r="UAI232" s="119"/>
      <c r="UAJ232" s="119"/>
      <c r="UAK232" s="119"/>
      <c r="UAL232" s="119"/>
      <c r="UAM232" s="119"/>
      <c r="UAN232" s="119"/>
      <c r="UAO232" s="119"/>
      <c r="UAP232" s="119"/>
      <c r="UAQ232" s="119"/>
      <c r="UAR232" s="119"/>
      <c r="UAS232" s="119"/>
      <c r="UAT232" s="119"/>
      <c r="UAU232" s="119"/>
      <c r="UAV232" s="119"/>
      <c r="UAW232" s="119"/>
      <c r="UAX232" s="119"/>
      <c r="UAY232" s="119"/>
      <c r="UAZ232" s="119"/>
      <c r="UBA232" s="119"/>
      <c r="UBB232" s="119"/>
      <c r="UBC232" s="119"/>
      <c r="UBD232" s="119"/>
      <c r="UBE232" s="119"/>
      <c r="UBF232" s="119"/>
      <c r="UBG232" s="119"/>
      <c r="UBH232" s="119"/>
      <c r="UBI232" s="119"/>
      <c r="UBJ232" s="119"/>
      <c r="UBK232" s="119"/>
      <c r="UBL232" s="119"/>
      <c r="UBM232" s="119"/>
      <c r="UBN232" s="119"/>
      <c r="UBO232" s="119"/>
      <c r="UBP232" s="119"/>
      <c r="UBQ232" s="119"/>
      <c r="UBR232" s="119"/>
      <c r="UBS232" s="119"/>
      <c r="UBT232" s="119"/>
      <c r="UBU232" s="119"/>
      <c r="UBV232" s="119"/>
      <c r="UBW232" s="119"/>
      <c r="UBX232" s="119"/>
      <c r="UBY232" s="119"/>
      <c r="UBZ232" s="119"/>
      <c r="UCA232" s="119"/>
      <c r="UCB232" s="119"/>
      <c r="UCC232" s="119"/>
      <c r="UCD232" s="119"/>
      <c r="UCE232" s="119"/>
      <c r="UCF232" s="119"/>
      <c r="UCG232" s="119"/>
      <c r="UCH232" s="119"/>
      <c r="UCI232" s="119"/>
      <c r="UCJ232" s="119"/>
      <c r="UCK232" s="119"/>
      <c r="UCL232" s="119"/>
      <c r="UCM232" s="119"/>
      <c r="UCN232" s="119"/>
      <c r="UCO232" s="119"/>
      <c r="UCP232" s="119"/>
      <c r="UCQ232" s="119"/>
      <c r="UCR232" s="119"/>
      <c r="UCS232" s="119"/>
      <c r="UCT232" s="119"/>
      <c r="UCU232" s="119"/>
      <c r="UCV232" s="119"/>
      <c r="UCW232" s="119"/>
      <c r="UCX232" s="119"/>
      <c r="UCY232" s="119"/>
      <c r="UCZ232" s="119"/>
      <c r="UDA232" s="119"/>
      <c r="UDB232" s="119"/>
      <c r="UDC232" s="119"/>
      <c r="UDD232" s="119"/>
      <c r="UDE232" s="119"/>
      <c r="UDF232" s="119"/>
      <c r="UDG232" s="119"/>
      <c r="UDH232" s="119"/>
      <c r="UDI232" s="119"/>
      <c r="UDJ232" s="119"/>
      <c r="UDK232" s="119"/>
      <c r="UDL232" s="119"/>
      <c r="UDM232" s="119"/>
      <c r="UDN232" s="119"/>
      <c r="UDO232" s="119"/>
      <c r="UDP232" s="119"/>
      <c r="UDQ232" s="119"/>
      <c r="UDR232" s="119"/>
      <c r="UDS232" s="119"/>
      <c r="UDT232" s="119"/>
      <c r="UDU232" s="119"/>
      <c r="UDV232" s="119"/>
      <c r="UDW232" s="119"/>
      <c r="UDX232" s="119"/>
      <c r="UDY232" s="119"/>
      <c r="UDZ232" s="119"/>
      <c r="UEA232" s="119"/>
      <c r="UEB232" s="119"/>
      <c r="UEC232" s="119"/>
      <c r="UED232" s="119"/>
      <c r="UEE232" s="119"/>
      <c r="UEF232" s="119"/>
      <c r="UEG232" s="119"/>
      <c r="UEH232" s="119"/>
      <c r="UEI232" s="119"/>
      <c r="UEJ232" s="119"/>
      <c r="UEK232" s="119"/>
      <c r="UEL232" s="119"/>
      <c r="UEM232" s="119"/>
      <c r="UEN232" s="119"/>
      <c r="UEO232" s="119"/>
      <c r="UEP232" s="119"/>
      <c r="UEQ232" s="119"/>
      <c r="UER232" s="119"/>
      <c r="UES232" s="119"/>
      <c r="UET232" s="119"/>
      <c r="UEU232" s="119"/>
      <c r="UEV232" s="119"/>
      <c r="UEW232" s="119"/>
      <c r="UEX232" s="119"/>
      <c r="UEY232" s="119"/>
      <c r="UEZ232" s="119"/>
      <c r="UFA232" s="119"/>
      <c r="UFB232" s="119"/>
      <c r="UFC232" s="119"/>
      <c r="UFD232" s="119"/>
      <c r="UFE232" s="119"/>
      <c r="UFF232" s="119"/>
      <c r="UFG232" s="119"/>
      <c r="UFH232" s="119"/>
      <c r="UFI232" s="119"/>
      <c r="UFJ232" s="119"/>
      <c r="UFK232" s="119"/>
      <c r="UFL232" s="119"/>
      <c r="UFM232" s="119"/>
      <c r="UFN232" s="119"/>
      <c r="UFO232" s="119"/>
      <c r="UFP232" s="119"/>
      <c r="UFQ232" s="119"/>
      <c r="UFR232" s="119"/>
      <c r="UFS232" s="119"/>
      <c r="UFT232" s="119"/>
      <c r="UFU232" s="119"/>
      <c r="UFV232" s="119"/>
      <c r="UFW232" s="119"/>
      <c r="UFX232" s="119"/>
      <c r="UFY232" s="119"/>
      <c r="UFZ232" s="119"/>
      <c r="UGA232" s="119"/>
      <c r="UGB232" s="119"/>
      <c r="UGC232" s="119"/>
      <c r="UGD232" s="119"/>
      <c r="UGE232" s="119"/>
      <c r="UGF232" s="119"/>
      <c r="UGG232" s="119"/>
      <c r="UGH232" s="119"/>
      <c r="UGI232" s="119"/>
      <c r="UGJ232" s="119"/>
      <c r="UGK232" s="119"/>
      <c r="UGL232" s="119"/>
      <c r="UGM232" s="119"/>
      <c r="UGN232" s="119"/>
      <c r="UGO232" s="119"/>
      <c r="UGP232" s="119"/>
      <c r="UGQ232" s="119"/>
      <c r="UGR232" s="119"/>
      <c r="UGS232" s="119"/>
      <c r="UGT232" s="119"/>
      <c r="UGU232" s="119"/>
      <c r="UGV232" s="119"/>
      <c r="UGW232" s="119"/>
      <c r="UGX232" s="119"/>
      <c r="UGY232" s="119"/>
      <c r="UGZ232" s="119"/>
      <c r="UHA232" s="119"/>
      <c r="UHB232" s="119"/>
      <c r="UHC232" s="119"/>
      <c r="UHD232" s="119"/>
      <c r="UHE232" s="119"/>
      <c r="UHF232" s="119"/>
      <c r="UHG232" s="119"/>
      <c r="UHH232" s="119"/>
      <c r="UHI232" s="119"/>
      <c r="UHJ232" s="119"/>
      <c r="UHK232" s="119"/>
      <c r="UHL232" s="119"/>
      <c r="UHM232" s="119"/>
      <c r="UHN232" s="119"/>
      <c r="UHO232" s="119"/>
      <c r="UHP232" s="119"/>
      <c r="UHQ232" s="119"/>
      <c r="UHR232" s="119"/>
      <c r="UHS232" s="119"/>
      <c r="UHT232" s="119"/>
      <c r="UHU232" s="119"/>
      <c r="UHV232" s="119"/>
      <c r="UHW232" s="119"/>
      <c r="UHX232" s="119"/>
      <c r="UHY232" s="119"/>
      <c r="UHZ232" s="119"/>
      <c r="UIA232" s="119"/>
      <c r="UIB232" s="119"/>
      <c r="UIC232" s="119"/>
      <c r="UID232" s="119"/>
      <c r="UIE232" s="119"/>
      <c r="UIF232" s="119"/>
      <c r="UIG232" s="119"/>
      <c r="UIH232" s="119"/>
      <c r="UII232" s="119"/>
      <c r="UIJ232" s="119"/>
      <c r="UIK232" s="119"/>
      <c r="UIL232" s="119"/>
      <c r="UIM232" s="119"/>
      <c r="UIN232" s="119"/>
      <c r="UIO232" s="119"/>
      <c r="UIP232" s="119"/>
      <c r="UIQ232" s="119"/>
      <c r="UIR232" s="119"/>
      <c r="UIS232" s="119"/>
      <c r="UIT232" s="119"/>
      <c r="UIU232" s="119"/>
      <c r="UIV232" s="119"/>
      <c r="UIW232" s="119"/>
      <c r="UIX232" s="119"/>
      <c r="UIY232" s="119"/>
      <c r="UIZ232" s="119"/>
      <c r="UJA232" s="119"/>
      <c r="UJB232" s="119"/>
      <c r="UJC232" s="119"/>
      <c r="UJD232" s="119"/>
      <c r="UJE232" s="119"/>
      <c r="UJF232" s="119"/>
      <c r="UJG232" s="119"/>
      <c r="UJH232" s="119"/>
      <c r="UJI232" s="119"/>
      <c r="UJJ232" s="119"/>
      <c r="UJK232" s="119"/>
      <c r="UJL232" s="119"/>
      <c r="UJM232" s="119"/>
      <c r="UJN232" s="119"/>
      <c r="UJO232" s="119"/>
      <c r="UJP232" s="119"/>
      <c r="UJQ232" s="119"/>
      <c r="UJR232" s="119"/>
      <c r="UJS232" s="119"/>
      <c r="UJT232" s="119"/>
      <c r="UJU232" s="119"/>
      <c r="UJV232" s="119"/>
      <c r="UJW232" s="119"/>
      <c r="UJX232" s="119"/>
      <c r="UJY232" s="119"/>
      <c r="UJZ232" s="119"/>
      <c r="UKA232" s="119"/>
      <c r="UKB232" s="119"/>
      <c r="UKC232" s="119"/>
      <c r="UKD232" s="119"/>
      <c r="UKE232" s="119"/>
      <c r="UKF232" s="119"/>
      <c r="UKG232" s="119"/>
      <c r="UKH232" s="119"/>
      <c r="UKI232" s="119"/>
      <c r="UKJ232" s="119"/>
      <c r="UKK232" s="119"/>
      <c r="UKL232" s="119"/>
      <c r="UKM232" s="119"/>
      <c r="UKN232" s="119"/>
      <c r="UKO232" s="119"/>
      <c r="UKP232" s="119"/>
      <c r="UKQ232" s="119"/>
      <c r="UKR232" s="119"/>
      <c r="UKS232" s="119"/>
      <c r="UKT232" s="119"/>
      <c r="UKU232" s="119"/>
      <c r="UKV232" s="119"/>
      <c r="UKW232" s="119"/>
      <c r="UKX232" s="119"/>
      <c r="UKY232" s="119"/>
      <c r="UKZ232" s="119"/>
      <c r="ULA232" s="119"/>
      <c r="ULB232" s="119"/>
      <c r="ULC232" s="119"/>
      <c r="ULD232" s="119"/>
      <c r="ULE232" s="119"/>
      <c r="ULF232" s="119"/>
      <c r="ULG232" s="119"/>
      <c r="ULH232" s="119"/>
      <c r="ULI232" s="119"/>
      <c r="ULJ232" s="119"/>
      <c r="ULK232" s="119"/>
      <c r="ULL232" s="119"/>
      <c r="ULM232" s="119"/>
      <c r="ULN232" s="119"/>
      <c r="ULO232" s="119"/>
      <c r="ULP232" s="119"/>
      <c r="ULQ232" s="119"/>
      <c r="ULR232" s="119"/>
      <c r="ULS232" s="119"/>
      <c r="ULT232" s="119"/>
      <c r="ULU232" s="119"/>
      <c r="ULV232" s="119"/>
      <c r="ULW232" s="119"/>
      <c r="ULX232" s="119"/>
      <c r="ULY232" s="119"/>
      <c r="ULZ232" s="119"/>
      <c r="UMA232" s="119"/>
      <c r="UMB232" s="119"/>
      <c r="UMC232" s="119"/>
      <c r="UMD232" s="119"/>
      <c r="UME232" s="119"/>
      <c r="UMF232" s="119"/>
      <c r="UMG232" s="119"/>
      <c r="UMH232" s="119"/>
      <c r="UMI232" s="119"/>
      <c r="UMJ232" s="119"/>
      <c r="UMK232" s="119"/>
      <c r="UML232" s="119"/>
      <c r="UMM232" s="119"/>
      <c r="UMN232" s="119"/>
      <c r="UMO232" s="119"/>
      <c r="UMP232" s="119"/>
      <c r="UMQ232" s="119"/>
      <c r="UMR232" s="119"/>
      <c r="UMS232" s="119"/>
      <c r="UMT232" s="119"/>
      <c r="UMU232" s="119"/>
      <c r="UMV232" s="119"/>
      <c r="UMW232" s="119"/>
      <c r="UMX232" s="119"/>
      <c r="UMY232" s="119"/>
      <c r="UMZ232" s="119"/>
      <c r="UNA232" s="119"/>
      <c r="UNB232" s="119"/>
      <c r="UNC232" s="119"/>
      <c r="UND232" s="119"/>
      <c r="UNE232" s="119"/>
      <c r="UNF232" s="119"/>
      <c r="UNG232" s="119"/>
      <c r="UNH232" s="119"/>
      <c r="UNI232" s="119"/>
      <c r="UNJ232" s="119"/>
      <c r="UNK232" s="119"/>
      <c r="UNL232" s="119"/>
      <c r="UNM232" s="119"/>
      <c r="UNN232" s="119"/>
      <c r="UNO232" s="119"/>
      <c r="UNP232" s="119"/>
      <c r="UNQ232" s="119"/>
      <c r="UNR232" s="119"/>
      <c r="UNS232" s="119"/>
      <c r="UNT232" s="119"/>
      <c r="UNU232" s="119"/>
      <c r="UNV232" s="119"/>
      <c r="UNW232" s="119"/>
      <c r="UNX232" s="119"/>
      <c r="UNY232" s="119"/>
      <c r="UNZ232" s="119"/>
      <c r="UOA232" s="119"/>
      <c r="UOB232" s="119"/>
      <c r="UOC232" s="119"/>
      <c r="UOD232" s="119"/>
      <c r="UOE232" s="119"/>
      <c r="UOF232" s="119"/>
      <c r="UOG232" s="119"/>
      <c r="UOH232" s="119"/>
      <c r="UOI232" s="119"/>
      <c r="UOJ232" s="119"/>
      <c r="UOK232" s="119"/>
      <c r="UOL232" s="119"/>
      <c r="UOM232" s="119"/>
      <c r="UON232" s="119"/>
      <c r="UOO232" s="119"/>
      <c r="UOP232" s="119"/>
      <c r="UOQ232" s="119"/>
      <c r="UOR232" s="119"/>
      <c r="UOS232" s="119"/>
      <c r="UOT232" s="119"/>
      <c r="UOU232" s="119"/>
      <c r="UOV232" s="119"/>
      <c r="UOW232" s="119"/>
      <c r="UOX232" s="119"/>
      <c r="UOY232" s="119"/>
      <c r="UOZ232" s="119"/>
      <c r="UPA232" s="119"/>
      <c r="UPB232" s="119"/>
      <c r="UPC232" s="119"/>
      <c r="UPD232" s="119"/>
      <c r="UPE232" s="119"/>
      <c r="UPF232" s="119"/>
      <c r="UPG232" s="119"/>
      <c r="UPH232" s="119"/>
      <c r="UPI232" s="119"/>
      <c r="UPJ232" s="119"/>
      <c r="UPK232" s="119"/>
      <c r="UPL232" s="119"/>
      <c r="UPM232" s="119"/>
      <c r="UPN232" s="119"/>
      <c r="UPO232" s="119"/>
      <c r="UPP232" s="119"/>
      <c r="UPQ232" s="119"/>
      <c r="UPR232" s="119"/>
      <c r="UPS232" s="119"/>
      <c r="UPT232" s="119"/>
      <c r="UPU232" s="119"/>
      <c r="UPV232" s="119"/>
      <c r="UPW232" s="119"/>
      <c r="UPX232" s="119"/>
      <c r="UPY232" s="119"/>
      <c r="UPZ232" s="119"/>
      <c r="UQA232" s="119"/>
      <c r="UQB232" s="119"/>
      <c r="UQC232" s="119"/>
      <c r="UQD232" s="119"/>
      <c r="UQE232" s="119"/>
      <c r="UQF232" s="119"/>
      <c r="UQG232" s="119"/>
      <c r="UQH232" s="119"/>
      <c r="UQI232" s="119"/>
      <c r="UQJ232" s="119"/>
      <c r="UQK232" s="119"/>
      <c r="UQL232" s="119"/>
      <c r="UQM232" s="119"/>
      <c r="UQN232" s="119"/>
      <c r="UQO232" s="119"/>
      <c r="UQP232" s="119"/>
      <c r="UQQ232" s="119"/>
      <c r="UQR232" s="119"/>
      <c r="UQS232" s="119"/>
      <c r="UQT232" s="119"/>
      <c r="UQU232" s="119"/>
      <c r="UQV232" s="119"/>
      <c r="UQW232" s="119"/>
      <c r="UQX232" s="119"/>
      <c r="UQY232" s="119"/>
      <c r="UQZ232" s="119"/>
      <c r="URA232" s="119"/>
      <c r="URB232" s="119"/>
      <c r="URC232" s="119"/>
      <c r="URD232" s="119"/>
      <c r="URE232" s="119"/>
      <c r="URF232" s="119"/>
      <c r="URG232" s="119"/>
      <c r="URH232" s="119"/>
      <c r="URI232" s="119"/>
      <c r="URJ232" s="119"/>
      <c r="URK232" s="119"/>
      <c r="URL232" s="119"/>
      <c r="URM232" s="119"/>
      <c r="URN232" s="119"/>
      <c r="URO232" s="119"/>
      <c r="URP232" s="119"/>
      <c r="URQ232" s="119"/>
      <c r="URR232" s="119"/>
      <c r="URS232" s="119"/>
      <c r="URT232" s="119"/>
      <c r="URU232" s="119"/>
      <c r="URV232" s="119"/>
      <c r="URW232" s="119"/>
      <c r="URX232" s="119"/>
      <c r="URY232" s="119"/>
      <c r="URZ232" s="119"/>
      <c r="USA232" s="119"/>
      <c r="USB232" s="119"/>
      <c r="USC232" s="119"/>
      <c r="USD232" s="119"/>
      <c r="USE232" s="119"/>
      <c r="USF232" s="119"/>
      <c r="USG232" s="119"/>
      <c r="USH232" s="119"/>
      <c r="USI232" s="119"/>
      <c r="USJ232" s="119"/>
      <c r="USK232" s="119"/>
      <c r="USL232" s="119"/>
      <c r="USM232" s="119"/>
      <c r="USN232" s="119"/>
      <c r="USO232" s="119"/>
      <c r="USP232" s="119"/>
      <c r="USQ232" s="119"/>
      <c r="USR232" s="119"/>
      <c r="USS232" s="119"/>
      <c r="UST232" s="119"/>
      <c r="USU232" s="119"/>
      <c r="USV232" s="119"/>
      <c r="USW232" s="119"/>
      <c r="USX232" s="119"/>
      <c r="USY232" s="119"/>
      <c r="USZ232" s="119"/>
      <c r="UTA232" s="119"/>
      <c r="UTB232" s="119"/>
      <c r="UTC232" s="119"/>
      <c r="UTD232" s="119"/>
      <c r="UTE232" s="119"/>
      <c r="UTF232" s="119"/>
      <c r="UTG232" s="119"/>
      <c r="UTH232" s="119"/>
      <c r="UTI232" s="119"/>
      <c r="UTJ232" s="119"/>
      <c r="UTK232" s="119"/>
      <c r="UTL232" s="119"/>
      <c r="UTM232" s="119"/>
      <c r="UTN232" s="119"/>
      <c r="UTO232" s="119"/>
      <c r="UTP232" s="119"/>
      <c r="UTQ232" s="119"/>
      <c r="UTR232" s="119"/>
      <c r="UTS232" s="119"/>
      <c r="UTT232" s="119"/>
      <c r="UTU232" s="119"/>
      <c r="UTV232" s="119"/>
      <c r="UTW232" s="119"/>
      <c r="UTX232" s="119"/>
      <c r="UTY232" s="119"/>
      <c r="UTZ232" s="119"/>
      <c r="UUA232" s="119"/>
      <c r="UUB232" s="119"/>
      <c r="UUC232" s="119"/>
      <c r="UUD232" s="119"/>
      <c r="UUE232" s="119"/>
      <c r="UUF232" s="119"/>
      <c r="UUG232" s="119"/>
      <c r="UUH232" s="119"/>
      <c r="UUI232" s="119"/>
      <c r="UUJ232" s="119"/>
      <c r="UUK232" s="119"/>
      <c r="UUL232" s="119"/>
      <c r="UUM232" s="119"/>
      <c r="UUN232" s="119"/>
      <c r="UUO232" s="119"/>
      <c r="UUP232" s="119"/>
      <c r="UUQ232" s="119"/>
      <c r="UUR232" s="119"/>
      <c r="UUS232" s="119"/>
      <c r="UUT232" s="119"/>
      <c r="UUU232" s="119"/>
      <c r="UUV232" s="119"/>
      <c r="UUW232" s="119"/>
      <c r="UUX232" s="119"/>
      <c r="UUY232" s="119"/>
      <c r="UUZ232" s="119"/>
      <c r="UVA232" s="119"/>
      <c r="UVB232" s="119"/>
      <c r="UVC232" s="119"/>
      <c r="UVD232" s="119"/>
      <c r="UVE232" s="119"/>
      <c r="UVF232" s="119"/>
      <c r="UVG232" s="119"/>
      <c r="UVH232" s="119"/>
      <c r="UVI232" s="119"/>
      <c r="UVJ232" s="119"/>
      <c r="UVK232" s="119"/>
      <c r="UVL232" s="119"/>
      <c r="UVM232" s="119"/>
      <c r="UVN232" s="119"/>
      <c r="UVO232" s="119"/>
      <c r="UVP232" s="119"/>
      <c r="UVQ232" s="119"/>
      <c r="UVR232" s="119"/>
      <c r="UVS232" s="119"/>
      <c r="UVT232" s="119"/>
      <c r="UVU232" s="119"/>
      <c r="UVV232" s="119"/>
      <c r="UVW232" s="119"/>
      <c r="UVX232" s="119"/>
      <c r="UVY232" s="119"/>
      <c r="UVZ232" s="119"/>
      <c r="UWA232" s="119"/>
      <c r="UWB232" s="119"/>
      <c r="UWC232" s="119"/>
      <c r="UWD232" s="119"/>
      <c r="UWE232" s="119"/>
      <c r="UWF232" s="119"/>
      <c r="UWG232" s="119"/>
      <c r="UWH232" s="119"/>
      <c r="UWI232" s="119"/>
      <c r="UWJ232" s="119"/>
      <c r="UWK232" s="119"/>
      <c r="UWL232" s="119"/>
      <c r="UWM232" s="119"/>
      <c r="UWN232" s="119"/>
      <c r="UWO232" s="119"/>
      <c r="UWP232" s="119"/>
      <c r="UWQ232" s="119"/>
      <c r="UWR232" s="119"/>
      <c r="UWS232" s="119"/>
      <c r="UWT232" s="119"/>
      <c r="UWU232" s="119"/>
      <c r="UWV232" s="119"/>
      <c r="UWW232" s="119"/>
      <c r="UWX232" s="119"/>
      <c r="UWY232" s="119"/>
      <c r="UWZ232" s="119"/>
      <c r="UXA232" s="119"/>
      <c r="UXB232" s="119"/>
      <c r="UXC232" s="119"/>
      <c r="UXD232" s="119"/>
      <c r="UXE232" s="119"/>
      <c r="UXF232" s="119"/>
      <c r="UXG232" s="119"/>
      <c r="UXH232" s="119"/>
      <c r="UXI232" s="119"/>
      <c r="UXJ232" s="119"/>
      <c r="UXK232" s="119"/>
      <c r="UXL232" s="119"/>
      <c r="UXM232" s="119"/>
      <c r="UXN232" s="119"/>
      <c r="UXO232" s="119"/>
      <c r="UXP232" s="119"/>
      <c r="UXQ232" s="119"/>
      <c r="UXR232" s="119"/>
      <c r="UXS232" s="119"/>
      <c r="UXT232" s="119"/>
      <c r="UXU232" s="119"/>
      <c r="UXV232" s="119"/>
      <c r="UXW232" s="119"/>
      <c r="UXX232" s="119"/>
      <c r="UXY232" s="119"/>
      <c r="UXZ232" s="119"/>
      <c r="UYA232" s="119"/>
      <c r="UYB232" s="119"/>
      <c r="UYC232" s="119"/>
      <c r="UYD232" s="119"/>
      <c r="UYE232" s="119"/>
      <c r="UYF232" s="119"/>
      <c r="UYG232" s="119"/>
      <c r="UYH232" s="119"/>
      <c r="UYI232" s="119"/>
      <c r="UYJ232" s="119"/>
      <c r="UYK232" s="119"/>
      <c r="UYL232" s="119"/>
      <c r="UYM232" s="119"/>
      <c r="UYN232" s="119"/>
      <c r="UYO232" s="119"/>
      <c r="UYP232" s="119"/>
      <c r="UYQ232" s="119"/>
      <c r="UYR232" s="119"/>
      <c r="UYS232" s="119"/>
      <c r="UYT232" s="119"/>
      <c r="UYU232" s="119"/>
      <c r="UYV232" s="119"/>
      <c r="UYW232" s="119"/>
      <c r="UYX232" s="119"/>
      <c r="UYY232" s="119"/>
      <c r="UYZ232" s="119"/>
      <c r="UZA232" s="119"/>
      <c r="UZB232" s="119"/>
      <c r="UZC232" s="119"/>
      <c r="UZD232" s="119"/>
      <c r="UZE232" s="119"/>
      <c r="UZF232" s="119"/>
      <c r="UZG232" s="119"/>
      <c r="UZH232" s="119"/>
      <c r="UZI232" s="119"/>
      <c r="UZJ232" s="119"/>
      <c r="UZK232" s="119"/>
      <c r="UZL232" s="119"/>
      <c r="UZM232" s="119"/>
      <c r="UZN232" s="119"/>
      <c r="UZO232" s="119"/>
      <c r="UZP232" s="119"/>
      <c r="UZQ232" s="119"/>
      <c r="UZR232" s="119"/>
      <c r="UZS232" s="119"/>
      <c r="UZT232" s="119"/>
      <c r="UZU232" s="119"/>
      <c r="UZV232" s="119"/>
      <c r="UZW232" s="119"/>
      <c r="UZX232" s="119"/>
      <c r="UZY232" s="119"/>
      <c r="UZZ232" s="119"/>
      <c r="VAA232" s="119"/>
      <c r="VAB232" s="119"/>
      <c r="VAC232" s="119"/>
      <c r="VAD232" s="119"/>
      <c r="VAE232" s="119"/>
      <c r="VAF232" s="119"/>
      <c r="VAG232" s="119"/>
      <c r="VAH232" s="119"/>
      <c r="VAI232" s="119"/>
      <c r="VAJ232" s="119"/>
      <c r="VAK232" s="119"/>
      <c r="VAL232" s="119"/>
      <c r="VAM232" s="119"/>
      <c r="VAN232" s="119"/>
      <c r="VAO232" s="119"/>
      <c r="VAP232" s="119"/>
      <c r="VAQ232" s="119"/>
      <c r="VAR232" s="119"/>
      <c r="VAS232" s="119"/>
      <c r="VAT232" s="119"/>
      <c r="VAU232" s="119"/>
      <c r="VAV232" s="119"/>
      <c r="VAW232" s="119"/>
      <c r="VAX232" s="119"/>
      <c r="VAY232" s="119"/>
      <c r="VAZ232" s="119"/>
      <c r="VBA232" s="119"/>
      <c r="VBB232" s="119"/>
      <c r="VBC232" s="119"/>
      <c r="VBD232" s="119"/>
      <c r="VBE232" s="119"/>
      <c r="VBF232" s="119"/>
      <c r="VBG232" s="119"/>
      <c r="VBH232" s="119"/>
      <c r="VBI232" s="119"/>
      <c r="VBJ232" s="119"/>
      <c r="VBK232" s="119"/>
      <c r="VBL232" s="119"/>
      <c r="VBM232" s="119"/>
      <c r="VBN232" s="119"/>
      <c r="VBO232" s="119"/>
      <c r="VBP232" s="119"/>
      <c r="VBQ232" s="119"/>
      <c r="VBR232" s="119"/>
      <c r="VBS232" s="119"/>
      <c r="VBT232" s="119"/>
      <c r="VBU232" s="119"/>
      <c r="VBV232" s="119"/>
      <c r="VBW232" s="119"/>
      <c r="VBX232" s="119"/>
      <c r="VBY232" s="119"/>
      <c r="VBZ232" s="119"/>
      <c r="VCA232" s="119"/>
      <c r="VCB232" s="119"/>
      <c r="VCC232" s="119"/>
      <c r="VCD232" s="119"/>
      <c r="VCE232" s="119"/>
      <c r="VCF232" s="119"/>
      <c r="VCG232" s="119"/>
      <c r="VCH232" s="119"/>
      <c r="VCI232" s="119"/>
      <c r="VCJ232" s="119"/>
      <c r="VCK232" s="119"/>
      <c r="VCL232" s="119"/>
      <c r="VCM232" s="119"/>
      <c r="VCN232" s="119"/>
      <c r="VCO232" s="119"/>
      <c r="VCP232" s="119"/>
      <c r="VCQ232" s="119"/>
      <c r="VCR232" s="119"/>
      <c r="VCS232" s="119"/>
      <c r="VCT232" s="119"/>
      <c r="VCU232" s="119"/>
      <c r="VCV232" s="119"/>
      <c r="VCW232" s="119"/>
      <c r="VCX232" s="119"/>
      <c r="VCY232" s="119"/>
      <c r="VCZ232" s="119"/>
      <c r="VDA232" s="119"/>
      <c r="VDB232" s="119"/>
      <c r="VDC232" s="119"/>
      <c r="VDD232" s="119"/>
      <c r="VDE232" s="119"/>
      <c r="VDF232" s="119"/>
      <c r="VDG232" s="119"/>
      <c r="VDH232" s="119"/>
      <c r="VDI232" s="119"/>
      <c r="VDJ232" s="119"/>
      <c r="VDK232" s="119"/>
      <c r="VDL232" s="119"/>
      <c r="VDM232" s="119"/>
      <c r="VDN232" s="119"/>
      <c r="VDO232" s="119"/>
      <c r="VDP232" s="119"/>
      <c r="VDQ232" s="119"/>
      <c r="VDR232" s="119"/>
      <c r="VDS232" s="119"/>
      <c r="VDT232" s="119"/>
      <c r="VDU232" s="119"/>
      <c r="VDV232" s="119"/>
      <c r="VDW232" s="119"/>
      <c r="VDX232" s="119"/>
      <c r="VDY232" s="119"/>
      <c r="VDZ232" s="119"/>
      <c r="VEA232" s="119"/>
      <c r="VEB232" s="119"/>
      <c r="VEC232" s="119"/>
      <c r="VED232" s="119"/>
      <c r="VEE232" s="119"/>
      <c r="VEF232" s="119"/>
      <c r="VEG232" s="119"/>
      <c r="VEH232" s="119"/>
      <c r="VEI232" s="119"/>
      <c r="VEJ232" s="119"/>
      <c r="VEK232" s="119"/>
      <c r="VEL232" s="119"/>
      <c r="VEM232" s="119"/>
      <c r="VEN232" s="119"/>
      <c r="VEO232" s="119"/>
      <c r="VEP232" s="119"/>
      <c r="VEQ232" s="119"/>
      <c r="VER232" s="119"/>
      <c r="VES232" s="119"/>
      <c r="VET232" s="119"/>
      <c r="VEU232" s="119"/>
      <c r="VEV232" s="119"/>
      <c r="VEW232" s="119"/>
      <c r="VEX232" s="119"/>
      <c r="VEY232" s="119"/>
      <c r="VEZ232" s="119"/>
      <c r="VFA232" s="119"/>
      <c r="VFB232" s="119"/>
      <c r="VFC232" s="119"/>
      <c r="VFD232" s="119"/>
      <c r="VFE232" s="119"/>
      <c r="VFF232" s="119"/>
      <c r="VFG232" s="119"/>
      <c r="VFH232" s="119"/>
      <c r="VFI232" s="119"/>
      <c r="VFJ232" s="119"/>
      <c r="VFK232" s="119"/>
      <c r="VFL232" s="119"/>
      <c r="VFM232" s="119"/>
      <c r="VFN232" s="119"/>
      <c r="VFO232" s="119"/>
      <c r="VFP232" s="119"/>
      <c r="VFQ232" s="119"/>
      <c r="VFR232" s="119"/>
      <c r="VFS232" s="119"/>
      <c r="VFT232" s="119"/>
      <c r="VFU232" s="119"/>
      <c r="VFV232" s="119"/>
      <c r="VFW232" s="119"/>
      <c r="VFX232" s="119"/>
      <c r="VFY232" s="119"/>
      <c r="VFZ232" s="119"/>
      <c r="VGA232" s="119"/>
      <c r="VGB232" s="119"/>
      <c r="VGC232" s="119"/>
      <c r="VGD232" s="119"/>
      <c r="VGE232" s="119"/>
      <c r="VGF232" s="119"/>
      <c r="VGG232" s="119"/>
      <c r="VGH232" s="119"/>
      <c r="VGI232" s="119"/>
      <c r="VGJ232" s="119"/>
      <c r="VGK232" s="119"/>
      <c r="VGL232" s="119"/>
      <c r="VGM232" s="119"/>
      <c r="VGN232" s="119"/>
      <c r="VGO232" s="119"/>
      <c r="VGP232" s="119"/>
      <c r="VGQ232" s="119"/>
      <c r="VGR232" s="119"/>
      <c r="VGS232" s="119"/>
      <c r="VGT232" s="119"/>
      <c r="VGU232" s="119"/>
      <c r="VGV232" s="119"/>
      <c r="VGW232" s="119"/>
      <c r="VGX232" s="119"/>
      <c r="VGY232" s="119"/>
      <c r="VGZ232" s="119"/>
      <c r="VHA232" s="119"/>
      <c r="VHB232" s="119"/>
      <c r="VHC232" s="119"/>
      <c r="VHD232" s="119"/>
      <c r="VHE232" s="119"/>
      <c r="VHF232" s="119"/>
      <c r="VHG232" s="119"/>
      <c r="VHH232" s="119"/>
      <c r="VHI232" s="119"/>
      <c r="VHJ232" s="119"/>
      <c r="VHK232" s="119"/>
      <c r="VHL232" s="119"/>
      <c r="VHM232" s="119"/>
      <c r="VHN232" s="119"/>
      <c r="VHO232" s="119"/>
      <c r="VHP232" s="119"/>
      <c r="VHQ232" s="119"/>
      <c r="VHR232" s="119"/>
      <c r="VHS232" s="119"/>
      <c r="VHT232" s="119"/>
      <c r="VHU232" s="119"/>
      <c r="VHV232" s="119"/>
      <c r="VHW232" s="119"/>
      <c r="VHX232" s="119"/>
      <c r="VHY232" s="119"/>
      <c r="VHZ232" s="119"/>
      <c r="VIA232" s="119"/>
      <c r="VIB232" s="119"/>
      <c r="VIC232" s="119"/>
      <c r="VID232" s="119"/>
      <c r="VIE232" s="119"/>
      <c r="VIF232" s="119"/>
      <c r="VIG232" s="119"/>
      <c r="VIH232" s="119"/>
      <c r="VII232" s="119"/>
      <c r="VIJ232" s="119"/>
      <c r="VIK232" s="119"/>
      <c r="VIL232" s="119"/>
      <c r="VIM232" s="119"/>
      <c r="VIN232" s="119"/>
      <c r="VIO232" s="119"/>
      <c r="VIP232" s="119"/>
      <c r="VIQ232" s="119"/>
      <c r="VIR232" s="119"/>
      <c r="VIS232" s="119"/>
      <c r="VIT232" s="119"/>
      <c r="VIU232" s="119"/>
      <c r="VIV232" s="119"/>
      <c r="VIW232" s="119"/>
      <c r="VIX232" s="119"/>
      <c r="VIY232" s="119"/>
      <c r="VIZ232" s="119"/>
      <c r="VJA232" s="119"/>
      <c r="VJB232" s="119"/>
      <c r="VJC232" s="119"/>
      <c r="VJD232" s="119"/>
      <c r="VJE232" s="119"/>
      <c r="VJF232" s="119"/>
      <c r="VJG232" s="119"/>
      <c r="VJH232" s="119"/>
      <c r="VJI232" s="119"/>
      <c r="VJJ232" s="119"/>
      <c r="VJK232" s="119"/>
      <c r="VJL232" s="119"/>
      <c r="VJM232" s="119"/>
      <c r="VJN232" s="119"/>
      <c r="VJO232" s="119"/>
      <c r="VJP232" s="119"/>
      <c r="VJQ232" s="119"/>
      <c r="VJR232" s="119"/>
      <c r="VJS232" s="119"/>
      <c r="VJT232" s="119"/>
      <c r="VJU232" s="119"/>
      <c r="VJV232" s="119"/>
      <c r="VJW232" s="119"/>
      <c r="VJX232" s="119"/>
      <c r="VJY232" s="119"/>
      <c r="VJZ232" s="119"/>
      <c r="VKA232" s="119"/>
      <c r="VKB232" s="119"/>
      <c r="VKC232" s="119"/>
      <c r="VKD232" s="119"/>
      <c r="VKE232" s="119"/>
      <c r="VKF232" s="119"/>
      <c r="VKG232" s="119"/>
      <c r="VKH232" s="119"/>
      <c r="VKI232" s="119"/>
      <c r="VKJ232" s="119"/>
      <c r="VKK232" s="119"/>
      <c r="VKL232" s="119"/>
      <c r="VKM232" s="119"/>
      <c r="VKN232" s="119"/>
      <c r="VKO232" s="119"/>
      <c r="VKP232" s="119"/>
      <c r="VKQ232" s="119"/>
      <c r="VKR232" s="119"/>
      <c r="VKS232" s="119"/>
      <c r="VKT232" s="119"/>
      <c r="VKU232" s="119"/>
      <c r="VKV232" s="119"/>
      <c r="VKW232" s="119"/>
      <c r="VKX232" s="119"/>
      <c r="VKY232" s="119"/>
      <c r="VKZ232" s="119"/>
      <c r="VLA232" s="119"/>
      <c r="VLB232" s="119"/>
      <c r="VLC232" s="119"/>
      <c r="VLD232" s="119"/>
      <c r="VLE232" s="119"/>
      <c r="VLF232" s="119"/>
      <c r="VLG232" s="119"/>
      <c r="VLH232" s="119"/>
      <c r="VLI232" s="119"/>
      <c r="VLJ232" s="119"/>
      <c r="VLK232" s="119"/>
      <c r="VLL232" s="119"/>
      <c r="VLM232" s="119"/>
      <c r="VLN232" s="119"/>
      <c r="VLO232" s="119"/>
      <c r="VLP232" s="119"/>
      <c r="VLQ232" s="119"/>
      <c r="VLR232" s="119"/>
      <c r="VLS232" s="119"/>
      <c r="VLT232" s="119"/>
      <c r="VLU232" s="119"/>
      <c r="VLV232" s="119"/>
      <c r="VLW232" s="119"/>
      <c r="VLX232" s="119"/>
      <c r="VLY232" s="119"/>
      <c r="VLZ232" s="119"/>
      <c r="VMA232" s="119"/>
      <c r="VMB232" s="119"/>
      <c r="VMC232" s="119"/>
      <c r="VMD232" s="119"/>
      <c r="VME232" s="119"/>
      <c r="VMF232" s="119"/>
      <c r="VMG232" s="119"/>
      <c r="VMH232" s="119"/>
      <c r="VMI232" s="119"/>
      <c r="VMJ232" s="119"/>
      <c r="VMK232" s="119"/>
      <c r="VML232" s="119"/>
      <c r="VMM232" s="119"/>
      <c r="VMN232" s="119"/>
      <c r="VMO232" s="119"/>
      <c r="VMP232" s="119"/>
      <c r="VMQ232" s="119"/>
      <c r="VMR232" s="119"/>
      <c r="VMS232" s="119"/>
      <c r="VMT232" s="119"/>
      <c r="VMU232" s="119"/>
      <c r="VMV232" s="119"/>
      <c r="VMW232" s="119"/>
      <c r="VMX232" s="119"/>
      <c r="VMY232" s="119"/>
      <c r="VMZ232" s="119"/>
      <c r="VNA232" s="119"/>
      <c r="VNB232" s="119"/>
      <c r="VNC232" s="119"/>
      <c r="VND232" s="119"/>
      <c r="VNE232" s="119"/>
      <c r="VNF232" s="119"/>
      <c r="VNG232" s="119"/>
      <c r="VNH232" s="119"/>
      <c r="VNI232" s="119"/>
      <c r="VNJ232" s="119"/>
      <c r="VNK232" s="119"/>
      <c r="VNL232" s="119"/>
      <c r="VNM232" s="119"/>
      <c r="VNN232" s="119"/>
      <c r="VNO232" s="119"/>
      <c r="VNP232" s="119"/>
      <c r="VNQ232" s="119"/>
      <c r="VNR232" s="119"/>
      <c r="VNS232" s="119"/>
      <c r="VNT232" s="119"/>
      <c r="VNU232" s="119"/>
      <c r="VNV232" s="119"/>
      <c r="VNW232" s="119"/>
      <c r="VNX232" s="119"/>
      <c r="VNY232" s="119"/>
      <c r="VNZ232" s="119"/>
      <c r="VOA232" s="119"/>
      <c r="VOB232" s="119"/>
      <c r="VOC232" s="119"/>
      <c r="VOD232" s="119"/>
      <c r="VOE232" s="119"/>
      <c r="VOF232" s="119"/>
      <c r="VOG232" s="119"/>
      <c r="VOH232" s="119"/>
      <c r="VOI232" s="119"/>
      <c r="VOJ232" s="119"/>
      <c r="VOK232" s="119"/>
      <c r="VOL232" s="119"/>
      <c r="VOM232" s="119"/>
      <c r="VON232" s="119"/>
      <c r="VOO232" s="119"/>
      <c r="VOP232" s="119"/>
      <c r="VOQ232" s="119"/>
      <c r="VOR232" s="119"/>
      <c r="VOS232" s="119"/>
      <c r="VOT232" s="119"/>
      <c r="VOU232" s="119"/>
      <c r="VOV232" s="119"/>
      <c r="VOW232" s="119"/>
      <c r="VOX232" s="119"/>
      <c r="VOY232" s="119"/>
      <c r="VOZ232" s="119"/>
      <c r="VPA232" s="119"/>
      <c r="VPB232" s="119"/>
      <c r="VPC232" s="119"/>
      <c r="VPD232" s="119"/>
      <c r="VPE232" s="119"/>
      <c r="VPF232" s="119"/>
      <c r="VPG232" s="119"/>
      <c r="VPH232" s="119"/>
      <c r="VPI232" s="119"/>
      <c r="VPJ232" s="119"/>
      <c r="VPK232" s="119"/>
      <c r="VPL232" s="119"/>
      <c r="VPM232" s="119"/>
      <c r="VPN232" s="119"/>
      <c r="VPO232" s="119"/>
      <c r="VPP232" s="119"/>
      <c r="VPQ232" s="119"/>
      <c r="VPR232" s="119"/>
      <c r="VPS232" s="119"/>
      <c r="VPT232" s="119"/>
      <c r="VPU232" s="119"/>
      <c r="VPV232" s="119"/>
      <c r="VPW232" s="119"/>
      <c r="VPX232" s="119"/>
      <c r="VPY232" s="119"/>
      <c r="VPZ232" s="119"/>
      <c r="VQA232" s="119"/>
      <c r="VQB232" s="119"/>
      <c r="VQC232" s="119"/>
      <c r="VQD232" s="119"/>
      <c r="VQE232" s="119"/>
      <c r="VQF232" s="119"/>
      <c r="VQG232" s="119"/>
      <c r="VQH232" s="119"/>
      <c r="VQI232" s="119"/>
      <c r="VQJ232" s="119"/>
      <c r="VQK232" s="119"/>
      <c r="VQL232" s="119"/>
      <c r="VQM232" s="119"/>
      <c r="VQN232" s="119"/>
      <c r="VQO232" s="119"/>
      <c r="VQP232" s="119"/>
      <c r="VQQ232" s="119"/>
      <c r="VQR232" s="119"/>
      <c r="VQS232" s="119"/>
      <c r="VQT232" s="119"/>
      <c r="VQU232" s="119"/>
      <c r="VQV232" s="119"/>
      <c r="VQW232" s="119"/>
      <c r="VQX232" s="119"/>
      <c r="VQY232" s="119"/>
      <c r="VQZ232" s="119"/>
      <c r="VRA232" s="119"/>
      <c r="VRB232" s="119"/>
      <c r="VRC232" s="119"/>
      <c r="VRD232" s="119"/>
      <c r="VRE232" s="119"/>
      <c r="VRF232" s="119"/>
      <c r="VRG232" s="119"/>
      <c r="VRH232" s="119"/>
      <c r="VRI232" s="119"/>
      <c r="VRJ232" s="119"/>
      <c r="VRK232" s="119"/>
      <c r="VRL232" s="119"/>
      <c r="VRM232" s="119"/>
      <c r="VRN232" s="119"/>
      <c r="VRO232" s="119"/>
      <c r="VRP232" s="119"/>
      <c r="VRQ232" s="119"/>
      <c r="VRR232" s="119"/>
      <c r="VRS232" s="119"/>
      <c r="VRT232" s="119"/>
      <c r="VRU232" s="119"/>
      <c r="VRV232" s="119"/>
      <c r="VRW232" s="119"/>
      <c r="VRX232" s="119"/>
      <c r="VRY232" s="119"/>
      <c r="VRZ232" s="119"/>
      <c r="VSA232" s="119"/>
      <c r="VSB232" s="119"/>
      <c r="VSC232" s="119"/>
      <c r="VSD232" s="119"/>
      <c r="VSE232" s="119"/>
      <c r="VSF232" s="119"/>
      <c r="VSG232" s="119"/>
      <c r="VSH232" s="119"/>
      <c r="VSI232" s="119"/>
      <c r="VSJ232" s="119"/>
      <c r="VSK232" s="119"/>
      <c r="VSL232" s="119"/>
      <c r="VSM232" s="119"/>
      <c r="VSN232" s="119"/>
      <c r="VSO232" s="119"/>
      <c r="VSP232" s="119"/>
      <c r="VSQ232" s="119"/>
      <c r="VSR232" s="119"/>
      <c r="VSS232" s="119"/>
      <c r="VST232" s="119"/>
      <c r="VSU232" s="119"/>
      <c r="VSV232" s="119"/>
      <c r="VSW232" s="119"/>
      <c r="VSX232" s="119"/>
      <c r="VSY232" s="119"/>
      <c r="VSZ232" s="119"/>
      <c r="VTA232" s="119"/>
      <c r="VTB232" s="119"/>
      <c r="VTC232" s="119"/>
      <c r="VTD232" s="119"/>
      <c r="VTE232" s="119"/>
      <c r="VTF232" s="119"/>
      <c r="VTG232" s="119"/>
      <c r="VTH232" s="119"/>
      <c r="VTI232" s="119"/>
      <c r="VTJ232" s="119"/>
      <c r="VTK232" s="119"/>
      <c r="VTL232" s="119"/>
      <c r="VTM232" s="119"/>
      <c r="VTN232" s="119"/>
      <c r="VTO232" s="119"/>
      <c r="VTP232" s="119"/>
      <c r="VTQ232" s="119"/>
      <c r="VTR232" s="119"/>
      <c r="VTS232" s="119"/>
      <c r="VTT232" s="119"/>
      <c r="VTU232" s="119"/>
      <c r="VTV232" s="119"/>
      <c r="VTW232" s="119"/>
      <c r="VTX232" s="119"/>
      <c r="VTY232" s="119"/>
      <c r="VTZ232" s="119"/>
      <c r="VUA232" s="119"/>
      <c r="VUB232" s="119"/>
      <c r="VUC232" s="119"/>
      <c r="VUD232" s="119"/>
      <c r="VUE232" s="119"/>
      <c r="VUF232" s="119"/>
      <c r="VUG232" s="119"/>
      <c r="VUH232" s="119"/>
      <c r="VUI232" s="119"/>
      <c r="VUJ232" s="119"/>
      <c r="VUK232" s="119"/>
      <c r="VUL232" s="119"/>
      <c r="VUM232" s="119"/>
      <c r="VUN232" s="119"/>
      <c r="VUO232" s="119"/>
      <c r="VUP232" s="119"/>
      <c r="VUQ232" s="119"/>
      <c r="VUR232" s="119"/>
      <c r="VUS232" s="119"/>
      <c r="VUT232" s="119"/>
      <c r="VUU232" s="119"/>
      <c r="VUV232" s="119"/>
      <c r="VUW232" s="119"/>
      <c r="VUX232" s="119"/>
      <c r="VUY232" s="119"/>
      <c r="VUZ232" s="119"/>
      <c r="VVA232" s="119"/>
      <c r="VVB232" s="119"/>
      <c r="VVC232" s="119"/>
      <c r="VVD232" s="119"/>
      <c r="VVE232" s="119"/>
      <c r="VVF232" s="119"/>
      <c r="VVG232" s="119"/>
      <c r="VVH232" s="119"/>
      <c r="VVI232" s="119"/>
      <c r="VVJ232" s="119"/>
      <c r="VVK232" s="119"/>
      <c r="VVL232" s="119"/>
      <c r="VVM232" s="119"/>
      <c r="VVN232" s="119"/>
      <c r="VVO232" s="119"/>
      <c r="VVP232" s="119"/>
      <c r="VVQ232" s="119"/>
      <c r="VVR232" s="119"/>
      <c r="VVS232" s="119"/>
      <c r="VVT232" s="119"/>
      <c r="VVU232" s="119"/>
      <c r="VVV232" s="119"/>
      <c r="VVW232" s="119"/>
      <c r="VVX232" s="119"/>
      <c r="VVY232" s="119"/>
      <c r="VVZ232" s="119"/>
      <c r="VWA232" s="119"/>
      <c r="VWB232" s="119"/>
      <c r="VWC232" s="119"/>
      <c r="VWD232" s="119"/>
      <c r="VWE232" s="119"/>
      <c r="VWF232" s="119"/>
      <c r="VWG232" s="119"/>
      <c r="VWH232" s="119"/>
      <c r="VWI232" s="119"/>
      <c r="VWJ232" s="119"/>
      <c r="VWK232" s="119"/>
      <c r="VWL232" s="119"/>
      <c r="VWM232" s="119"/>
      <c r="VWN232" s="119"/>
      <c r="VWO232" s="119"/>
      <c r="VWP232" s="119"/>
      <c r="VWQ232" s="119"/>
      <c r="VWR232" s="119"/>
      <c r="VWS232" s="119"/>
      <c r="VWT232" s="119"/>
      <c r="VWU232" s="119"/>
      <c r="VWV232" s="119"/>
      <c r="VWW232" s="119"/>
      <c r="VWX232" s="119"/>
      <c r="VWY232" s="119"/>
      <c r="VWZ232" s="119"/>
      <c r="VXA232" s="119"/>
      <c r="VXB232" s="119"/>
      <c r="VXC232" s="119"/>
      <c r="VXD232" s="119"/>
      <c r="VXE232" s="119"/>
      <c r="VXF232" s="119"/>
      <c r="VXG232" s="119"/>
      <c r="VXH232" s="119"/>
      <c r="VXI232" s="119"/>
      <c r="VXJ232" s="119"/>
      <c r="VXK232" s="119"/>
      <c r="VXL232" s="119"/>
      <c r="VXM232" s="119"/>
      <c r="VXN232" s="119"/>
      <c r="VXO232" s="119"/>
      <c r="VXP232" s="119"/>
      <c r="VXQ232" s="119"/>
      <c r="VXR232" s="119"/>
      <c r="VXS232" s="119"/>
      <c r="VXT232" s="119"/>
      <c r="VXU232" s="119"/>
      <c r="VXV232" s="119"/>
      <c r="VXW232" s="119"/>
      <c r="VXX232" s="119"/>
      <c r="VXY232" s="119"/>
      <c r="VXZ232" s="119"/>
      <c r="VYA232" s="119"/>
      <c r="VYB232" s="119"/>
      <c r="VYC232" s="119"/>
      <c r="VYD232" s="119"/>
      <c r="VYE232" s="119"/>
      <c r="VYF232" s="119"/>
      <c r="VYG232" s="119"/>
      <c r="VYH232" s="119"/>
      <c r="VYI232" s="119"/>
      <c r="VYJ232" s="119"/>
      <c r="VYK232" s="119"/>
      <c r="VYL232" s="119"/>
      <c r="VYM232" s="119"/>
      <c r="VYN232" s="119"/>
      <c r="VYO232" s="119"/>
      <c r="VYP232" s="119"/>
      <c r="VYQ232" s="119"/>
      <c r="VYR232" s="119"/>
      <c r="VYS232" s="119"/>
      <c r="VYT232" s="119"/>
      <c r="VYU232" s="119"/>
      <c r="VYV232" s="119"/>
      <c r="VYW232" s="119"/>
      <c r="VYX232" s="119"/>
      <c r="VYY232" s="119"/>
      <c r="VYZ232" s="119"/>
      <c r="VZA232" s="119"/>
      <c r="VZB232" s="119"/>
      <c r="VZC232" s="119"/>
      <c r="VZD232" s="119"/>
      <c r="VZE232" s="119"/>
      <c r="VZF232" s="119"/>
      <c r="VZG232" s="119"/>
      <c r="VZH232" s="119"/>
      <c r="VZI232" s="119"/>
      <c r="VZJ232" s="119"/>
      <c r="VZK232" s="119"/>
      <c r="VZL232" s="119"/>
      <c r="VZM232" s="119"/>
      <c r="VZN232" s="119"/>
      <c r="VZO232" s="119"/>
      <c r="VZP232" s="119"/>
      <c r="VZQ232" s="119"/>
      <c r="VZR232" s="119"/>
      <c r="VZS232" s="119"/>
      <c r="VZT232" s="119"/>
      <c r="VZU232" s="119"/>
      <c r="VZV232" s="119"/>
      <c r="VZW232" s="119"/>
      <c r="VZX232" s="119"/>
      <c r="VZY232" s="119"/>
      <c r="VZZ232" s="119"/>
      <c r="WAA232" s="119"/>
      <c r="WAB232" s="119"/>
      <c r="WAC232" s="119"/>
      <c r="WAD232" s="119"/>
      <c r="WAE232" s="119"/>
      <c r="WAF232" s="119"/>
      <c r="WAG232" s="119"/>
      <c r="WAH232" s="119"/>
      <c r="WAI232" s="119"/>
      <c r="WAJ232" s="119"/>
      <c r="WAK232" s="119"/>
      <c r="WAL232" s="119"/>
      <c r="WAM232" s="119"/>
      <c r="WAN232" s="119"/>
      <c r="WAO232" s="119"/>
      <c r="WAP232" s="119"/>
      <c r="WAQ232" s="119"/>
      <c r="WAR232" s="119"/>
      <c r="WAS232" s="119"/>
      <c r="WAT232" s="119"/>
      <c r="WAU232" s="119"/>
      <c r="WAV232" s="119"/>
      <c r="WAW232" s="119"/>
      <c r="WAX232" s="119"/>
      <c r="WAY232" s="119"/>
      <c r="WAZ232" s="119"/>
      <c r="WBA232" s="119"/>
      <c r="WBB232" s="119"/>
      <c r="WBC232" s="119"/>
      <c r="WBD232" s="119"/>
      <c r="WBE232" s="119"/>
      <c r="WBF232" s="119"/>
      <c r="WBG232" s="119"/>
      <c r="WBH232" s="119"/>
      <c r="WBI232" s="119"/>
      <c r="WBJ232" s="119"/>
      <c r="WBK232" s="119"/>
      <c r="WBL232" s="119"/>
      <c r="WBM232" s="119"/>
      <c r="WBN232" s="119"/>
      <c r="WBO232" s="119"/>
      <c r="WBP232" s="119"/>
      <c r="WBQ232" s="119"/>
      <c r="WBR232" s="119"/>
      <c r="WBS232" s="119"/>
      <c r="WBT232" s="119"/>
      <c r="WBU232" s="119"/>
      <c r="WBV232" s="119"/>
      <c r="WBW232" s="119"/>
      <c r="WBX232" s="119"/>
      <c r="WBY232" s="119"/>
      <c r="WBZ232" s="119"/>
      <c r="WCA232" s="119"/>
      <c r="WCB232" s="119"/>
      <c r="WCC232" s="119"/>
      <c r="WCD232" s="119"/>
      <c r="WCE232" s="119"/>
      <c r="WCF232" s="119"/>
      <c r="WCG232" s="119"/>
      <c r="WCH232" s="119"/>
      <c r="WCI232" s="119"/>
      <c r="WCJ232" s="119"/>
      <c r="WCK232" s="119"/>
      <c r="WCL232" s="119"/>
      <c r="WCM232" s="119"/>
      <c r="WCN232" s="119"/>
      <c r="WCO232" s="119"/>
      <c r="WCP232" s="119"/>
      <c r="WCQ232" s="119"/>
      <c r="WCR232" s="119"/>
      <c r="WCS232" s="119"/>
      <c r="WCT232" s="119"/>
      <c r="WCU232" s="119"/>
      <c r="WCV232" s="119"/>
      <c r="WCW232" s="119"/>
      <c r="WCX232" s="119"/>
      <c r="WCY232" s="119"/>
      <c r="WCZ232" s="119"/>
      <c r="WDA232" s="119"/>
      <c r="WDB232" s="119"/>
      <c r="WDC232" s="119"/>
      <c r="WDD232" s="119"/>
      <c r="WDE232" s="119"/>
      <c r="WDF232" s="119"/>
      <c r="WDG232" s="119"/>
      <c r="WDH232" s="119"/>
      <c r="WDI232" s="119"/>
      <c r="WDJ232" s="119"/>
      <c r="WDK232" s="119"/>
      <c r="WDL232" s="119"/>
      <c r="WDM232" s="119"/>
      <c r="WDN232" s="119"/>
      <c r="WDO232" s="119"/>
      <c r="WDP232" s="119"/>
      <c r="WDQ232" s="119"/>
      <c r="WDR232" s="119"/>
      <c r="WDS232" s="119"/>
      <c r="WDT232" s="119"/>
      <c r="WDU232" s="119"/>
      <c r="WDV232" s="119"/>
      <c r="WDW232" s="119"/>
      <c r="WDX232" s="119"/>
      <c r="WDY232" s="119"/>
      <c r="WDZ232" s="119"/>
      <c r="WEA232" s="119"/>
      <c r="WEB232" s="119"/>
      <c r="WEC232" s="119"/>
      <c r="WED232" s="119"/>
      <c r="WEE232" s="119"/>
      <c r="WEF232" s="119"/>
      <c r="WEG232" s="119"/>
      <c r="WEH232" s="119"/>
      <c r="WEI232" s="119"/>
      <c r="WEJ232" s="119"/>
      <c r="WEK232" s="119"/>
      <c r="WEL232" s="119"/>
      <c r="WEM232" s="119"/>
      <c r="WEN232" s="119"/>
      <c r="WEO232" s="119"/>
      <c r="WEP232" s="119"/>
      <c r="WEQ232" s="119"/>
      <c r="WER232" s="119"/>
      <c r="WES232" s="119"/>
      <c r="WET232" s="119"/>
      <c r="WEU232" s="119"/>
      <c r="WEV232" s="119"/>
      <c r="WEW232" s="119"/>
      <c r="WEX232" s="119"/>
      <c r="WEY232" s="119"/>
      <c r="WEZ232" s="119"/>
      <c r="WFA232" s="119"/>
      <c r="WFB232" s="119"/>
      <c r="WFC232" s="119"/>
      <c r="WFD232" s="119"/>
      <c r="WFE232" s="119"/>
      <c r="WFF232" s="119"/>
      <c r="WFG232" s="119"/>
      <c r="WFH232" s="119"/>
      <c r="WFI232" s="119"/>
      <c r="WFJ232" s="119"/>
      <c r="WFK232" s="119"/>
      <c r="WFL232" s="119"/>
      <c r="WFM232" s="119"/>
      <c r="WFN232" s="119"/>
      <c r="WFO232" s="119"/>
      <c r="WFP232" s="119"/>
      <c r="WFQ232" s="119"/>
      <c r="WFR232" s="119"/>
      <c r="WFS232" s="119"/>
      <c r="WFT232" s="119"/>
      <c r="WFU232" s="119"/>
      <c r="WFV232" s="119"/>
      <c r="WFW232" s="119"/>
      <c r="WFX232" s="119"/>
      <c r="WFY232" s="119"/>
      <c r="WFZ232" s="119"/>
      <c r="WGA232" s="119"/>
      <c r="WGB232" s="119"/>
      <c r="WGC232" s="119"/>
      <c r="WGD232" s="119"/>
      <c r="WGE232" s="119"/>
      <c r="WGF232" s="119"/>
      <c r="WGG232" s="119"/>
      <c r="WGH232" s="119"/>
      <c r="WGI232" s="119"/>
      <c r="WGJ232" s="119"/>
      <c r="WGK232" s="119"/>
      <c r="WGL232" s="119"/>
      <c r="WGM232" s="119"/>
      <c r="WGN232" s="119"/>
      <c r="WGO232" s="119"/>
      <c r="WGP232" s="119"/>
      <c r="WGQ232" s="119"/>
      <c r="WGR232" s="119"/>
      <c r="WGS232" s="119"/>
      <c r="WGT232" s="119"/>
      <c r="WGU232" s="119"/>
      <c r="WGV232" s="119"/>
      <c r="WGW232" s="119"/>
      <c r="WGX232" s="119"/>
      <c r="WGY232" s="119"/>
      <c r="WGZ232" s="119"/>
      <c r="WHA232" s="119"/>
      <c r="WHB232" s="119"/>
      <c r="WHC232" s="119"/>
      <c r="WHD232" s="119"/>
      <c r="WHE232" s="119"/>
      <c r="WHF232" s="119"/>
      <c r="WHG232" s="119"/>
      <c r="WHH232" s="119"/>
      <c r="WHI232" s="119"/>
      <c r="WHJ232" s="119"/>
      <c r="WHK232" s="119"/>
      <c r="WHL232" s="119"/>
      <c r="WHM232" s="119"/>
      <c r="WHN232" s="119"/>
      <c r="WHO232" s="119"/>
      <c r="WHP232" s="119"/>
      <c r="WHQ232" s="119"/>
      <c r="WHR232" s="119"/>
      <c r="WHS232" s="119"/>
      <c r="WHT232" s="119"/>
      <c r="WHU232" s="119"/>
      <c r="WHV232" s="119"/>
      <c r="WHW232" s="119"/>
      <c r="WHX232" s="119"/>
      <c r="WHY232" s="119"/>
      <c r="WHZ232" s="119"/>
      <c r="WIA232" s="119"/>
      <c r="WIB232" s="119"/>
      <c r="WIC232" s="119"/>
      <c r="WID232" s="119"/>
      <c r="WIE232" s="119"/>
      <c r="WIF232" s="119"/>
      <c r="WIG232" s="119"/>
      <c r="WIH232" s="119"/>
      <c r="WII232" s="119"/>
      <c r="WIJ232" s="119"/>
      <c r="WIK232" s="119"/>
      <c r="WIL232" s="119"/>
      <c r="WIM232" s="119"/>
      <c r="WIN232" s="119"/>
      <c r="WIO232" s="119"/>
      <c r="WIP232" s="119"/>
      <c r="WIQ232" s="119"/>
      <c r="WIR232" s="119"/>
      <c r="WIS232" s="119"/>
      <c r="WIT232" s="119"/>
      <c r="WIU232" s="119"/>
      <c r="WIV232" s="119"/>
      <c r="WIW232" s="119"/>
      <c r="WIX232" s="119"/>
      <c r="WIY232" s="119"/>
      <c r="WIZ232" s="119"/>
      <c r="WJA232" s="119"/>
      <c r="WJB232" s="119"/>
      <c r="WJC232" s="119"/>
      <c r="WJD232" s="119"/>
      <c r="WJE232" s="119"/>
      <c r="WJF232" s="119"/>
      <c r="WJG232" s="119"/>
      <c r="WJH232" s="119"/>
      <c r="WJI232" s="119"/>
      <c r="WJJ232" s="119"/>
      <c r="WJK232" s="119"/>
      <c r="WJL232" s="119"/>
      <c r="WJM232" s="119"/>
      <c r="WJN232" s="119"/>
      <c r="WJO232" s="119"/>
      <c r="WJP232" s="119"/>
      <c r="WJQ232" s="119"/>
      <c r="WJR232" s="119"/>
      <c r="WJS232" s="119"/>
      <c r="WJT232" s="119"/>
      <c r="WJU232" s="119"/>
      <c r="WJV232" s="119"/>
      <c r="WJW232" s="119"/>
      <c r="WJX232" s="119"/>
      <c r="WJY232" s="119"/>
      <c r="WJZ232" s="119"/>
      <c r="WKA232" s="119"/>
      <c r="WKB232" s="119"/>
      <c r="WKC232" s="119"/>
      <c r="WKD232" s="119"/>
      <c r="WKE232" s="119"/>
      <c r="WKF232" s="119"/>
      <c r="WKG232" s="119"/>
      <c r="WKH232" s="119"/>
      <c r="WKI232" s="119"/>
      <c r="WKJ232" s="119"/>
      <c r="WKK232" s="119"/>
      <c r="WKL232" s="119"/>
      <c r="WKM232" s="119"/>
      <c r="WKN232" s="119"/>
      <c r="WKO232" s="119"/>
      <c r="WKP232" s="119"/>
      <c r="WKQ232" s="119"/>
      <c r="WKR232" s="119"/>
      <c r="WKS232" s="119"/>
      <c r="WKT232" s="119"/>
      <c r="WKU232" s="119"/>
      <c r="WKV232" s="119"/>
      <c r="WKW232" s="119"/>
      <c r="WKX232" s="119"/>
      <c r="WKY232" s="119"/>
      <c r="WKZ232" s="119"/>
      <c r="WLA232" s="119"/>
      <c r="WLB232" s="119"/>
      <c r="WLC232" s="119"/>
      <c r="WLD232" s="119"/>
      <c r="WLE232" s="119"/>
      <c r="WLF232" s="119"/>
      <c r="WLG232" s="119"/>
      <c r="WLH232" s="119"/>
      <c r="WLI232" s="119"/>
      <c r="WLJ232" s="119"/>
      <c r="WLK232" s="119"/>
      <c r="WLL232" s="119"/>
      <c r="WLM232" s="119"/>
      <c r="WLN232" s="119"/>
      <c r="WLO232" s="119"/>
      <c r="WLP232" s="119"/>
      <c r="WLQ232" s="119"/>
      <c r="WLR232" s="119"/>
      <c r="WLS232" s="119"/>
      <c r="WLT232" s="119"/>
      <c r="WLU232" s="119"/>
      <c r="WLV232" s="119"/>
      <c r="WLW232" s="119"/>
      <c r="WLX232" s="119"/>
      <c r="WLY232" s="119"/>
      <c r="WLZ232" s="119"/>
      <c r="WMA232" s="119"/>
      <c r="WMB232" s="119"/>
      <c r="WMC232" s="119"/>
      <c r="WMD232" s="119"/>
      <c r="WME232" s="119"/>
      <c r="WMF232" s="119"/>
      <c r="WMG232" s="119"/>
      <c r="WMH232" s="119"/>
      <c r="WMI232" s="119"/>
      <c r="WMJ232" s="119"/>
      <c r="WMK232" s="119"/>
      <c r="WML232" s="119"/>
      <c r="WMM232" s="119"/>
      <c r="WMN232" s="119"/>
      <c r="WMO232" s="119"/>
      <c r="WMP232" s="119"/>
      <c r="WMQ232" s="119"/>
      <c r="WMR232" s="119"/>
      <c r="WMS232" s="119"/>
      <c r="WMT232" s="119"/>
      <c r="WMU232" s="119"/>
      <c r="WMV232" s="119"/>
      <c r="WMW232" s="119"/>
      <c r="WMX232" s="119"/>
      <c r="WMY232" s="119"/>
      <c r="WMZ232" s="119"/>
      <c r="WNA232" s="119"/>
      <c r="WNB232" s="119"/>
      <c r="WNC232" s="119"/>
      <c r="WND232" s="119"/>
      <c r="WNE232" s="119"/>
      <c r="WNF232" s="119"/>
      <c r="WNG232" s="119"/>
      <c r="WNH232" s="119"/>
      <c r="WNI232" s="119"/>
      <c r="WNJ232" s="119"/>
      <c r="WNK232" s="119"/>
      <c r="WNL232" s="119"/>
      <c r="WNM232" s="119"/>
      <c r="WNN232" s="119"/>
      <c r="WNO232" s="119"/>
      <c r="WNP232" s="119"/>
      <c r="WNQ232" s="119"/>
      <c r="WNR232" s="119"/>
      <c r="WNS232" s="119"/>
      <c r="WNT232" s="119"/>
      <c r="WNU232" s="119"/>
      <c r="WNV232" s="119"/>
      <c r="WNW232" s="119"/>
      <c r="WNX232" s="119"/>
      <c r="WNY232" s="119"/>
      <c r="WNZ232" s="119"/>
      <c r="WOA232" s="119"/>
      <c r="WOB232" s="119"/>
      <c r="WOC232" s="119"/>
      <c r="WOD232" s="119"/>
      <c r="WOE232" s="119"/>
      <c r="WOF232" s="119"/>
      <c r="WOG232" s="119"/>
      <c r="WOH232" s="119"/>
      <c r="WOI232" s="119"/>
      <c r="WOJ232" s="119"/>
      <c r="WOK232" s="119"/>
      <c r="WOL232" s="119"/>
      <c r="WOM232" s="119"/>
      <c r="WON232" s="119"/>
      <c r="WOO232" s="119"/>
      <c r="WOP232" s="119"/>
      <c r="WOQ232" s="119"/>
      <c r="WOR232" s="119"/>
      <c r="WOS232" s="119"/>
      <c r="WOT232" s="119"/>
      <c r="WOU232" s="119"/>
      <c r="WOV232" s="119"/>
      <c r="WOW232" s="119"/>
      <c r="WOX232" s="119"/>
      <c r="WOY232" s="119"/>
      <c r="WOZ232" s="119"/>
      <c r="WPA232" s="119"/>
      <c r="WPB232" s="119"/>
      <c r="WPC232" s="119"/>
      <c r="WPD232" s="119"/>
      <c r="WPE232" s="119"/>
      <c r="WPF232" s="119"/>
      <c r="WPG232" s="119"/>
      <c r="WPH232" s="119"/>
      <c r="WPI232" s="119"/>
      <c r="WPJ232" s="119"/>
      <c r="WPK232" s="119"/>
      <c r="WPL232" s="119"/>
      <c r="WPM232" s="119"/>
      <c r="WPN232" s="119"/>
      <c r="WPO232" s="119"/>
      <c r="WPP232" s="119"/>
      <c r="WPQ232" s="119"/>
      <c r="WPR232" s="119"/>
      <c r="WPS232" s="119"/>
      <c r="WPT232" s="119"/>
      <c r="WPU232" s="119"/>
      <c r="WPV232" s="119"/>
      <c r="WPW232" s="119"/>
      <c r="WPX232" s="119"/>
      <c r="WPY232" s="119"/>
      <c r="WPZ232" s="119"/>
      <c r="WQA232" s="119"/>
      <c r="WQB232" s="119"/>
      <c r="WQC232" s="119"/>
      <c r="WQD232" s="119"/>
      <c r="WQE232" s="119"/>
      <c r="WQF232" s="119"/>
      <c r="WQG232" s="119"/>
      <c r="WQH232" s="119"/>
      <c r="WQI232" s="119"/>
      <c r="WQJ232" s="119"/>
      <c r="WQK232" s="119"/>
      <c r="WQL232" s="119"/>
      <c r="WQM232" s="119"/>
      <c r="WQN232" s="119"/>
      <c r="WQO232" s="119"/>
      <c r="WQP232" s="119"/>
      <c r="WQQ232" s="119"/>
      <c r="WQR232" s="119"/>
      <c r="WQS232" s="119"/>
      <c r="WQT232" s="119"/>
      <c r="WQU232" s="119"/>
      <c r="WQV232" s="119"/>
      <c r="WQW232" s="119"/>
      <c r="WQX232" s="119"/>
      <c r="WQY232" s="119"/>
      <c r="WQZ232" s="119"/>
      <c r="WRA232" s="119"/>
      <c r="WRB232" s="119"/>
      <c r="WRC232" s="119"/>
      <c r="WRD232" s="119"/>
      <c r="WRE232" s="119"/>
      <c r="WRF232" s="119"/>
      <c r="WRG232" s="119"/>
      <c r="WRH232" s="119"/>
      <c r="WRI232" s="119"/>
      <c r="WRJ232" s="119"/>
      <c r="WRK232" s="119"/>
      <c r="WRL232" s="119"/>
      <c r="WRM232" s="119"/>
      <c r="WRN232" s="119"/>
      <c r="WRO232" s="119"/>
      <c r="WRP232" s="119"/>
      <c r="WRQ232" s="119"/>
      <c r="WRR232" s="119"/>
      <c r="WRS232" s="119"/>
      <c r="WRT232" s="119"/>
      <c r="WRU232" s="119"/>
      <c r="WRV232" s="119"/>
      <c r="WRW232" s="119"/>
      <c r="WRX232" s="119"/>
      <c r="WRY232" s="119"/>
      <c r="WRZ232" s="119"/>
      <c r="WSA232" s="119"/>
      <c r="WSB232" s="119"/>
      <c r="WSC232" s="119"/>
      <c r="WSD232" s="119"/>
      <c r="WSE232" s="119"/>
      <c r="WSF232" s="119"/>
      <c r="WSG232" s="119"/>
      <c r="WSH232" s="119"/>
      <c r="WSI232" s="119"/>
      <c r="WSJ232" s="119"/>
      <c r="WSK232" s="119"/>
      <c r="WSL232" s="119"/>
      <c r="WSM232" s="119"/>
      <c r="WSN232" s="119"/>
      <c r="WSO232" s="119"/>
      <c r="WSP232" s="119"/>
      <c r="WSQ232" s="119"/>
      <c r="WSR232" s="119"/>
      <c r="WSS232" s="119"/>
      <c r="WST232" s="119"/>
      <c r="WSU232" s="119"/>
      <c r="WSV232" s="119"/>
      <c r="WSW232" s="119"/>
      <c r="WSX232" s="119"/>
      <c r="WSY232" s="119"/>
      <c r="WSZ232" s="119"/>
      <c r="WTA232" s="119"/>
      <c r="WTB232" s="119"/>
      <c r="WTC232" s="119"/>
      <c r="WTD232" s="119"/>
      <c r="WTE232" s="119"/>
      <c r="WTF232" s="119"/>
      <c r="WTG232" s="119"/>
      <c r="WTH232" s="119"/>
      <c r="WTI232" s="119"/>
      <c r="WTJ232" s="119"/>
      <c r="WTK232" s="119"/>
      <c r="WTL232" s="119"/>
      <c r="WTM232" s="119"/>
      <c r="WTN232" s="119"/>
      <c r="WTO232" s="119"/>
      <c r="WTP232" s="119"/>
      <c r="WTQ232" s="119"/>
      <c r="WTR232" s="119"/>
      <c r="WTS232" s="119"/>
      <c r="WTT232" s="119"/>
      <c r="WTU232" s="119"/>
      <c r="WTV232" s="119"/>
      <c r="WTW232" s="119"/>
      <c r="WTX232" s="119"/>
      <c r="WTY232" s="119"/>
      <c r="WTZ232" s="119"/>
      <c r="WUA232" s="119"/>
      <c r="WUB232" s="119"/>
      <c r="WUC232" s="119"/>
      <c r="WUD232" s="119"/>
      <c r="WUE232" s="119"/>
      <c r="WUF232" s="119"/>
      <c r="WUG232" s="119"/>
      <c r="WUH232" s="119"/>
      <c r="WUI232" s="119"/>
      <c r="WUJ232" s="119"/>
      <c r="WUK232" s="119"/>
      <c r="WUL232" s="119"/>
      <c r="WUM232" s="119"/>
      <c r="WUN232" s="119"/>
      <c r="WUO232" s="119"/>
      <c r="WUP232" s="119"/>
      <c r="WUQ232" s="119"/>
      <c r="WUR232" s="119"/>
      <c r="WUS232" s="119"/>
      <c r="WUT232" s="119"/>
      <c r="WUU232" s="119"/>
      <c r="WUV232" s="119"/>
      <c r="WUW232" s="119"/>
      <c r="WUX232" s="119"/>
      <c r="WUY232" s="119"/>
      <c r="WUZ232" s="119"/>
      <c r="WVA232" s="119"/>
      <c r="WVB232" s="119"/>
      <c r="WVC232" s="119"/>
      <c r="WVD232" s="119"/>
      <c r="WVE232" s="119"/>
      <c r="WVF232" s="119"/>
      <c r="WVG232" s="119"/>
      <c r="WVH232" s="119"/>
      <c r="WVI232" s="119"/>
      <c r="WVJ232" s="119"/>
      <c r="WVK232" s="119"/>
      <c r="WVL232" s="119"/>
      <c r="WVM232" s="119"/>
      <c r="WVN232" s="119"/>
      <c r="WVO232" s="119"/>
      <c r="WVP232" s="119"/>
      <c r="WVQ232" s="119"/>
      <c r="WVR232" s="119"/>
      <c r="WVS232" s="119"/>
      <c r="WVT232" s="119"/>
      <c r="WVU232" s="119"/>
      <c r="WVV232" s="119"/>
      <c r="WVW232" s="119"/>
      <c r="WVX232" s="119"/>
      <c r="WVY232" s="119"/>
      <c r="WVZ232" s="119"/>
      <c r="WWA232" s="119"/>
      <c r="WWB232" s="119"/>
      <c r="WWC232" s="119"/>
      <c r="WWD232" s="119"/>
      <c r="WWE232" s="119"/>
      <c r="WWF232" s="119"/>
      <c r="WWG232" s="119"/>
      <c r="WWH232" s="119"/>
      <c r="WWI232" s="119"/>
      <c r="WWJ232" s="119"/>
      <c r="WWK232" s="119"/>
      <c r="WWL232" s="119"/>
      <c r="WWM232" s="119"/>
      <c r="WWN232" s="119"/>
      <c r="WWO232" s="119"/>
      <c r="WWP232" s="119"/>
      <c r="WWQ232" s="119"/>
      <c r="WWR232" s="119"/>
      <c r="WWS232" s="119"/>
      <c r="WWT232" s="119"/>
      <c r="WWU232" s="119"/>
      <c r="WWV232" s="119"/>
      <c r="WWW232" s="119"/>
      <c r="WWX232" s="119"/>
      <c r="WWY232" s="119"/>
      <c r="WWZ232" s="119"/>
      <c r="WXA232" s="119"/>
      <c r="WXB232" s="119"/>
      <c r="WXC232" s="119"/>
      <c r="WXD232" s="119"/>
      <c r="WXE232" s="119"/>
      <c r="WXF232" s="119"/>
      <c r="WXG232" s="119"/>
      <c r="WXH232" s="119"/>
      <c r="WXI232" s="119"/>
      <c r="WXJ232" s="119"/>
      <c r="WXK232" s="119"/>
      <c r="WXL232" s="119"/>
      <c r="WXM232" s="119"/>
      <c r="WXN232" s="119"/>
      <c r="WXO232" s="119"/>
      <c r="WXP232" s="119"/>
      <c r="WXQ232" s="119"/>
      <c r="WXR232" s="119"/>
      <c r="WXS232" s="119"/>
      <c r="WXT232" s="119"/>
      <c r="WXU232" s="119"/>
      <c r="WXV232" s="119"/>
      <c r="WXW232" s="119"/>
      <c r="WXX232" s="119"/>
      <c r="WXY232" s="119"/>
      <c r="WXZ232" s="119"/>
      <c r="WYA232" s="119"/>
      <c r="WYB232" s="119"/>
      <c r="WYC232" s="119"/>
      <c r="WYD232" s="119"/>
      <c r="WYE232" s="119"/>
      <c r="WYF232" s="119"/>
      <c r="WYG232" s="119"/>
      <c r="WYH232" s="119"/>
      <c r="WYI232" s="119"/>
      <c r="WYJ232" s="119"/>
      <c r="WYK232" s="119"/>
      <c r="WYL232" s="119"/>
      <c r="WYM232" s="119"/>
      <c r="WYN232" s="119"/>
      <c r="WYO232" s="119"/>
      <c r="WYP232" s="119"/>
      <c r="WYQ232" s="119"/>
      <c r="WYR232" s="119"/>
      <c r="WYS232" s="119"/>
      <c r="WYT232" s="119"/>
      <c r="WYU232" s="119"/>
      <c r="WYV232" s="119"/>
      <c r="WYW232" s="119"/>
      <c r="WYX232" s="119"/>
      <c r="WYY232" s="119"/>
      <c r="WYZ232" s="119"/>
      <c r="WZA232" s="119"/>
      <c r="WZB232" s="119"/>
      <c r="WZC232" s="119"/>
      <c r="WZD232" s="119"/>
      <c r="WZE232" s="119"/>
      <c r="WZF232" s="119"/>
      <c r="WZG232" s="119"/>
      <c r="WZH232" s="119"/>
      <c r="WZI232" s="119"/>
      <c r="WZJ232" s="119"/>
      <c r="WZK232" s="119"/>
      <c r="WZL232" s="119"/>
      <c r="WZM232" s="119"/>
      <c r="WZN232" s="119"/>
      <c r="WZO232" s="119"/>
      <c r="WZP232" s="119"/>
      <c r="WZQ232" s="119"/>
      <c r="WZR232" s="119"/>
      <c r="WZS232" s="119"/>
      <c r="WZT232" s="119"/>
      <c r="WZU232" s="119"/>
      <c r="WZV232" s="119"/>
      <c r="WZW232" s="119"/>
      <c r="WZX232" s="119"/>
      <c r="WZY232" s="119"/>
      <c r="WZZ232" s="119"/>
      <c r="XAA232" s="119"/>
      <c r="XAB232" s="119"/>
      <c r="XAC232" s="119"/>
      <c r="XAD232" s="119"/>
      <c r="XAE232" s="119"/>
      <c r="XAF232" s="119"/>
      <c r="XAG232" s="119"/>
      <c r="XAH232" s="119"/>
      <c r="XAI232" s="119"/>
      <c r="XAJ232" s="119"/>
      <c r="XAK232" s="119"/>
      <c r="XAL232" s="119"/>
      <c r="XAM232" s="119"/>
      <c r="XAN232" s="119"/>
      <c r="XAO232" s="119"/>
      <c r="XAP232" s="119"/>
      <c r="XAQ232" s="119"/>
      <c r="XAR232" s="119"/>
      <c r="XAS232" s="119"/>
      <c r="XAT232" s="119"/>
      <c r="XAU232" s="119"/>
      <c r="XAV232" s="119"/>
      <c r="XAW232" s="119"/>
      <c r="XAX232" s="119"/>
      <c r="XAY232" s="119"/>
      <c r="XAZ232" s="119"/>
      <c r="XBA232" s="119"/>
      <c r="XBB232" s="119"/>
      <c r="XBC232" s="119"/>
      <c r="XBD232" s="119"/>
      <c r="XBE232" s="119"/>
      <c r="XBF232" s="119"/>
      <c r="XBG232" s="119"/>
      <c r="XBH232" s="119"/>
      <c r="XBI232" s="119"/>
      <c r="XBJ232" s="119"/>
      <c r="XBK232" s="119"/>
      <c r="XBL232" s="119"/>
      <c r="XBM232" s="119"/>
      <c r="XBN232" s="119"/>
      <c r="XBO232" s="119"/>
      <c r="XBP232" s="119"/>
      <c r="XBQ232" s="119"/>
      <c r="XBR232" s="119"/>
      <c r="XBS232" s="119"/>
      <c r="XBT232" s="119"/>
      <c r="XBU232" s="119"/>
      <c r="XBV232" s="119"/>
      <c r="XBW232" s="119"/>
      <c r="XBX232" s="119"/>
      <c r="XBY232" s="119"/>
      <c r="XBZ232" s="119"/>
      <c r="XCA232" s="119"/>
      <c r="XCB232" s="119"/>
      <c r="XCC232" s="119"/>
      <c r="XCD232" s="119"/>
      <c r="XCE232" s="119"/>
      <c r="XCF232" s="119"/>
      <c r="XCG232" s="119"/>
      <c r="XCH232" s="119"/>
      <c r="XCI232" s="119"/>
      <c r="XCJ232" s="119"/>
      <c r="XCK232" s="119"/>
      <c r="XCL232" s="119"/>
      <c r="XCM232" s="119"/>
      <c r="XCN232" s="119"/>
      <c r="XCO232" s="119"/>
      <c r="XCP232" s="119"/>
      <c r="XCQ232" s="119"/>
      <c r="XCR232" s="119"/>
      <c r="XCS232" s="119"/>
      <c r="XCT232" s="119"/>
      <c r="XCU232" s="119"/>
      <c r="XCV232" s="119"/>
      <c r="XCW232" s="119"/>
      <c r="XCX232" s="119"/>
      <c r="XCY232" s="119"/>
      <c r="XCZ232" s="119"/>
      <c r="XDA232" s="119"/>
      <c r="XDB232" s="119"/>
      <c r="XDC232" s="119"/>
      <c r="XDD232" s="119"/>
      <c r="XDE232" s="119"/>
      <c r="XDF232" s="119"/>
      <c r="XDG232" s="119"/>
      <c r="XDH232" s="119"/>
      <c r="XDI232" s="119"/>
      <c r="XDJ232" s="119"/>
      <c r="XDK232" s="119"/>
      <c r="XDL232" s="119"/>
      <c r="XDM232" s="119"/>
      <c r="XDN232" s="119"/>
      <c r="XDO232" s="119"/>
      <c r="XDP232" s="119"/>
      <c r="XDQ232" s="119"/>
      <c r="XDR232" s="119"/>
      <c r="XDS232" s="119"/>
      <c r="XDT232" s="119"/>
      <c r="XDU232" s="119"/>
      <c r="XDV232" s="119"/>
      <c r="XDW232" s="119"/>
      <c r="XDX232" s="119"/>
      <c r="XDY232" s="119"/>
      <c r="XDZ232" s="119"/>
      <c r="XEA232" s="119"/>
      <c r="XEB232" s="119"/>
      <c r="XEC232" s="119"/>
      <c r="XED232" s="119"/>
      <c r="XEE232" s="119"/>
      <c r="XEF232" s="119"/>
      <c r="XEG232" s="119"/>
      <c r="XEH232" s="119"/>
      <c r="XEI232" s="119"/>
      <c r="XEJ232" s="119"/>
      <c r="XEK232" s="119"/>
      <c r="XEL232" s="119"/>
      <c r="XEM232" s="119"/>
      <c r="XEN232" s="119"/>
      <c r="XEO232" s="119"/>
      <c r="XEP232" s="119"/>
      <c r="XEQ232" s="119"/>
      <c r="XER232" s="119"/>
      <c r="XES232" s="119"/>
      <c r="XET232" s="119"/>
      <c r="XEU232" s="119"/>
      <c r="XEV232" s="119"/>
    </row>
    <row r="233" spans="1:16376" ht="13.5" customHeight="1">
      <c r="A233" s="3">
        <v>2023</v>
      </c>
      <c r="B233" s="7" t="s">
        <v>15</v>
      </c>
      <c r="C233" s="8">
        <f>(C74/C72-1)*100</f>
        <v>-11.57726978838307</v>
      </c>
      <c r="D233" s="8">
        <f t="shared" ref="D233:G233" si="21">(D74/D72-1)*100</f>
        <v>-23.131563946913403</v>
      </c>
      <c r="E233" s="8">
        <f t="shared" si="21"/>
        <v>-0.57496245320259876</v>
      </c>
      <c r="F233" s="8">
        <f t="shared" si="21"/>
        <v>-0.33613030423456092</v>
      </c>
      <c r="G233" s="8">
        <f t="shared" si="21"/>
        <v>-2.7326379008894452</v>
      </c>
    </row>
    <row r="234" spans="1:16376" ht="13.5" customHeight="1">
      <c r="A234" s="3"/>
      <c r="B234" s="7" t="s">
        <v>16</v>
      </c>
      <c r="C234" s="8">
        <f>(C75/C74-1)*100</f>
        <v>7.8851513131712014</v>
      </c>
      <c r="D234" s="8">
        <f t="shared" ref="D234:G236" si="22">(D75/D74-1)*100</f>
        <v>14.922856171458921</v>
      </c>
      <c r="E234" s="8">
        <f t="shared" si="22"/>
        <v>0.8030788801084654</v>
      </c>
      <c r="F234" s="8">
        <f t="shared" si="22"/>
        <v>1.2748097949128345</v>
      </c>
      <c r="G234" s="8">
        <f t="shared" si="22"/>
        <v>6.71842307414523</v>
      </c>
    </row>
    <row r="235" spans="1:16376" ht="13.5" customHeight="1">
      <c r="A235" s="7"/>
      <c r="B235" s="11" t="s">
        <v>17</v>
      </c>
      <c r="C235" s="8">
        <f>(C76/C75-1)*100</f>
        <v>10.196050612625672</v>
      </c>
      <c r="D235" s="8">
        <f t="shared" si="22"/>
        <v>16.648900000000012</v>
      </c>
      <c r="E235" s="8">
        <f t="shared" si="22"/>
        <v>1.5768999999999922</v>
      </c>
      <c r="F235" s="8">
        <f t="shared" si="22"/>
        <v>1.9055000000000044</v>
      </c>
      <c r="G235" s="8">
        <f t="shared" si="22"/>
        <v>16.712100000000007</v>
      </c>
    </row>
    <row r="236" spans="1:16376" ht="13.5" customHeight="1">
      <c r="A236" s="7"/>
      <c r="B236" s="11" t="s">
        <v>18</v>
      </c>
      <c r="C236" s="8">
        <f>(C77/C76-1)*100</f>
        <v>-21.151417013462503</v>
      </c>
      <c r="D236" s="8">
        <f t="shared" si="22"/>
        <v>-33.689799999999991</v>
      </c>
      <c r="E236" s="8">
        <f t="shared" si="22"/>
        <v>1.3223200000000102</v>
      </c>
      <c r="F236" s="8">
        <f t="shared" si="22"/>
        <v>2.0132000000000039</v>
      </c>
      <c r="G236" s="8">
        <f t="shared" si="22"/>
        <v>-25.688999999999997</v>
      </c>
    </row>
    <row r="237" spans="1:16376" ht="13.5" customHeight="1">
      <c r="A237" s="7"/>
      <c r="B237" s="11" t="s">
        <v>19</v>
      </c>
      <c r="C237" s="8">
        <f t="shared" ref="C237:G237" si="23">(C78/C77-1)*100</f>
        <v>15.989000000000008</v>
      </c>
      <c r="D237" s="8">
        <f t="shared" si="23"/>
        <v>33.134</v>
      </c>
      <c r="E237" s="8">
        <f t="shared" si="23"/>
        <v>0.49799999999999844</v>
      </c>
      <c r="F237" s="8">
        <f t="shared" si="23"/>
        <v>0.94300000000000495</v>
      </c>
      <c r="G237" s="8">
        <f t="shared" si="23"/>
        <v>21.841000000000001</v>
      </c>
    </row>
    <row r="238" spans="1:16376" ht="13.5" customHeight="1">
      <c r="A238" s="7"/>
      <c r="B238" s="11" t="s">
        <v>151</v>
      </c>
      <c r="C238" s="8">
        <f t="shared" ref="C238:G238" si="24">(C79/C78-1)*100</f>
        <v>-1.9649999999999945</v>
      </c>
      <c r="D238" s="8">
        <f t="shared" si="24"/>
        <v>-3.2339999999999924</v>
      </c>
      <c r="E238" s="8">
        <f t="shared" si="24"/>
        <v>2.5198000000000054</v>
      </c>
      <c r="F238" s="8">
        <f t="shared" si="24"/>
        <v>1.8896999999999942</v>
      </c>
      <c r="G238" s="8">
        <f t="shared" si="24"/>
        <v>-4.0780000000000038</v>
      </c>
    </row>
    <row r="239" spans="1:16376" ht="13.5" customHeight="1">
      <c r="A239" s="7"/>
      <c r="B239" s="11" t="s">
        <v>145</v>
      </c>
      <c r="C239" s="8">
        <f t="shared" ref="C239:G239" si="25">(C80/C79-1)*100</f>
        <v>1.6650000000000054</v>
      </c>
      <c r="D239" s="8">
        <f t="shared" si="25"/>
        <v>3.0912000000000051</v>
      </c>
      <c r="E239" s="8">
        <f t="shared" si="25"/>
        <v>-0.2419799999999972</v>
      </c>
      <c r="F239" s="8">
        <f t="shared" si="25"/>
        <v>0.18169999999999575</v>
      </c>
      <c r="G239" s="8">
        <f t="shared" si="25"/>
        <v>3.0180000000000096</v>
      </c>
    </row>
    <row r="240" spans="1:16376" ht="13.5" hidden="1" customHeight="1">
      <c r="A240" s="7"/>
      <c r="B240" s="11" t="s">
        <v>146</v>
      </c>
      <c r="C240" s="8">
        <f t="shared" ref="C240:G240" si="26">(C81/C80-1)*100</f>
        <v>-100</v>
      </c>
      <c r="D240" s="8">
        <f t="shared" si="26"/>
        <v>-100</v>
      </c>
      <c r="E240" s="8">
        <f t="shared" si="26"/>
        <v>-100</v>
      </c>
      <c r="F240" s="8">
        <f t="shared" si="26"/>
        <v>-100</v>
      </c>
      <c r="G240" s="8">
        <f t="shared" si="26"/>
        <v>-100</v>
      </c>
    </row>
    <row r="241" spans="1:7" ht="13.5" hidden="1" customHeight="1">
      <c r="A241" s="7"/>
      <c r="B241" s="11" t="s">
        <v>147</v>
      </c>
      <c r="C241" s="8" t="e">
        <f t="shared" ref="C241:G241" si="27">(C82/C81-1)*100</f>
        <v>#DIV/0!</v>
      </c>
      <c r="D241" s="8" t="e">
        <f t="shared" si="27"/>
        <v>#DIV/0!</v>
      </c>
      <c r="E241" s="8" t="e">
        <f t="shared" si="27"/>
        <v>#DIV/0!</v>
      </c>
      <c r="F241" s="8" t="e">
        <f t="shared" si="27"/>
        <v>#DIV/0!</v>
      </c>
      <c r="G241" s="8" t="e">
        <f t="shared" si="27"/>
        <v>#DIV/0!</v>
      </c>
    </row>
    <row r="242" spans="1:7" ht="15" hidden="1" customHeight="1">
      <c r="A242" s="7"/>
      <c r="B242" s="11" t="s">
        <v>148</v>
      </c>
      <c r="C242" s="8" t="e">
        <f t="shared" ref="C242:G242" si="28">(C83/C82-1)*100</f>
        <v>#DIV/0!</v>
      </c>
      <c r="D242" s="8" t="e">
        <f t="shared" si="28"/>
        <v>#DIV/0!</v>
      </c>
      <c r="E242" s="8" t="e">
        <f t="shared" si="28"/>
        <v>#DIV/0!</v>
      </c>
      <c r="F242" s="8" t="e">
        <f t="shared" si="28"/>
        <v>#DIV/0!</v>
      </c>
      <c r="G242" s="8" t="e">
        <f t="shared" si="28"/>
        <v>#DIV/0!</v>
      </c>
    </row>
    <row r="243" spans="1:7" ht="15" hidden="1" customHeight="1">
      <c r="A243" s="7"/>
      <c r="B243" s="11" t="s">
        <v>149</v>
      </c>
      <c r="C243" s="8" t="e">
        <f t="shared" ref="C243:G243" si="29">(C84/C83-1)*100</f>
        <v>#DIV/0!</v>
      </c>
      <c r="D243" s="8" t="e">
        <f t="shared" si="29"/>
        <v>#DIV/0!</v>
      </c>
      <c r="E243" s="8" t="e">
        <f t="shared" si="29"/>
        <v>#DIV/0!</v>
      </c>
      <c r="F243" s="8" t="e">
        <f t="shared" si="29"/>
        <v>#DIV/0!</v>
      </c>
      <c r="G243" s="8" t="e">
        <f t="shared" si="29"/>
        <v>#DIV/0!</v>
      </c>
    </row>
    <row r="244" spans="1:7" ht="15" hidden="1" customHeight="1">
      <c r="A244" s="7"/>
      <c r="B244" s="11" t="s">
        <v>150</v>
      </c>
      <c r="C244" s="8" t="e">
        <f t="shared" ref="C244:G244" si="30">(C85/C84-1)*100</f>
        <v>#DIV/0!</v>
      </c>
      <c r="D244" s="8" t="e">
        <f t="shared" si="30"/>
        <v>#DIV/0!</v>
      </c>
      <c r="E244" s="8" t="e">
        <f t="shared" si="30"/>
        <v>#DIV/0!</v>
      </c>
      <c r="F244" s="8" t="e">
        <f t="shared" si="30"/>
        <v>#DIV/0!</v>
      </c>
      <c r="G244" s="8" t="e">
        <f t="shared" si="30"/>
        <v>#DIV/0!</v>
      </c>
    </row>
    <row r="245" spans="1:7" ht="15" customHeight="1">
      <c r="A245" s="17"/>
      <c r="B245" s="17"/>
      <c r="C245" s="17"/>
      <c r="D245" s="17"/>
      <c r="E245" s="17"/>
      <c r="F245" s="17"/>
      <c r="G245" s="17"/>
    </row>
  </sheetData>
  <sheetProtection algorithmName="SHA-512" hashValue="VyeGxTw+C0XOZAotGEYDttbY2qWQBtHbjVln9Ivq/q3AmQTFcD+cKo1UyC8w5xc5ulzf/nraU+2XtOe3B8i2wQ==" saltValue="TZM4UStJTZH76AhXX2N/lg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62"/>
  <sheetViews>
    <sheetView showGridLines="0" tabSelected="1" view="pageBreakPreview" topLeftCell="A72" zoomScaleNormal="100" workbookViewId="0">
      <selection activeCell="M153" sqref="M153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16384" width="9.140625" style="2"/>
  </cols>
  <sheetData>
    <row r="1" spans="1:7" ht="15" customHeight="1">
      <c r="A1" s="94" t="s">
        <v>0</v>
      </c>
      <c r="B1" s="105">
        <v>10</v>
      </c>
      <c r="C1" s="116" t="s">
        <v>121</v>
      </c>
      <c r="D1" s="116"/>
      <c r="E1" s="116"/>
      <c r="F1" s="116"/>
      <c r="G1" s="116"/>
    </row>
    <row r="2" spans="1:7" ht="15" customHeight="1">
      <c r="A2" s="95" t="s">
        <v>72</v>
      </c>
      <c r="B2" s="105"/>
      <c r="C2" s="106" t="s">
        <v>122</v>
      </c>
      <c r="D2" s="106"/>
      <c r="E2" s="106"/>
      <c r="F2" s="106"/>
      <c r="G2" s="106"/>
    </row>
    <row r="3" spans="1:7" ht="9" customHeight="1"/>
    <row r="4" spans="1:7" s="18" customFormat="1" ht="33" customHeight="1">
      <c r="A4" s="111" t="s">
        <v>4</v>
      </c>
      <c r="B4" s="111"/>
      <c r="C4" s="20" t="s">
        <v>123</v>
      </c>
      <c r="D4" s="20" t="s">
        <v>124</v>
      </c>
      <c r="E4" s="20" t="s">
        <v>125</v>
      </c>
      <c r="F4" s="20" t="s">
        <v>126</v>
      </c>
      <c r="G4" s="21" t="s">
        <v>127</v>
      </c>
    </row>
    <row r="5" spans="1:7" s="18" customFormat="1" ht="33" customHeight="1">
      <c r="A5" s="112" t="s">
        <v>9</v>
      </c>
      <c r="B5" s="112"/>
      <c r="C5" s="22" t="s">
        <v>128</v>
      </c>
      <c r="D5" s="22" t="s">
        <v>129</v>
      </c>
      <c r="E5" s="22" t="s">
        <v>130</v>
      </c>
      <c r="F5" s="23" t="s">
        <v>131</v>
      </c>
      <c r="G5" s="24" t="s">
        <v>132</v>
      </c>
    </row>
    <row r="6" spans="1:7" ht="9" customHeight="1">
      <c r="A6" s="25"/>
      <c r="B6" s="25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6">
        <v>83252.374097000007</v>
      </c>
      <c r="G7" s="26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6">
        <v>70552.338027000005</v>
      </c>
      <c r="G8" s="26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6">
        <v>84855.731675999996</v>
      </c>
      <c r="G9" s="26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6">
        <v>84636.362311000004</v>
      </c>
      <c r="G10" s="26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6">
        <v>82862.036666</v>
      </c>
      <c r="G11" s="26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6">
        <v>78845.180410999994</v>
      </c>
      <c r="G12" s="26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6">
        <v>86474.633442999999</v>
      </c>
      <c r="G13" s="26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6">
        <v>81982.175631000006</v>
      </c>
      <c r="G14" s="26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6">
        <v>83341.938041000001</v>
      </c>
      <c r="G15" s="26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6">
        <v>97122.030236000006</v>
      </c>
      <c r="G16" s="26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6">
        <v>85542.538247000004</v>
      </c>
      <c r="G17" s="26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6">
        <v>84119.529104999994</v>
      </c>
      <c r="G18" s="26">
        <v>73156.938920000001</v>
      </c>
    </row>
    <row r="19" spans="1:7" ht="7.5" hidden="1" customHeight="1">
      <c r="A19" s="7"/>
      <c r="B19" s="3"/>
      <c r="D19" s="8"/>
      <c r="E19" s="8"/>
      <c r="F19" s="26"/>
      <c r="G19" s="26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6">
        <v>86340.816726000005</v>
      </c>
      <c r="G20" s="26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6">
        <v>67683.054770999996</v>
      </c>
      <c r="G21" s="26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6">
        <v>85677.001848</v>
      </c>
      <c r="G22" s="26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6">
        <v>86227.856480000002</v>
      </c>
      <c r="G23" s="26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6">
        <v>84678.578412000003</v>
      </c>
      <c r="G24" s="26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6">
        <v>76690.883881999995</v>
      </c>
      <c r="G25" s="26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6">
        <v>89764.904259999996</v>
      </c>
      <c r="G26" s="26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6">
        <v>81513.265566999995</v>
      </c>
      <c r="G27" s="26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6">
        <v>78251.519635999997</v>
      </c>
      <c r="G28" s="26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6">
        <v>90860.958316999997</v>
      </c>
      <c r="G29" s="26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6">
        <v>80947.366190999994</v>
      </c>
      <c r="G30" s="26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6">
        <v>86435.709988999995</v>
      </c>
      <c r="G31" s="26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6">
        <v>84288.448529000001</v>
      </c>
      <c r="G33" s="26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6">
        <v>74604.085453000007</v>
      </c>
      <c r="G34" s="26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6">
        <v>80229.216381999999</v>
      </c>
      <c r="G35" s="26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6">
        <v>64911.019816</v>
      </c>
      <c r="G36" s="26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6">
        <v>62800.999398</v>
      </c>
      <c r="G37" s="26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6">
        <v>82905.374179000006</v>
      </c>
      <c r="G38" s="26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6">
        <v>92682.081890999994</v>
      </c>
      <c r="G39" s="26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6">
        <v>80754.283800000005</v>
      </c>
      <c r="G40" s="26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6">
        <v>88892.145201000007</v>
      </c>
      <c r="G41" s="26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7">
        <v>91190.220008000004</v>
      </c>
      <c r="G42" s="27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7">
        <v>84721.268599999996</v>
      </c>
      <c r="G43" s="27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7">
        <v>95847.622661999994</v>
      </c>
      <c r="G44" s="27">
        <v>75116.795058999996</v>
      </c>
      <c r="H44" s="14"/>
    </row>
    <row r="45" spans="1:8" ht="15" hidden="1" customHeight="1">
      <c r="A45" s="3"/>
      <c r="B45" s="11"/>
      <c r="C45" s="8"/>
      <c r="D45" s="8"/>
      <c r="F45" s="27"/>
      <c r="G45" s="27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6">
        <v>89676.766017000002</v>
      </c>
      <c r="G46" s="26">
        <v>73057.699888999996</v>
      </c>
      <c r="H46" s="28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6">
        <v>87804.311925999995</v>
      </c>
      <c r="G47" s="26">
        <v>69680.094649999999</v>
      </c>
      <c r="H47" s="28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6">
        <v>105228.130706</v>
      </c>
      <c r="G48" s="26">
        <v>80867.130550999995</v>
      </c>
      <c r="H48" s="28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6">
        <v>105630.90487899999</v>
      </c>
      <c r="G49" s="26">
        <v>85293.186379000006</v>
      </c>
      <c r="H49" s="28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6">
        <v>92387.496973999994</v>
      </c>
      <c r="G50" s="26">
        <v>78531.656132000004</v>
      </c>
      <c r="H50" s="28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6">
        <v>105316.873234</v>
      </c>
      <c r="G51" s="26">
        <v>83217.277092999997</v>
      </c>
      <c r="H51" s="28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6">
        <v>97124.455453000002</v>
      </c>
      <c r="G52" s="26">
        <v>83564.140446999998</v>
      </c>
      <c r="H52" s="28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6">
        <v>95379.368745</v>
      </c>
      <c r="G53" s="26">
        <v>74245.022750000004</v>
      </c>
      <c r="H53" s="28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6">
        <v>110882.447759</v>
      </c>
      <c r="G54" s="26">
        <v>84650.170712000006</v>
      </c>
      <c r="H54" s="28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7">
        <v>114488.118913</v>
      </c>
      <c r="G55" s="27">
        <v>87905.449536999993</v>
      </c>
      <c r="H55" s="28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7">
        <v>112670.570259</v>
      </c>
      <c r="G56" s="27">
        <v>93383.639697000006</v>
      </c>
      <c r="H56" s="28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7">
        <v>124432.647966</v>
      </c>
      <c r="G57" s="27">
        <v>92948.506276</v>
      </c>
    </row>
    <row r="58" spans="1:8" ht="6" hidden="1" customHeight="1">
      <c r="A58" s="7"/>
      <c r="B58" s="7"/>
      <c r="C58" s="8"/>
      <c r="D58" s="8"/>
      <c r="E58" s="8"/>
      <c r="F58" s="26"/>
      <c r="G58" s="26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6">
        <v>111060.00939799999</v>
      </c>
      <c r="G59" s="26">
        <v>92822.474442999999</v>
      </c>
      <c r="H59" s="28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6">
        <v>101741.736349</v>
      </c>
      <c r="G60" s="26">
        <v>82589.281335000007</v>
      </c>
      <c r="H60" s="28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6">
        <v>131488.11575</v>
      </c>
      <c r="G61" s="26">
        <v>105244.068249</v>
      </c>
      <c r="H61" s="28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6">
        <v>127482.872603</v>
      </c>
      <c r="G62" s="26">
        <v>104107.46582700001</v>
      </c>
      <c r="H62" s="28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6">
        <v>120589.64189</v>
      </c>
      <c r="G63" s="26">
        <v>107791.338885</v>
      </c>
      <c r="H63" s="28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6">
        <v>144275.465344</v>
      </c>
      <c r="G64" s="26">
        <v>121093.513037</v>
      </c>
      <c r="H64" s="28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6">
        <v>134325.516668</v>
      </c>
      <c r="G65" s="26">
        <v>118486.734147</v>
      </c>
      <c r="H65" s="28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6">
        <v>141518.88425100001</v>
      </c>
      <c r="G66" s="26">
        <v>124231.33867300001</v>
      </c>
      <c r="H66" s="28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6">
        <v>144249.61988400001</v>
      </c>
      <c r="G67" s="26">
        <v>112410.39597699999</v>
      </c>
      <c r="H67" s="28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7">
        <v>131977.237731</v>
      </c>
      <c r="G68" s="27">
        <v>113518.137284</v>
      </c>
      <c r="H68" s="28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7">
        <v>129693.918792</v>
      </c>
      <c r="G69" s="27">
        <v>107890.405297</v>
      </c>
      <c r="H69" s="28"/>
    </row>
    <row r="70" spans="1:8" ht="12" customHeight="1">
      <c r="A70" s="7"/>
      <c r="B70" s="85" t="s">
        <v>26</v>
      </c>
      <c r="C70" s="8">
        <v>129.19999999999999</v>
      </c>
      <c r="D70" s="8">
        <v>69.8</v>
      </c>
      <c r="E70" s="8">
        <v>3.6</v>
      </c>
      <c r="F70" s="27">
        <v>131606.255974</v>
      </c>
      <c r="G70" s="27">
        <v>103626.239002</v>
      </c>
    </row>
    <row r="71" spans="1:8" ht="8.25" customHeight="1">
      <c r="A71" s="7"/>
      <c r="B71" s="11"/>
      <c r="C71" s="8"/>
      <c r="D71" s="8"/>
      <c r="E71" s="8"/>
      <c r="F71" s="26"/>
      <c r="G71" s="26"/>
      <c r="H71" s="28"/>
    </row>
    <row r="72" spans="1:8" ht="13.5" customHeight="1">
      <c r="A72" s="3">
        <v>2023</v>
      </c>
      <c r="B72" s="7" t="s">
        <v>15</v>
      </c>
      <c r="C72" s="8">
        <v>129.5</v>
      </c>
      <c r="D72" s="8">
        <v>69.8</v>
      </c>
      <c r="E72" s="8">
        <v>3.6</v>
      </c>
      <c r="F72" s="26">
        <v>112655.26005899999</v>
      </c>
      <c r="G72" s="26">
        <v>94524.720381000006</v>
      </c>
      <c r="H72" s="28"/>
    </row>
    <row r="73" spans="1:8" ht="13.5" customHeight="1">
      <c r="A73" s="3"/>
      <c r="B73" s="7" t="s">
        <v>16</v>
      </c>
      <c r="C73" s="8">
        <v>129.80000000000001</v>
      </c>
      <c r="D73" s="8">
        <v>69.900000000000006</v>
      </c>
      <c r="E73" s="8">
        <v>3.5</v>
      </c>
      <c r="F73" s="26">
        <v>112268.544901</v>
      </c>
      <c r="G73" s="26">
        <v>92700</v>
      </c>
      <c r="H73" s="28"/>
    </row>
    <row r="74" spans="1:8" ht="13.5" customHeight="1">
      <c r="A74" s="7"/>
      <c r="B74" s="11" t="s">
        <v>17</v>
      </c>
      <c r="C74" s="8">
        <v>129.9</v>
      </c>
      <c r="D74" s="8">
        <v>69.900000000000006</v>
      </c>
      <c r="E74" s="8">
        <v>3.5</v>
      </c>
      <c r="F74" s="26">
        <v>129668</v>
      </c>
      <c r="G74" s="26">
        <v>102980</v>
      </c>
      <c r="H74" s="28"/>
    </row>
    <row r="75" spans="1:8" ht="13.5" customHeight="1">
      <c r="A75" s="7"/>
      <c r="B75" s="11" t="s">
        <v>18</v>
      </c>
      <c r="C75" s="8">
        <v>130</v>
      </c>
      <c r="D75" s="8">
        <v>70</v>
      </c>
      <c r="E75" s="8">
        <v>3.5</v>
      </c>
      <c r="F75" s="26">
        <v>105192.91020100001</v>
      </c>
      <c r="G75" s="26">
        <v>92566.714154000001</v>
      </c>
      <c r="H75" s="28"/>
    </row>
    <row r="76" spans="1:8" ht="13.5" customHeight="1">
      <c r="A76" s="7"/>
      <c r="B76" s="11" t="s">
        <v>19</v>
      </c>
      <c r="C76" s="8">
        <v>130.19999999999999</v>
      </c>
      <c r="D76" s="8">
        <v>70</v>
      </c>
      <c r="E76" s="8">
        <v>3.5</v>
      </c>
      <c r="F76" s="26">
        <v>119510.302916</v>
      </c>
      <c r="G76" s="26">
        <v>103812.007148</v>
      </c>
      <c r="H76" s="28"/>
    </row>
    <row r="77" spans="1:8" ht="13.5" customHeight="1">
      <c r="A77" s="7"/>
      <c r="B77" s="11" t="s">
        <v>151</v>
      </c>
      <c r="C77" s="8">
        <v>130.4</v>
      </c>
      <c r="D77" s="8">
        <v>70</v>
      </c>
      <c r="E77" s="8">
        <v>3.4</v>
      </c>
      <c r="F77" s="26">
        <v>123951.736126</v>
      </c>
      <c r="G77" s="26">
        <v>98403.085189000005</v>
      </c>
      <c r="H77" s="28"/>
    </row>
    <row r="78" spans="1:8" ht="13.5" customHeight="1">
      <c r="A78" s="7"/>
      <c r="B78" s="11" t="s">
        <v>145</v>
      </c>
      <c r="C78" s="8">
        <v>130.5</v>
      </c>
      <c r="D78" s="8">
        <v>70.099999999999994</v>
      </c>
      <c r="E78" s="8">
        <v>3.4</v>
      </c>
      <c r="F78" s="26">
        <v>116751.611645</v>
      </c>
      <c r="G78" s="26">
        <v>99660.860216999994</v>
      </c>
      <c r="H78" s="28"/>
    </row>
    <row r="79" spans="1:8" ht="13.5" hidden="1" customHeight="1">
      <c r="A79" s="7"/>
      <c r="B79" s="11" t="s">
        <v>146</v>
      </c>
      <c r="C79" s="8"/>
      <c r="D79" s="8"/>
      <c r="E79" s="8"/>
      <c r="F79" s="26"/>
      <c r="G79" s="26"/>
      <c r="H79" s="28"/>
    </row>
    <row r="80" spans="1:8" ht="13.5" hidden="1" customHeight="1">
      <c r="A80" s="7"/>
      <c r="B80" s="11" t="s">
        <v>147</v>
      </c>
      <c r="C80" s="8"/>
      <c r="D80" s="8"/>
      <c r="E80" s="8"/>
      <c r="F80" s="26"/>
      <c r="G80" s="26"/>
      <c r="H80" s="28"/>
    </row>
    <row r="81" spans="1:8" ht="14.25" hidden="1" customHeight="1">
      <c r="A81" s="7"/>
      <c r="B81" s="11" t="s">
        <v>148</v>
      </c>
      <c r="C81" s="8"/>
      <c r="D81" s="8"/>
      <c r="E81" s="8"/>
      <c r="F81" s="27"/>
      <c r="G81" s="27"/>
      <c r="H81" s="28"/>
    </row>
    <row r="82" spans="1:8" ht="14.25" hidden="1" customHeight="1">
      <c r="A82" s="7"/>
      <c r="B82" s="11" t="s">
        <v>149</v>
      </c>
      <c r="C82" s="8"/>
      <c r="D82" s="8"/>
      <c r="E82" s="8"/>
      <c r="F82" s="27"/>
      <c r="G82" s="27"/>
      <c r="H82" s="28"/>
    </row>
    <row r="83" spans="1:8" ht="16.5" hidden="1">
      <c r="A83" s="7"/>
      <c r="B83" s="11" t="s">
        <v>150</v>
      </c>
      <c r="C83" s="8"/>
      <c r="D83" s="8"/>
      <c r="E83" s="8"/>
      <c r="F83" s="27"/>
      <c r="G83" s="27"/>
    </row>
    <row r="84" spans="1:8" ht="6" customHeight="1">
      <c r="A84" s="7"/>
      <c r="B84" s="7"/>
      <c r="C84" s="8"/>
      <c r="D84" s="8"/>
      <c r="E84" s="8"/>
      <c r="F84" s="26"/>
      <c r="G84" s="26"/>
    </row>
    <row r="85" spans="1:8" s="92" customFormat="1" ht="16.5" customHeight="1">
      <c r="A85" s="118" t="s">
        <v>39</v>
      </c>
      <c r="B85" s="118"/>
      <c r="C85" s="118"/>
      <c r="D85" s="118"/>
      <c r="E85" s="118"/>
      <c r="F85" s="118"/>
      <c r="G85" s="118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29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29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29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29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29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29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29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29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29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29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29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29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29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0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0">
        <v>2.39409994552062E-2</v>
      </c>
      <c r="E133" s="30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1">
        <v>25.548681539485401</v>
      </c>
      <c r="G135" s="31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1">
        <v>32.989710990942399</v>
      </c>
      <c r="G136" s="31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1">
        <v>29.823405641267801</v>
      </c>
      <c r="G137" s="31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1"/>
      <c r="G138" s="31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23.844797633476624</v>
      </c>
      <c r="G139" s="8">
        <v>27.053650175176003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15.873280158207081</v>
      </c>
      <c r="G140" s="8">
        <v>18.52636215527874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24.955289871458941</v>
      </c>
      <c r="G141" s="8">
        <v>30.144432641425745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20.687096971318564</v>
      </c>
      <c r="G142" s="8">
        <v>22.058361572281761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30.525932447262583</v>
      </c>
      <c r="G143" s="8">
        <v>37.258456263572029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36.99178575444337</v>
      </c>
      <c r="G144" s="8">
        <v>45.514870549863318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38.302465678175302</v>
      </c>
      <c r="G145" s="8">
        <v>41.791363512138815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48.374733564609329</v>
      </c>
      <c r="G146" s="8">
        <v>67.326150725706384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30.09238414137705</v>
      </c>
      <c r="G147" s="8">
        <v>32.794057036750537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15.275924684630438</v>
      </c>
      <c r="G148" s="8">
        <v>29.136632463519163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15.108957462332718</v>
      </c>
      <c r="G149" s="8">
        <v>15.534590049252529</v>
      </c>
      <c r="H149" s="14"/>
      <c r="I149" s="14"/>
      <c r="J149" s="14"/>
    </row>
    <row r="150" spans="1:10" ht="12" customHeight="1">
      <c r="A150" s="7"/>
      <c r="B150" s="85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5.765052922413183</v>
      </c>
      <c r="G150" s="8">
        <v>11.487793783682431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3">
        <v>2023</v>
      </c>
      <c r="B152" s="7" t="s">
        <v>15</v>
      </c>
      <c r="C152" s="8">
        <v>3.6829463570856591</v>
      </c>
      <c r="D152" s="8">
        <v>0.70000000000000284</v>
      </c>
      <c r="E152" s="8">
        <v>-0.60000000000000009</v>
      </c>
      <c r="F152" s="8">
        <v>1.4363862110646775</v>
      </c>
      <c r="G152" s="8">
        <v>1.8338726135180838</v>
      </c>
      <c r="H152" s="14"/>
      <c r="I152" s="14"/>
      <c r="J152" s="14"/>
    </row>
    <row r="153" spans="1:10" ht="13.5" customHeight="1">
      <c r="A153" s="3"/>
      <c r="B153" s="7" t="s">
        <v>16</v>
      </c>
      <c r="C153" s="8">
        <v>3.6741214057508076</v>
      </c>
      <c r="D153" s="8">
        <v>0.80000000000001137</v>
      </c>
      <c r="E153" s="8">
        <v>-0.59999999999999964</v>
      </c>
      <c r="F153" s="8">
        <v>10.346598092144177</v>
      </c>
      <c r="G153" s="8">
        <v>12.242168113787955</v>
      </c>
      <c r="H153" s="14"/>
      <c r="I153" s="14"/>
      <c r="J153" s="14"/>
    </row>
    <row r="154" spans="1:10" ht="13.5" customHeight="1">
      <c r="A154" s="7"/>
      <c r="B154" s="11" t="s">
        <v>17</v>
      </c>
      <c r="C154" s="8">
        <v>3.4235668789809104</v>
      </c>
      <c r="D154" s="8">
        <v>0.70000000000000284</v>
      </c>
      <c r="E154" s="8">
        <v>-0.59999999999999964</v>
      </c>
      <c r="F154" s="8">
        <v>-1.3842435414167853</v>
      </c>
      <c r="G154" s="8">
        <v>-2.1512549701550698</v>
      </c>
      <c r="H154" s="14"/>
      <c r="I154" s="14"/>
      <c r="J154" s="14"/>
    </row>
    <row r="155" spans="1:10" ht="13.5" customHeight="1">
      <c r="A155" s="7"/>
      <c r="B155" s="11" t="s">
        <v>18</v>
      </c>
      <c r="C155" s="8">
        <v>3.2565528196981663</v>
      </c>
      <c r="D155" s="8">
        <v>0.59999999999999432</v>
      </c>
      <c r="E155" s="8">
        <v>-0.43400000000000016</v>
      </c>
      <c r="F155" s="8">
        <v>-17.484672212724718</v>
      </c>
      <c r="G155" s="8">
        <v>-11.085421762333347</v>
      </c>
      <c r="H155" s="14"/>
      <c r="I155" s="14"/>
      <c r="J155" s="14"/>
    </row>
    <row r="156" spans="1:10" ht="13.5" customHeight="1">
      <c r="A156" s="7"/>
      <c r="B156" s="11" t="s">
        <v>19</v>
      </c>
      <c r="C156" s="8">
        <v>2.8436018957345821</v>
      </c>
      <c r="D156" s="8">
        <v>0.5</v>
      </c>
      <c r="E156" s="8">
        <v>-0.39999999999999991</v>
      </c>
      <c r="F156" s="8">
        <v>-0.89505114791248452</v>
      </c>
      <c r="G156" s="8">
        <v>-3.6916989603825723</v>
      </c>
      <c r="H156" s="14"/>
      <c r="I156" s="14"/>
      <c r="J156" s="14"/>
    </row>
    <row r="157" spans="1:10" ht="13.5" customHeight="1">
      <c r="A157" s="7"/>
      <c r="B157" s="11" t="s">
        <v>151</v>
      </c>
      <c r="C157" s="8">
        <v>2.3547880690737877</v>
      </c>
      <c r="D157" s="8">
        <v>0.45656992451260692</v>
      </c>
      <c r="E157" s="8">
        <v>-0.39999999999999991</v>
      </c>
      <c r="F157" s="8">
        <v>-14.086753537437268</v>
      </c>
      <c r="G157" s="8">
        <v>-18.737938374177777</v>
      </c>
      <c r="H157" s="14"/>
      <c r="I157" s="14"/>
      <c r="J157" s="14"/>
    </row>
    <row r="158" spans="1:10" ht="13.5" customHeight="1">
      <c r="A158" s="7"/>
      <c r="B158" s="11" t="s">
        <v>145</v>
      </c>
      <c r="C158" s="8">
        <v>2.0328381548084362</v>
      </c>
      <c r="D158" s="8">
        <v>0.49337520307997806</v>
      </c>
      <c r="E158" s="8">
        <v>-0.30000000000000027</v>
      </c>
      <c r="F158" s="8">
        <v>-13.083072716880595</v>
      </c>
      <c r="G158" s="8">
        <v>-15.888592141162206</v>
      </c>
      <c r="H158" s="14"/>
      <c r="I158" s="14"/>
      <c r="J158" s="14"/>
    </row>
    <row r="159" spans="1:10" ht="13.5" hidden="1" customHeight="1">
      <c r="A159" s="7"/>
      <c r="B159" s="11" t="s">
        <v>146</v>
      </c>
      <c r="C159" s="8"/>
      <c r="D159" s="30"/>
      <c r="E159" s="30"/>
      <c r="F159" s="8"/>
      <c r="G159" s="8"/>
      <c r="H159" s="14"/>
      <c r="I159" s="14"/>
      <c r="J159" s="14"/>
    </row>
    <row r="160" spans="1:10" ht="13.5" hidden="1" customHeight="1">
      <c r="A160" s="7"/>
      <c r="B160" s="11" t="s">
        <v>147</v>
      </c>
      <c r="C160" s="8"/>
      <c r="D160" s="8"/>
      <c r="E160" s="8"/>
      <c r="F160" s="8"/>
      <c r="G160" s="8"/>
      <c r="H160" s="14"/>
      <c r="I160" s="14"/>
      <c r="J160" s="14"/>
    </row>
    <row r="161" spans="1:10" ht="14.45" hidden="1" customHeight="1">
      <c r="A161" s="7"/>
      <c r="B161" s="11" t="s">
        <v>148</v>
      </c>
      <c r="C161" s="8"/>
      <c r="D161" s="8"/>
      <c r="E161" s="8"/>
      <c r="F161" s="31"/>
      <c r="G161" s="31"/>
      <c r="H161" s="14"/>
      <c r="I161" s="14"/>
      <c r="J161" s="14"/>
    </row>
    <row r="162" spans="1:10" ht="14.25" hidden="1" customHeight="1">
      <c r="A162" s="7"/>
      <c r="B162" s="11" t="s">
        <v>149</v>
      </c>
      <c r="C162" s="8"/>
      <c r="D162" s="8"/>
      <c r="E162" s="8"/>
      <c r="F162" s="31"/>
      <c r="G162" s="31"/>
      <c r="H162" s="14"/>
      <c r="I162" s="14"/>
      <c r="J162" s="14"/>
    </row>
    <row r="163" spans="1:10" ht="12" hidden="1" customHeight="1">
      <c r="A163" s="7"/>
      <c r="B163" s="11" t="s">
        <v>150</v>
      </c>
      <c r="C163" s="8"/>
      <c r="D163" s="8"/>
      <c r="E163" s="8"/>
      <c r="F163" s="31"/>
      <c r="G163" s="31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6"/>
      <c r="G164" s="26"/>
      <c r="H164" s="14"/>
      <c r="I164" s="14"/>
      <c r="J164" s="14"/>
    </row>
    <row r="165" spans="1:10" s="92" customFormat="1" ht="16.5" customHeight="1">
      <c r="A165" s="109" t="s">
        <v>70</v>
      </c>
      <c r="B165" s="109"/>
      <c r="C165" s="109"/>
      <c r="D165" s="109"/>
      <c r="E165" s="109"/>
      <c r="F165" s="109"/>
      <c r="G165" s="109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29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29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29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29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29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29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29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29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29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29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29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29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29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0">
        <v>3.8297359639997801E-2</v>
      </c>
      <c r="E193" s="30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0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0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0">
        <v>2.4249668211894001E-2</v>
      </c>
      <c r="E201" s="30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0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-10.74688900910793</v>
      </c>
      <c r="G219" s="8">
        <v>-0.13559317739412213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-8.3903045745355449</v>
      </c>
      <c r="G220" s="8">
        <v>-11.024477821137967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29.237145411950081</v>
      </c>
      <c r="G221" s="8">
        <v>27.430662366593637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-3.0460875678036348</v>
      </c>
      <c r="G222" s="8">
        <v>-1.0799681548900986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0">
        <v>-3.4000000000000301E-2</v>
      </c>
      <c r="F223" s="8">
        <v>-5.4071818215663425</v>
      </c>
      <c r="G223" s="8">
        <v>3.5385291811075748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0">
        <v>4.3430075487364703E-2</v>
      </c>
      <c r="E224" s="8">
        <v>-0.1</v>
      </c>
      <c r="F224" s="8">
        <v>19.641673267100202</v>
      </c>
      <c r="G224" s="8">
        <v>12.340670678737698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-6.896493906483725</v>
      </c>
      <c r="G225" s="8">
        <v>-2.1526990378118005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5.3551758157604601</v>
      </c>
      <c r="G226" s="8">
        <v>4.8483102917437071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1.9295909852968585</v>
      </c>
      <c r="G227" s="8">
        <v>-9.5152662945337312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30">
        <v>-0.03</v>
      </c>
      <c r="F228" s="8">
        <v>-8.5077396826896301</v>
      </c>
      <c r="G228" s="8">
        <v>0.98544382605560976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-1.7300854134058574</v>
      </c>
      <c r="G229" s="8">
        <v>-4.9575619558665966</v>
      </c>
    </row>
    <row r="230" spans="1:10" ht="15" customHeight="1">
      <c r="A230" s="7"/>
      <c r="B230" s="85" t="s">
        <v>26</v>
      </c>
      <c r="C230" s="8">
        <v>0.15503875968991832</v>
      </c>
      <c r="D230" s="8">
        <v>0</v>
      </c>
      <c r="E230" s="8">
        <v>0</v>
      </c>
      <c r="F230" s="8">
        <v>1.4745002694127596</v>
      </c>
      <c r="G230" s="8">
        <v>-3.9523127967326044</v>
      </c>
    </row>
    <row r="231" spans="1:10" ht="15" customHeight="1"/>
    <row r="232" spans="1:10" ht="13.5" customHeight="1">
      <c r="A232" s="3">
        <v>2023</v>
      </c>
      <c r="B232" s="7" t="s">
        <v>15</v>
      </c>
      <c r="C232" s="8">
        <v>0.23219814241486336</v>
      </c>
      <c r="D232" s="8">
        <v>0</v>
      </c>
      <c r="E232" s="8">
        <v>0</v>
      </c>
      <c r="F232" s="8">
        <v>-14.399768289695858</v>
      </c>
      <c r="G232" s="8">
        <v>-8.7830251378942066</v>
      </c>
      <c r="I232" s="14"/>
      <c r="J232" s="14"/>
    </row>
    <row r="233" spans="1:10" ht="13.5" customHeight="1">
      <c r="A233" s="3"/>
      <c r="B233" s="7" t="s">
        <v>16</v>
      </c>
      <c r="C233" s="8">
        <v>0.23166023166023564</v>
      </c>
      <c r="D233" s="8">
        <v>0.10000000000000853</v>
      </c>
      <c r="E233" s="8">
        <v>-0.10000000000000009</v>
      </c>
      <c r="F233" s="8">
        <v>-0.34327305959567234</v>
      </c>
      <c r="G233" s="8">
        <v>-1.9304160579847518</v>
      </c>
      <c r="I233" s="14"/>
      <c r="J233" s="14"/>
    </row>
    <row r="234" spans="1:10" ht="13.5" customHeight="1">
      <c r="A234" s="7"/>
      <c r="B234" s="11" t="s">
        <v>17</v>
      </c>
      <c r="C234" s="8">
        <v>7.7041602465333092E-2</v>
      </c>
      <c r="D234" s="8">
        <v>0</v>
      </c>
      <c r="E234" s="8">
        <v>0</v>
      </c>
      <c r="F234" s="8">
        <v>15.498067703953122</v>
      </c>
      <c r="G234" s="8">
        <v>11.089536138079836</v>
      </c>
      <c r="I234" s="14"/>
      <c r="J234" s="14"/>
    </row>
    <row r="235" spans="1:10" ht="13.5" customHeight="1">
      <c r="A235" s="7"/>
      <c r="B235" s="11" t="s">
        <v>18</v>
      </c>
      <c r="C235" s="8">
        <v>7.698229407235857E-2</v>
      </c>
      <c r="D235" s="8">
        <v>9.9999999999994316E-2</v>
      </c>
      <c r="E235" s="8">
        <v>0</v>
      </c>
      <c r="F235" s="8">
        <v>-18.875196501064252</v>
      </c>
      <c r="G235" s="8">
        <v>-10.111949743639537</v>
      </c>
      <c r="I235" s="14"/>
      <c r="J235" s="14"/>
    </row>
    <row r="236" spans="1:10" ht="13.5" customHeight="1">
      <c r="A236" s="7"/>
      <c r="B236" s="11" t="s">
        <v>19</v>
      </c>
      <c r="C236" s="8">
        <v>0.15384615384614886</v>
      </c>
      <c r="D236" s="8">
        <v>0</v>
      </c>
      <c r="E236" s="8">
        <v>0</v>
      </c>
      <c r="F236" s="8">
        <v>13.610606159334004</v>
      </c>
      <c r="G236" s="8">
        <v>12.148311730382488</v>
      </c>
      <c r="I236" s="14"/>
      <c r="J236" s="14"/>
    </row>
    <row r="237" spans="1:10" ht="13.5" customHeight="1">
      <c r="A237" s="7"/>
      <c r="B237" s="11" t="s">
        <v>151</v>
      </c>
      <c r="C237" s="8">
        <v>0.1536098310291889</v>
      </c>
      <c r="D237" s="8">
        <v>0</v>
      </c>
      <c r="E237" s="8">
        <v>-0.10000000000000009</v>
      </c>
      <c r="F237" s="8">
        <v>3.7163600975237632</v>
      </c>
      <c r="G237" s="8">
        <v>-5.2103047687814597</v>
      </c>
      <c r="I237" s="14"/>
      <c r="J237" s="14"/>
    </row>
    <row r="238" spans="1:10" ht="13.5" customHeight="1">
      <c r="A238" s="7"/>
      <c r="B238" s="11" t="s">
        <v>145</v>
      </c>
      <c r="C238" s="8">
        <v>7.6687116564411184E-2</v>
      </c>
      <c r="D238" s="8">
        <v>9.9999999999994316E-2</v>
      </c>
      <c r="E238" s="8">
        <v>0</v>
      </c>
      <c r="F238" s="8">
        <v>-5.8088129348030311</v>
      </c>
      <c r="G238" s="8">
        <v>1.2781865787888869</v>
      </c>
      <c r="I238" s="14"/>
      <c r="J238" s="14"/>
    </row>
    <row r="239" spans="1:10" ht="13.5" hidden="1" customHeight="1">
      <c r="A239" s="7"/>
      <c r="B239" s="11" t="s">
        <v>146</v>
      </c>
      <c r="C239" s="8"/>
      <c r="D239" s="8"/>
      <c r="E239" s="8"/>
      <c r="F239" s="8"/>
      <c r="G239" s="8"/>
      <c r="I239" s="14"/>
      <c r="J239" s="14"/>
    </row>
    <row r="240" spans="1:10" ht="13.5" hidden="1" customHeight="1">
      <c r="A240" s="7"/>
      <c r="B240" s="11" t="s">
        <v>147</v>
      </c>
      <c r="C240" s="8"/>
      <c r="D240" s="8"/>
      <c r="E240" s="8"/>
      <c r="F240" s="8"/>
      <c r="G240" s="8"/>
    </row>
    <row r="241" spans="1:7" ht="15" hidden="1" customHeight="1">
      <c r="A241" s="7"/>
      <c r="B241" s="11" t="s">
        <v>148</v>
      </c>
      <c r="C241" s="8"/>
      <c r="D241" s="8"/>
      <c r="E241" s="8"/>
      <c r="F241" s="8"/>
      <c r="G241" s="8"/>
    </row>
    <row r="242" spans="1:7" ht="15" hidden="1" customHeight="1">
      <c r="A242" s="7"/>
      <c r="B242" s="11" t="s">
        <v>149</v>
      </c>
      <c r="C242" s="8"/>
      <c r="D242" s="8"/>
      <c r="E242" s="8"/>
      <c r="F242" s="8"/>
      <c r="G242" s="8"/>
    </row>
    <row r="243" spans="1:7" ht="15" hidden="1" customHeight="1">
      <c r="A243" s="7"/>
      <c r="B243" s="11" t="s">
        <v>150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7"/>
      <c r="B256" s="17"/>
      <c r="C256" s="17"/>
      <c r="D256" s="17"/>
      <c r="E256" s="17"/>
      <c r="F256" s="17"/>
      <c r="G256" s="17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+c+sU2ISF6AIgsCmtL80LaRwDOZW8MKlckfQxNE6ZVYGkcHyrRv9qyDnOWaLYBAlch6T1xG7evuq9ca4eHIWAQ==" saltValue="3OJN7hWCEo2lVmSlktPtW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44"/>
  <sheetViews>
    <sheetView showGridLines="0" view="pageBreakPreview" zoomScaleNormal="100" workbookViewId="0">
      <selection activeCell="K143" sqref="K143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4" t="s">
        <v>0</v>
      </c>
      <c r="B1" s="105">
        <v>11</v>
      </c>
      <c r="C1" s="116" t="s">
        <v>133</v>
      </c>
      <c r="D1" s="116"/>
      <c r="E1" s="116"/>
      <c r="F1" s="116"/>
      <c r="G1" s="116"/>
      <c r="H1" s="116"/>
    </row>
    <row r="2" spans="1:9" ht="15" customHeight="1">
      <c r="A2" s="95" t="s">
        <v>72</v>
      </c>
      <c r="B2" s="105"/>
      <c r="C2" s="106" t="s">
        <v>134</v>
      </c>
      <c r="D2" s="106"/>
      <c r="E2" s="106"/>
      <c r="F2" s="106"/>
      <c r="G2" s="106"/>
      <c r="H2" s="106"/>
    </row>
    <row r="3" spans="1:9" ht="9" customHeight="1"/>
    <row r="4" spans="1:9" s="1" customFormat="1" ht="33" customHeight="1">
      <c r="A4" s="107" t="s">
        <v>4</v>
      </c>
      <c r="B4" s="107"/>
      <c r="C4" s="4" t="s">
        <v>135</v>
      </c>
      <c r="D4" s="4" t="s">
        <v>136</v>
      </c>
      <c r="E4" s="4" t="s">
        <v>137</v>
      </c>
      <c r="F4" s="4" t="s">
        <v>138</v>
      </c>
      <c r="G4" s="4" t="s">
        <v>139</v>
      </c>
      <c r="H4" s="4" t="s">
        <v>140</v>
      </c>
      <c r="I4" s="4" t="s">
        <v>141</v>
      </c>
    </row>
    <row r="5" spans="1:9" s="1" customFormat="1" ht="28.5">
      <c r="A5" s="108" t="s">
        <v>9</v>
      </c>
      <c r="B5" s="108"/>
      <c r="C5" s="6" t="s">
        <v>135</v>
      </c>
      <c r="D5" s="6" t="s">
        <v>136</v>
      </c>
      <c r="E5" s="6" t="s">
        <v>142</v>
      </c>
      <c r="F5" s="6" t="s">
        <v>138</v>
      </c>
      <c r="G5" s="6" t="s">
        <v>139</v>
      </c>
      <c r="H5" s="6" t="s">
        <v>140</v>
      </c>
      <c r="I5" s="6" t="s">
        <v>143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269.68</v>
      </c>
      <c r="I58" s="8">
        <v>107.9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274.04000000000002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311.25</v>
      </c>
      <c r="I60" s="8">
        <v>107.4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99.7</v>
      </c>
      <c r="H61" s="8">
        <v>265.24</v>
      </c>
      <c r="I61" s="8">
        <v>105.1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99.2</v>
      </c>
      <c r="H62" s="8">
        <v>284.72000000000003</v>
      </c>
      <c r="I62" s="8">
        <v>108.7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98.5</v>
      </c>
      <c r="H63" s="8">
        <v>285.10000000000002</v>
      </c>
      <c r="I63" s="8">
        <v>103.3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103.544</v>
      </c>
      <c r="F64" s="8">
        <v>200.2</v>
      </c>
      <c r="G64" s="8">
        <v>100.3</v>
      </c>
      <c r="H64" s="8">
        <v>275.76</v>
      </c>
      <c r="I64" s="8">
        <v>103.8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102.119</v>
      </c>
      <c r="F65" s="8">
        <v>201.8</v>
      </c>
      <c r="G65" s="8">
        <v>95.1</v>
      </c>
      <c r="H65" s="8">
        <v>285.29000000000002</v>
      </c>
      <c r="I65" s="8">
        <v>119.3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102.84</v>
      </c>
      <c r="F66" s="8">
        <v>198.137089985828</v>
      </c>
      <c r="G66" s="8">
        <v>93.2</v>
      </c>
      <c r="H66" s="8">
        <v>281.79000000000002</v>
      </c>
      <c r="I66" s="8">
        <v>121.7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108.501</v>
      </c>
      <c r="F67" s="8">
        <v>202.70726796434499</v>
      </c>
      <c r="G67" s="8">
        <v>99.6</v>
      </c>
      <c r="H67" s="8">
        <v>273.17</v>
      </c>
      <c r="I67" s="8">
        <v>124.1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109.43300000000001</v>
      </c>
      <c r="F68" s="8">
        <v>203.53469220884921</v>
      </c>
      <c r="G68" s="8">
        <v>110</v>
      </c>
      <c r="H68" s="8">
        <v>291.02999999999997</v>
      </c>
      <c r="I68" s="8">
        <v>109.3</v>
      </c>
    </row>
    <row r="69" spans="1:10" ht="16.5" customHeight="1">
      <c r="A69" s="7"/>
      <c r="B69" s="85" t="s">
        <v>26</v>
      </c>
      <c r="C69" s="8">
        <v>171.3871036724309</v>
      </c>
      <c r="D69" s="8">
        <v>115.8</v>
      </c>
      <c r="E69" s="8">
        <v>130.35900000000001</v>
      </c>
      <c r="F69" s="8">
        <v>217.75590051894309</v>
      </c>
      <c r="G69" s="8">
        <v>117.3</v>
      </c>
      <c r="H69" s="8">
        <v>305.45999999999998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3">
        <v>2023</v>
      </c>
      <c r="B71" s="7" t="s">
        <v>15</v>
      </c>
      <c r="C71" s="9">
        <v>171.03567347369477</v>
      </c>
      <c r="D71" s="8">
        <v>124.3</v>
      </c>
      <c r="E71" s="8">
        <v>114.176</v>
      </c>
      <c r="F71" s="8">
        <v>208.22173298414589</v>
      </c>
      <c r="G71" s="8">
        <v>88.8</v>
      </c>
      <c r="H71" s="8">
        <v>287.58</v>
      </c>
      <c r="I71" s="8">
        <v>103.8</v>
      </c>
      <c r="J71" s="14"/>
    </row>
    <row r="72" spans="1:10" ht="13.5" customHeight="1">
      <c r="A72" s="3"/>
      <c r="B72" s="7" t="s">
        <v>16</v>
      </c>
      <c r="C72" s="9">
        <v>166.82057840404431</v>
      </c>
      <c r="D72" s="8">
        <v>112.9</v>
      </c>
      <c r="E72" s="8">
        <v>92.588999999999999</v>
      </c>
      <c r="F72" s="8">
        <v>201.1786477447551</v>
      </c>
      <c r="G72" s="8">
        <v>90.9</v>
      </c>
      <c r="H72" s="8">
        <v>279.89</v>
      </c>
      <c r="I72" s="8">
        <v>95.5</v>
      </c>
      <c r="J72" s="14"/>
    </row>
    <row r="73" spans="1:10" ht="13.5" customHeight="1">
      <c r="A73" s="7"/>
      <c r="B73" s="11" t="s">
        <v>17</v>
      </c>
      <c r="C73" s="9">
        <v>168.5753910241975</v>
      </c>
      <c r="D73" s="8">
        <v>113.1</v>
      </c>
      <c r="E73" s="8">
        <v>103.17700000000001</v>
      </c>
      <c r="F73" s="8">
        <v>215.3</v>
      </c>
      <c r="G73" s="8">
        <v>92.7</v>
      </c>
      <c r="H73" s="8">
        <v>313.60000000000002</v>
      </c>
      <c r="I73" s="8">
        <v>107.5</v>
      </c>
      <c r="J73" s="14"/>
    </row>
    <row r="74" spans="1:10" ht="13.5" customHeight="1">
      <c r="A74" s="7"/>
      <c r="B74" s="11" t="s">
        <v>18</v>
      </c>
      <c r="C74" s="9">
        <v>173.06123407652854</v>
      </c>
      <c r="D74" s="8">
        <v>116.3</v>
      </c>
      <c r="E74" s="8">
        <v>101.34399999999999</v>
      </c>
      <c r="F74" s="8">
        <v>242.9</v>
      </c>
      <c r="G74" s="8">
        <v>95.7</v>
      </c>
      <c r="H74" s="8">
        <v>266.77</v>
      </c>
      <c r="I74" s="8">
        <v>103.6</v>
      </c>
      <c r="J74" s="14"/>
    </row>
    <row r="75" spans="1:10" ht="13.5" customHeight="1">
      <c r="A75" s="7"/>
      <c r="B75" s="11" t="s">
        <v>19</v>
      </c>
      <c r="C75" s="9">
        <v>167.92038233182925</v>
      </c>
      <c r="D75" s="8">
        <v>115.2</v>
      </c>
      <c r="E75" s="8">
        <v>104.983</v>
      </c>
      <c r="F75" s="8">
        <v>223.51048170299282</v>
      </c>
      <c r="G75" s="8">
        <v>96.8</v>
      </c>
      <c r="H75" s="8">
        <v>292.94</v>
      </c>
      <c r="I75" s="8">
        <v>108.1</v>
      </c>
      <c r="J75" s="14"/>
    </row>
    <row r="76" spans="1:10" ht="13.5" customHeight="1">
      <c r="A76" s="7"/>
      <c r="B76" s="11" t="s">
        <v>151</v>
      </c>
      <c r="C76" s="9">
        <v>169.13876926942592</v>
      </c>
      <c r="D76" s="8">
        <v>110.6</v>
      </c>
      <c r="E76" s="8">
        <v>100.803</v>
      </c>
      <c r="F76" s="8">
        <v>222.9</v>
      </c>
      <c r="G76" s="8">
        <v>96.8</v>
      </c>
      <c r="H76" s="8">
        <v>282.14999999999998</v>
      </c>
      <c r="I76" s="8">
        <v>104.8</v>
      </c>
      <c r="J76" s="14"/>
    </row>
    <row r="77" spans="1:10" ht="13.5" customHeight="1">
      <c r="A77" s="7"/>
      <c r="B77" s="11" t="s">
        <v>145</v>
      </c>
      <c r="C77" s="9">
        <v>170.22498317474992</v>
      </c>
      <c r="D77" s="8">
        <v>110.5</v>
      </c>
      <c r="E77" s="8">
        <v>103.30800000000001</v>
      </c>
      <c r="F77" s="8">
        <v>212.7</v>
      </c>
      <c r="G77" s="8">
        <v>97.2</v>
      </c>
      <c r="H77" s="8" t="s">
        <v>144</v>
      </c>
      <c r="I77" s="8">
        <v>102</v>
      </c>
      <c r="J77" s="14"/>
    </row>
    <row r="78" spans="1:10" ht="13.5" hidden="1" customHeight="1">
      <c r="A78" s="7"/>
      <c r="B78" s="11" t="s">
        <v>146</v>
      </c>
      <c r="C78" s="9"/>
      <c r="D78" s="8"/>
      <c r="E78" s="8"/>
      <c r="F78" s="8"/>
      <c r="G78" s="8"/>
      <c r="H78" s="8"/>
      <c r="I78" s="8"/>
    </row>
    <row r="79" spans="1:10" ht="13.5" hidden="1" customHeight="1">
      <c r="A79" s="7"/>
      <c r="B79" s="11" t="s">
        <v>147</v>
      </c>
      <c r="C79" s="9"/>
      <c r="D79" s="8"/>
      <c r="E79" s="8"/>
      <c r="F79" s="8"/>
      <c r="G79" s="8"/>
      <c r="H79" s="8"/>
      <c r="I79" s="8"/>
    </row>
    <row r="80" spans="1:10" ht="14.45" hidden="1" customHeight="1">
      <c r="A80" s="7"/>
      <c r="B80" s="11" t="s">
        <v>148</v>
      </c>
      <c r="C80" s="9"/>
      <c r="D80" s="8"/>
      <c r="E80" s="8"/>
      <c r="F80" s="8"/>
      <c r="G80" s="8"/>
      <c r="H80" s="8"/>
      <c r="I80" s="8"/>
    </row>
    <row r="81" spans="1:9" ht="14.45" hidden="1" customHeight="1">
      <c r="A81" s="7"/>
      <c r="B81" s="11" t="s">
        <v>149</v>
      </c>
      <c r="C81" s="9"/>
      <c r="D81" s="8"/>
      <c r="E81" s="8"/>
      <c r="F81" s="8"/>
      <c r="G81" s="8"/>
      <c r="H81" s="8"/>
      <c r="I81" s="8"/>
    </row>
    <row r="82" spans="1:9" ht="16.5" hidden="1" customHeight="1">
      <c r="A82" s="7"/>
      <c r="B82" s="11" t="s">
        <v>150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2" customFormat="1" ht="15.75" customHeight="1">
      <c r="A84" s="118" t="s">
        <v>39</v>
      </c>
      <c r="B84" s="118"/>
      <c r="C84" s="118"/>
      <c r="D84" s="118"/>
      <c r="E84" s="118"/>
      <c r="F84" s="118"/>
      <c r="G84" s="118"/>
      <c r="H84" s="118"/>
      <c r="I84" s="118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14.353559767629221</v>
      </c>
      <c r="I138" s="8">
        <v>-3.8324420677361815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10.100441944556053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6.4175328227570958</v>
      </c>
      <c r="I140" s="8">
        <v>-10.125523012552293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-4.6845124282982766</v>
      </c>
      <c r="H141" s="8">
        <v>11.403250871519163</v>
      </c>
      <c r="I141" s="8">
        <v>-11.606391925988234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-5.6137012369172083</v>
      </c>
      <c r="H142" s="8">
        <v>13.742409715564079</v>
      </c>
      <c r="I142" s="8">
        <v>-11.482084690553734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-6.4577397910731236</v>
      </c>
      <c r="H143" s="8">
        <v>12.852788663262487</v>
      </c>
      <c r="I143" s="8">
        <v>-13.556485355648533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14.874025095132964</v>
      </c>
      <c r="F144" s="8">
        <v>6.2068965517241299</v>
      </c>
      <c r="G144" s="8">
        <v>-4.0191387559808618</v>
      </c>
      <c r="H144" s="8">
        <v>18.133915949106779</v>
      </c>
      <c r="I144" s="8">
        <v>-13.643926788685519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13.358494754953654</v>
      </c>
      <c r="F145" s="8">
        <v>4.8311688311688199</v>
      </c>
      <c r="G145" s="8">
        <v>-5.9347181008902083</v>
      </c>
      <c r="H145" s="8">
        <v>22.636805227184809</v>
      </c>
      <c r="I145" s="8">
        <v>2.403433476394838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14.119579209019491</v>
      </c>
      <c r="F146" s="8">
        <v>4.5578311270860326</v>
      </c>
      <c r="G146" s="8">
        <v>-6.8931068931068751</v>
      </c>
      <c r="H146" s="8">
        <v>12.738547709541919</v>
      </c>
      <c r="I146" s="8">
        <v>-0.81499592502038354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12.468902894104005</v>
      </c>
      <c r="F147" s="8">
        <v>3.6865820789488026</v>
      </c>
      <c r="G147" s="8">
        <v>-5.4131054131054128</v>
      </c>
      <c r="H147" s="8">
        <v>-0.26652062796640053</v>
      </c>
      <c r="I147" s="8">
        <v>-0.70000000000000284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6.475121134873234</v>
      </c>
      <c r="F148" s="8">
        <v>1.2610408999249785</v>
      </c>
      <c r="G148" s="8">
        <v>-6.5420560747663501</v>
      </c>
      <c r="H148" s="8">
        <v>5.0498123014726986</v>
      </c>
      <c r="I148" s="8">
        <v>-12.349639133921414</v>
      </c>
    </row>
    <row r="149" spans="1:10" ht="14.45" customHeight="1">
      <c r="A149" s="7"/>
      <c r="B149" s="85" t="s">
        <v>26</v>
      </c>
      <c r="C149" s="8">
        <v>17.403544889637089</v>
      </c>
      <c r="D149" s="8">
        <v>-0.60085836909871659</v>
      </c>
      <c r="E149" s="8">
        <v>6.9498227881333605</v>
      </c>
      <c r="F149" s="8">
        <v>0.67309316640920258</v>
      </c>
      <c r="G149" s="8">
        <v>-4.4009779951100398</v>
      </c>
      <c r="H149" s="8">
        <v>6.8796068796061149E-2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3">
        <v>2023</v>
      </c>
      <c r="B151" s="7" t="s">
        <v>15</v>
      </c>
      <c r="C151" s="9">
        <v>16.193870753856011</v>
      </c>
      <c r="D151" s="9">
        <v>5.0999999999999996</v>
      </c>
      <c r="E151" s="9">
        <v>-1.3862378110398197</v>
      </c>
      <c r="F151" s="9">
        <v>-0.6575701411517656</v>
      </c>
      <c r="G151" s="9">
        <v>-5.6323060573857617</v>
      </c>
      <c r="H151" s="9">
        <v>6.6374962919015132</v>
      </c>
      <c r="I151" s="9">
        <v>-3.7998146431881423</v>
      </c>
      <c r="J151" s="14"/>
    </row>
    <row r="152" spans="1:10" ht="13.5" customHeight="1">
      <c r="A152" s="3"/>
      <c r="B152" s="7" t="s">
        <v>16</v>
      </c>
      <c r="C152" s="9">
        <v>14.076618985052992</v>
      </c>
      <c r="D152" s="9">
        <v>29.6</v>
      </c>
      <c r="E152" s="9">
        <v>8.2203469072887856</v>
      </c>
      <c r="F152" s="9">
        <v>0.58932387237756245</v>
      </c>
      <c r="G152" s="9">
        <v>-4.1139240506329031</v>
      </c>
      <c r="H152" s="8">
        <v>2.1347248576850006</v>
      </c>
      <c r="I152" s="9">
        <v>0.42060988433227919</v>
      </c>
      <c r="J152" s="14"/>
    </row>
    <row r="153" spans="1:10" ht="13.5" customHeight="1">
      <c r="A153" s="7"/>
      <c r="B153" s="11" t="s">
        <v>17</v>
      </c>
      <c r="C153" s="9">
        <v>13.797236853486616</v>
      </c>
      <c r="D153" s="9">
        <v>39.1</v>
      </c>
      <c r="E153" s="9">
        <v>2.2445298874266655</v>
      </c>
      <c r="F153" s="9">
        <v>4.8709206039941506</v>
      </c>
      <c r="G153" s="9">
        <v>-4.4329896907216408</v>
      </c>
      <c r="H153" s="8">
        <v>0.75502008032128742</v>
      </c>
      <c r="I153" s="9">
        <v>9.3109869646170296E-2</v>
      </c>
      <c r="J153" s="14"/>
    </row>
    <row r="154" spans="1:10" ht="13.5" customHeight="1">
      <c r="A154" s="7"/>
      <c r="B154" s="11" t="s">
        <v>18</v>
      </c>
      <c r="C154" s="9">
        <v>10.036007533961964</v>
      </c>
      <c r="D154" s="9">
        <v>13.13229571984435</v>
      </c>
      <c r="E154" s="8">
        <v>2.2447764807957924</v>
      </c>
      <c r="F154" s="9">
        <v>1.5468227424749301</v>
      </c>
      <c r="G154" s="9">
        <v>-4.0120361083249776</v>
      </c>
      <c r="H154" s="8">
        <v>0.57683607299048845</v>
      </c>
      <c r="I154" s="9">
        <v>-1.4272121788772552</v>
      </c>
      <c r="J154" s="14"/>
    </row>
    <row r="155" spans="1:10" ht="13.5" customHeight="1">
      <c r="A155" s="7"/>
      <c r="B155" s="11" t="s">
        <v>19</v>
      </c>
      <c r="C155" s="9">
        <v>2.3611668748188652</v>
      </c>
      <c r="D155" s="9">
        <v>16.481294236602622</v>
      </c>
      <c r="E155" s="9">
        <v>0.47277703873133703</v>
      </c>
      <c r="F155" s="9">
        <v>-4.523502049127373</v>
      </c>
      <c r="G155" s="9">
        <v>-2.4193548387096797</v>
      </c>
      <c r="H155" s="8">
        <v>2.8870469232930418</v>
      </c>
      <c r="I155" s="9">
        <v>-0.55197792088317499</v>
      </c>
      <c r="J155" s="14"/>
    </row>
    <row r="156" spans="1:10" ht="13.5" customHeight="1">
      <c r="A156" s="7"/>
      <c r="B156" s="11" t="s">
        <v>151</v>
      </c>
      <c r="C156" s="9">
        <v>2.5978675555468067</v>
      </c>
      <c r="D156" s="9">
        <v>17.409766454352436</v>
      </c>
      <c r="E156" s="9">
        <v>1.7441332323996761</v>
      </c>
      <c r="F156" s="9">
        <v>7.8896418199419145</v>
      </c>
      <c r="G156" s="9">
        <v>-1.7258883248730967</v>
      </c>
      <c r="H156" s="8">
        <v>-1.0347246580147527</v>
      </c>
      <c r="I156" s="9">
        <v>1.4520813165537163</v>
      </c>
      <c r="J156" s="14"/>
    </row>
    <row r="157" spans="1:10" ht="13.5" customHeight="1">
      <c r="A157" s="7"/>
      <c r="B157" s="11" t="s">
        <v>145</v>
      </c>
      <c r="C157" s="9">
        <v>2.6888759006448595</v>
      </c>
      <c r="D157" s="9">
        <v>14.035087719298247</v>
      </c>
      <c r="E157" s="9">
        <v>-0.22792242911225458</v>
      </c>
      <c r="F157" s="9">
        <v>6.2437562437562377</v>
      </c>
      <c r="G157" s="9">
        <v>-3.0907278165503413</v>
      </c>
      <c r="H157" s="8" t="s">
        <v>144</v>
      </c>
      <c r="I157" s="9">
        <v>-1.7341040462427628</v>
      </c>
      <c r="J157" s="14"/>
    </row>
    <row r="158" spans="1:10" ht="13.5" hidden="1" customHeight="1">
      <c r="A158" s="7"/>
      <c r="B158" s="11" t="s">
        <v>146</v>
      </c>
      <c r="C158" s="9"/>
      <c r="D158" s="9"/>
      <c r="E158" s="9"/>
      <c r="F158" s="9"/>
      <c r="G158" s="9"/>
      <c r="H158" s="9"/>
      <c r="I158" s="9"/>
    </row>
    <row r="159" spans="1:10" ht="13.5" hidden="1" customHeight="1">
      <c r="A159" s="7"/>
      <c r="B159" s="11" t="s">
        <v>147</v>
      </c>
      <c r="C159" s="9"/>
      <c r="D159" s="9"/>
      <c r="E159" s="9"/>
      <c r="F159" s="9"/>
      <c r="G159" s="9"/>
      <c r="H159" s="9"/>
      <c r="I159" s="9"/>
    </row>
    <row r="160" spans="1:10" ht="14.45" hidden="1" customHeight="1">
      <c r="A160" s="7"/>
      <c r="B160" s="11" t="s">
        <v>148</v>
      </c>
      <c r="C160" s="9"/>
      <c r="D160" s="8"/>
      <c r="E160" s="8"/>
      <c r="F160" s="8"/>
      <c r="G160" s="8"/>
      <c r="H160" s="8"/>
      <c r="I160" s="8"/>
    </row>
    <row r="161" spans="1:9" ht="14.45" hidden="1" customHeight="1">
      <c r="A161" s="7"/>
      <c r="B161" s="11" t="s">
        <v>149</v>
      </c>
      <c r="C161" s="9"/>
      <c r="D161" s="8"/>
      <c r="E161" s="8"/>
      <c r="F161" s="8"/>
      <c r="G161" s="8"/>
      <c r="H161" s="8"/>
      <c r="I161" s="8"/>
    </row>
    <row r="162" spans="1:9" ht="14.45" hidden="1" customHeight="1">
      <c r="A162" s="7"/>
      <c r="B162" s="11" t="s">
        <v>150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2" customFormat="1" ht="15.75" customHeight="1">
      <c r="A164" s="109" t="s">
        <v>70</v>
      </c>
      <c r="B164" s="109"/>
      <c r="C164" s="109"/>
      <c r="D164" s="109"/>
      <c r="E164" s="109"/>
      <c r="F164" s="109"/>
      <c r="G164" s="109"/>
      <c r="H164" s="109"/>
      <c r="I164" s="109"/>
    </row>
    <row r="165" spans="1:9" ht="10.5" customHeight="1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-11.652743652743652</v>
      </c>
      <c r="I218" s="8">
        <v>-15.172955974842765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1.6167309403737846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13.578309735804979</v>
      </c>
      <c r="I220" s="8">
        <v>12.933753943217681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2.7835051546391867</v>
      </c>
      <c r="H221" s="8">
        <v>-14.782329317269074</v>
      </c>
      <c r="I221" s="8">
        <v>-2.1415270018622152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-0.50150451354062398</v>
      </c>
      <c r="H222" s="8">
        <v>7.3442919619966887</v>
      </c>
      <c r="I222" s="8">
        <v>3.4253092293054408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-0.70564516129032029</v>
      </c>
      <c r="H223" s="8">
        <v>0.1334644563079479</v>
      </c>
      <c r="I223" s="8">
        <v>-4.9678012879484896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4.5107241988392701</v>
      </c>
      <c r="F224" s="8">
        <v>-3.0977734753146202</v>
      </c>
      <c r="G224" s="8">
        <v>1.827411167512679</v>
      </c>
      <c r="H224" s="8">
        <v>-3.2760434935110538</v>
      </c>
      <c r="I224" s="8">
        <v>0.48402710551791017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-1.3762265317159859</v>
      </c>
      <c r="F225" s="8">
        <v>0.79920079920081799</v>
      </c>
      <c r="G225" s="8">
        <v>-5.1844466600199439</v>
      </c>
      <c r="H225" s="8">
        <v>3.4559036843632214</v>
      </c>
      <c r="I225" s="8">
        <v>1.1874469889737043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0.70603903289298842</v>
      </c>
      <c r="F226" s="8">
        <v>-1.8151189366560914</v>
      </c>
      <c r="G226" s="8">
        <v>-1.9978969505783226</v>
      </c>
      <c r="H226" s="8">
        <v>-1.2268218304181744</v>
      </c>
      <c r="I226" s="8">
        <v>2.0117351215423298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5.5046674445740962</v>
      </c>
      <c r="F227" s="8">
        <v>2.3065736853426841</v>
      </c>
      <c r="G227" s="8">
        <v>6.8669527896995533</v>
      </c>
      <c r="H227" s="8">
        <v>-3.0590155789772524</v>
      </c>
      <c r="I227" s="8">
        <v>1.9720624486442091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0.85897825826491214</v>
      </c>
      <c r="F228" s="8">
        <v>0.40818676745711002</v>
      </c>
      <c r="G228" s="8">
        <v>10.441767068273094</v>
      </c>
      <c r="H228" s="8">
        <v>6.5380532269282696</v>
      </c>
      <c r="I228" s="8">
        <v>-11.925866236905719</v>
      </c>
    </row>
    <row r="229" spans="1:10" ht="15" customHeight="1">
      <c r="A229" s="7"/>
      <c r="B229" s="85" t="s">
        <v>26</v>
      </c>
      <c r="C229" s="8">
        <v>1.0198830909439209</v>
      </c>
      <c r="D229" s="8">
        <v>14.201183431952643</v>
      </c>
      <c r="E229" s="8">
        <v>19.122202626264468</v>
      </c>
      <c r="F229" s="8">
        <v>6.9871176042565395</v>
      </c>
      <c r="G229" s="8">
        <v>6.6363636363636402</v>
      </c>
      <c r="H229" s="8">
        <v>4.9582517266261164</v>
      </c>
      <c r="I229" s="8">
        <v>-0.54894784995424573</v>
      </c>
    </row>
    <row r="230" spans="1:10" ht="15" customHeight="1"/>
    <row r="231" spans="1:10" ht="13.5" customHeight="1">
      <c r="A231" s="3">
        <v>2023</v>
      </c>
      <c r="B231" s="7" t="s">
        <v>15</v>
      </c>
      <c r="C231" s="9">
        <v>-0.20505055001559525</v>
      </c>
      <c r="D231" s="9">
        <v>7.3</v>
      </c>
      <c r="E231" s="9">
        <v>-12.41417930484279</v>
      </c>
      <c r="F231" s="9">
        <v>-4.3783739095362932</v>
      </c>
      <c r="G231" s="9">
        <v>-24.296675191815851</v>
      </c>
      <c r="H231" s="9">
        <v>-5.853466902376752</v>
      </c>
      <c r="I231" s="9">
        <v>-4.5078196872125176</v>
      </c>
      <c r="J231" s="14"/>
    </row>
    <row r="232" spans="1:10" ht="13.5" customHeight="1">
      <c r="A232" s="3"/>
      <c r="B232" s="7" t="s">
        <v>16</v>
      </c>
      <c r="C232" s="9">
        <v>-2.4644537505205011</v>
      </c>
      <c r="D232" s="9">
        <v>-9.1999999999999993</v>
      </c>
      <c r="E232" s="9">
        <v>-18.906775504484301</v>
      </c>
      <c r="F232" s="9">
        <v>-3.382492854349195</v>
      </c>
      <c r="G232" s="9">
        <v>2.3648648648648702</v>
      </c>
      <c r="H232" s="8">
        <v>-2.6740385284094828</v>
      </c>
      <c r="I232" s="9">
        <v>-7.9961464354527862</v>
      </c>
      <c r="J232" s="14"/>
    </row>
    <row r="233" spans="1:10" ht="13.5" customHeight="1">
      <c r="A233" s="7"/>
      <c r="B233" s="11" t="s">
        <v>17</v>
      </c>
      <c r="C233" s="9">
        <v>1.0519161586306058</v>
      </c>
      <c r="D233" s="9">
        <v>0.2</v>
      </c>
      <c r="E233" s="9">
        <v>11.435483696767434</v>
      </c>
      <c r="F233" s="9">
        <v>7.0193096601192764</v>
      </c>
      <c r="G233" s="9">
        <v>1.9801980198019749</v>
      </c>
      <c r="H233" s="8">
        <v>12.044017292507789</v>
      </c>
      <c r="I233" s="9">
        <v>12.565445026177997</v>
      </c>
      <c r="J233" s="14"/>
    </row>
    <row r="234" spans="1:10" ht="13.5" customHeight="1">
      <c r="A234" s="7"/>
      <c r="B234" s="11" t="s">
        <v>18</v>
      </c>
      <c r="C234" s="9">
        <v>2.661030785737367</v>
      </c>
      <c r="D234" s="9">
        <v>2.8293545534924931</v>
      </c>
      <c r="E234" s="8">
        <v>-1.7765587291741554</v>
      </c>
      <c r="F234" s="9">
        <v>12.819321876451454</v>
      </c>
      <c r="G234" s="9">
        <v>3.2362459546925635</v>
      </c>
      <c r="H234" s="8">
        <v>-14.933035714285722</v>
      </c>
      <c r="I234" s="9">
        <v>-3.6279069767441854</v>
      </c>
      <c r="J234" s="14"/>
    </row>
    <row r="235" spans="1:10" ht="13.5" customHeight="1">
      <c r="A235" s="7"/>
      <c r="B235" s="11" t="s">
        <v>19</v>
      </c>
      <c r="C235" s="9">
        <v>-2.9762529764817303</v>
      </c>
      <c r="D235" s="9">
        <v>-0.94582975064487584</v>
      </c>
      <c r="E235" s="9">
        <v>3.5907404483738645</v>
      </c>
      <c r="F235" s="9">
        <v>-7.9825106204228859</v>
      </c>
      <c r="G235" s="9">
        <v>1.1494252873563084</v>
      </c>
      <c r="H235" s="8">
        <v>9.8099486449001034</v>
      </c>
      <c r="I235" s="9">
        <v>4.3436293436293454</v>
      </c>
      <c r="J235" s="14"/>
    </row>
    <row r="236" spans="1:10" ht="13.5" customHeight="1">
      <c r="A236" s="7"/>
      <c r="B236" s="11" t="s">
        <v>151</v>
      </c>
      <c r="C236" s="9">
        <v>0.7315059912989863</v>
      </c>
      <c r="D236" s="9">
        <v>-3.9930555555555571</v>
      </c>
      <c r="E236" s="9">
        <v>-3.9815970204699909</v>
      </c>
      <c r="F236" s="9">
        <v>-0.2731333664271034</v>
      </c>
      <c r="G236" s="9">
        <v>0</v>
      </c>
      <c r="H236" s="8">
        <v>-3.6833481258960887</v>
      </c>
      <c r="I236" s="9">
        <v>-3.0527289546716077</v>
      </c>
      <c r="J236" s="14"/>
    </row>
    <row r="237" spans="1:10" ht="13.5" customHeight="1">
      <c r="A237" s="7"/>
      <c r="B237" s="11" t="s">
        <v>145</v>
      </c>
      <c r="C237" s="9">
        <v>0.64220279597384433</v>
      </c>
      <c r="D237" s="9">
        <v>-9.0415913200715181E-2</v>
      </c>
      <c r="E237" s="9">
        <v>2.4850450879438313</v>
      </c>
      <c r="F237" s="9">
        <v>-4.5760430686406579</v>
      </c>
      <c r="G237" s="9">
        <v>0.41322314049587305</v>
      </c>
      <c r="H237" s="8" t="s">
        <v>144</v>
      </c>
      <c r="I237" s="9">
        <v>-2.6717557251908346</v>
      </c>
      <c r="J237" s="14"/>
    </row>
    <row r="238" spans="1:10" ht="13.5" hidden="1" customHeight="1">
      <c r="A238" s="7"/>
      <c r="B238" s="11" t="s">
        <v>146</v>
      </c>
      <c r="C238" s="9"/>
      <c r="D238" s="9"/>
      <c r="E238" s="9"/>
      <c r="F238" s="9"/>
      <c r="G238" s="9"/>
      <c r="H238" s="9"/>
      <c r="I238" s="9"/>
    </row>
    <row r="239" spans="1:10" ht="13.5" hidden="1" customHeight="1">
      <c r="A239" s="7"/>
      <c r="B239" s="11" t="s">
        <v>147</v>
      </c>
      <c r="C239" s="9"/>
      <c r="D239" s="9"/>
      <c r="E239" s="9"/>
      <c r="F239" s="9"/>
      <c r="G239" s="9"/>
      <c r="H239" s="9"/>
      <c r="I239" s="9"/>
    </row>
    <row r="240" spans="1:10" ht="15" hidden="1" customHeight="1">
      <c r="A240" s="7"/>
      <c r="B240" s="11" t="s">
        <v>148</v>
      </c>
      <c r="C240" s="9"/>
      <c r="D240" s="8"/>
      <c r="E240" s="8"/>
      <c r="F240" s="8"/>
      <c r="G240" s="8"/>
      <c r="H240" s="8"/>
      <c r="I240" s="8"/>
    </row>
    <row r="241" spans="1:9" ht="15" hidden="1" customHeight="1">
      <c r="A241" s="7"/>
      <c r="B241" s="11" t="s">
        <v>149</v>
      </c>
      <c r="C241" s="9"/>
      <c r="D241" s="8"/>
      <c r="E241" s="8"/>
      <c r="F241" s="8"/>
      <c r="G241" s="8"/>
      <c r="H241" s="8"/>
      <c r="I241" s="8"/>
    </row>
    <row r="242" spans="1:9" ht="15" hidden="1" customHeight="1">
      <c r="A242" s="7"/>
      <c r="B242" s="11" t="s">
        <v>150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5" customHeight="1"/>
  </sheetData>
  <sheetProtection algorithmName="SHA-512" hashValue="EXOimV/Trtlz58XvZzhX/qFA2EdNEHulRE64Al1uDPR51gWollQ0vdglWMacQZFzaRRxFzisZKqWW1LYOpaqXQ==" saltValue="aa3z5asBIoFhUua/T036R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2023-08-09T02:49:01Z</cp:lastPrinted>
  <dcterms:created xsi:type="dcterms:W3CDTF">2019-04-26T09:05:00Z</dcterms:created>
  <dcterms:modified xsi:type="dcterms:W3CDTF">2023-09-07T07:14:16Z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