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diyana\Desktop\JENAYAH_AINJAMIL\PENYEDIAAN PENERBITAN JENAYAH\Compile\Table\"/>
    </mc:Choice>
  </mc:AlternateContent>
  <xr:revisionPtr revIDLastSave="0" documentId="13_ncr:1_{E94EAD27-DDB8-4FC0-AE6E-795836A7B8D0}" xr6:coauthVersionLast="36" xr6:coauthVersionMax="47" xr10:uidLastSave="{00000000-0000-0000-0000-000000000000}"/>
  <bookViews>
    <workbookView xWindow="0" yWindow="0" windowWidth="28800" windowHeight="11505" firstSheet="4" activeTab="7" xr2:uid="{9EBA760B-4C85-4517-AA74-8F22A2D4413E}"/>
  </bookViews>
  <sheets>
    <sheet name="8.1" sheetId="15" r:id="rId1"/>
    <sheet name="8.1a" sheetId="16" r:id="rId2"/>
    <sheet name="8.1b" sheetId="17" r:id="rId3"/>
    <sheet name="8.2" sheetId="18" r:id="rId4"/>
    <sheet name="8.3" sheetId="19" r:id="rId5"/>
    <sheet name="8.3a" sheetId="20" r:id="rId6"/>
    <sheet name="8.3b" sheetId="21" r:id="rId7"/>
    <sheet name="8.4" sheetId="7" r:id="rId8"/>
    <sheet name="8.4 (2)" sheetId="8" r:id="rId9"/>
    <sheet name="8.5" sheetId="2" r:id="rId10"/>
    <sheet name="8.5a" sheetId="10" r:id="rId11"/>
    <sheet name="8.5b" sheetId="11" r:id="rId12"/>
  </sheets>
  <definedNames>
    <definedName name="_xlnm.Print_Area" localSheetId="3">'8.2'!$A$1:$F$24</definedName>
    <definedName name="_xlnm.Print_Area" localSheetId="4">'8.3'!$A$1:$J$82</definedName>
    <definedName name="_xlnm.Print_Area" localSheetId="7">'8.4'!$A$1:$P$89</definedName>
    <definedName name="_xlnm.Print_Area" localSheetId="8">'8.4 (2)'!$A$1:$M$91</definedName>
    <definedName name="_xlnm.Print_Area" localSheetId="9">'8.5'!$A$1:$P$76</definedName>
    <definedName name="_xlnm.Print_Area" localSheetId="10">'8.5a'!$A$1:$P$69</definedName>
    <definedName name="_xlnm.Print_Area" localSheetId="11">'8.5b'!$A$1:$P$49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7" l="1"/>
  <c r="E20" i="7" l="1"/>
  <c r="F20" i="7"/>
  <c r="E21" i="7"/>
  <c r="F21" i="7"/>
  <c r="F19" i="7"/>
  <c r="E19" i="7"/>
  <c r="N19" i="7"/>
  <c r="E21" i="8"/>
  <c r="G18" i="21" l="1"/>
  <c r="E18" i="21" s="1"/>
  <c r="F18" i="21"/>
  <c r="G22" i="21"/>
  <c r="F22" i="21"/>
  <c r="E22" i="21"/>
  <c r="E26" i="21"/>
  <c r="E30" i="21"/>
  <c r="E35" i="21"/>
  <c r="E34" i="21"/>
  <c r="G18" i="20"/>
  <c r="F18" i="20"/>
  <c r="E22" i="19"/>
  <c r="E21" i="19"/>
  <c r="E20" i="19"/>
  <c r="I20" i="19"/>
  <c r="I21" i="19"/>
  <c r="I22" i="19"/>
  <c r="H21" i="19"/>
  <c r="H22" i="19"/>
  <c r="H20" i="19"/>
  <c r="E39" i="20" l="1"/>
  <c r="E38" i="20"/>
  <c r="E42" i="20"/>
  <c r="E46" i="20"/>
  <c r="E18" i="20" s="1"/>
  <c r="G78" i="19"/>
  <c r="G77" i="19"/>
  <c r="G76" i="19"/>
  <c r="G74" i="19"/>
  <c r="G73" i="19"/>
  <c r="G70" i="19"/>
  <c r="G69" i="19"/>
  <c r="G68" i="19"/>
  <c r="G20" i="19" s="1"/>
  <c r="G66" i="19"/>
  <c r="G65" i="19"/>
  <c r="G62" i="19"/>
  <c r="G61" i="19"/>
  <c r="G58" i="19"/>
  <c r="G57" i="19"/>
  <c r="G56" i="19"/>
  <c r="G50" i="19"/>
  <c r="G49" i="19"/>
  <c r="G48" i="19"/>
  <c r="G46" i="19"/>
  <c r="G45" i="19"/>
  <c r="G44" i="19"/>
  <c r="G42" i="19"/>
  <c r="G40" i="19"/>
  <c r="G38" i="19"/>
  <c r="G37" i="19"/>
  <c r="G36" i="19"/>
  <c r="G34" i="19"/>
  <c r="G33" i="19"/>
  <c r="G30" i="19"/>
  <c r="G29" i="19"/>
  <c r="G28" i="19"/>
  <c r="G24" i="19"/>
  <c r="G25" i="19"/>
  <c r="F23" i="21"/>
  <c r="F19" i="21" s="1"/>
  <c r="G23" i="21"/>
  <c r="G19" i="21" s="1"/>
  <c r="F24" i="21"/>
  <c r="F20" i="21" s="1"/>
  <c r="G24" i="21"/>
  <c r="G20" i="21" s="1"/>
  <c r="E27" i="21"/>
  <c r="E28" i="21"/>
  <c r="E31" i="21"/>
  <c r="E32" i="21"/>
  <c r="E36" i="21"/>
  <c r="E39" i="21"/>
  <c r="E40" i="21"/>
  <c r="E44" i="21"/>
  <c r="F19" i="20"/>
  <c r="G19" i="20"/>
  <c r="F20" i="20"/>
  <c r="G20" i="20"/>
  <c r="E40" i="20"/>
  <c r="E43" i="20"/>
  <c r="E44" i="20"/>
  <c r="E47" i="20"/>
  <c r="E48" i="20"/>
  <c r="E51" i="20"/>
  <c r="E52" i="20"/>
  <c r="G26" i="19"/>
  <c r="G22" i="19" s="1"/>
  <c r="G21" i="19" l="1"/>
  <c r="E19" i="20"/>
  <c r="E20" i="20"/>
  <c r="E20" i="21"/>
  <c r="E19" i="21"/>
  <c r="E24" i="21"/>
  <c r="E23" i="21"/>
  <c r="E78" i="17"/>
  <c r="E77" i="17"/>
  <c r="E76" i="17"/>
  <c r="E74" i="17"/>
  <c r="E73" i="17"/>
  <c r="E72" i="17"/>
  <c r="E70" i="17"/>
  <c r="E69" i="17"/>
  <c r="E68" i="17"/>
  <c r="E66" i="17"/>
  <c r="E65" i="17"/>
  <c r="E62" i="17"/>
  <c r="E61" i="17"/>
  <c r="E60" i="17"/>
  <c r="E58" i="17"/>
  <c r="E57" i="17"/>
  <c r="E56" i="17"/>
  <c r="E54" i="17"/>
  <c r="E52" i="17"/>
  <c r="E50" i="17"/>
  <c r="E49" i="17"/>
  <c r="E48" i="17"/>
  <c r="E46" i="17"/>
  <c r="E45" i="17"/>
  <c r="E44" i="17"/>
  <c r="E42" i="17"/>
  <c r="E41" i="17"/>
  <c r="E38" i="17"/>
  <c r="E37" i="17"/>
  <c r="E34" i="17"/>
  <c r="E32" i="17"/>
  <c r="E30" i="17"/>
  <c r="E29" i="17"/>
  <c r="E25" i="17"/>
  <c r="E26" i="17"/>
  <c r="E24" i="17"/>
  <c r="J22" i="17"/>
  <c r="J21" i="17"/>
  <c r="J20" i="17"/>
  <c r="I22" i="17"/>
  <c r="I21" i="17"/>
  <c r="I20" i="17"/>
  <c r="H22" i="17"/>
  <c r="H21" i="17"/>
  <c r="H20" i="17"/>
  <c r="G22" i="17"/>
  <c r="G21" i="17"/>
  <c r="G20" i="17"/>
  <c r="E77" i="16"/>
  <c r="E76" i="16"/>
  <c r="E75" i="16"/>
  <c r="E73" i="16"/>
  <c r="E72" i="16"/>
  <c r="E71" i="16"/>
  <c r="E69" i="16"/>
  <c r="E68" i="16"/>
  <c r="E67" i="16"/>
  <c r="E65" i="16"/>
  <c r="E64" i="16"/>
  <c r="E61" i="16"/>
  <c r="E60" i="16"/>
  <c r="E59" i="16"/>
  <c r="E57" i="16"/>
  <c r="E56" i="16"/>
  <c r="E55" i="16"/>
  <c r="E53" i="16"/>
  <c r="E51" i="16"/>
  <c r="E49" i="16"/>
  <c r="E48" i="16"/>
  <c r="E47" i="16"/>
  <c r="E45" i="16"/>
  <c r="E44" i="16"/>
  <c r="E43" i="16"/>
  <c r="E41" i="16"/>
  <c r="E40" i="16"/>
  <c r="E37" i="16"/>
  <c r="E36" i="16"/>
  <c r="E33" i="16"/>
  <c r="E31" i="16"/>
  <c r="E29" i="16"/>
  <c r="E28" i="16"/>
  <c r="E24" i="16"/>
  <c r="E25" i="16"/>
  <c r="E23" i="16"/>
  <c r="F21" i="16"/>
  <c r="F20" i="16"/>
  <c r="F19" i="16"/>
  <c r="H21" i="16"/>
  <c r="H20" i="16"/>
  <c r="H19" i="16"/>
  <c r="E76" i="15"/>
  <c r="E75" i="15"/>
  <c r="E74" i="15"/>
  <c r="E72" i="15"/>
  <c r="E71" i="15"/>
  <c r="E70" i="15"/>
  <c r="E68" i="15"/>
  <c r="E67" i="15"/>
  <c r="E66" i="15"/>
  <c r="E64" i="15"/>
  <c r="E63" i="15"/>
  <c r="E60" i="15"/>
  <c r="E59" i="15"/>
  <c r="E58" i="15"/>
  <c r="E56" i="15"/>
  <c r="E55" i="15"/>
  <c r="E54" i="15"/>
  <c r="E52" i="15"/>
  <c r="E50" i="15"/>
  <c r="E48" i="15"/>
  <c r="E47" i="15"/>
  <c r="E46" i="15"/>
  <c r="E44" i="15"/>
  <c r="E43" i="15"/>
  <c r="E42" i="15"/>
  <c r="E40" i="15"/>
  <c r="E39" i="15"/>
  <c r="E36" i="15"/>
  <c r="E35" i="15"/>
  <c r="E32" i="15"/>
  <c r="E30" i="15"/>
  <c r="E28" i="15"/>
  <c r="E27" i="15"/>
  <c r="E24" i="15"/>
  <c r="E23" i="15"/>
  <c r="E22" i="15"/>
  <c r="G20" i="15"/>
  <c r="F20" i="15"/>
  <c r="G19" i="15"/>
  <c r="F19" i="15"/>
  <c r="G18" i="15"/>
  <c r="F18" i="15"/>
  <c r="E20" i="17" l="1"/>
  <c r="E21" i="17"/>
  <c r="E22" i="17"/>
  <c r="E20" i="16"/>
  <c r="E19" i="16"/>
  <c r="E21" i="16"/>
  <c r="G19" i="16"/>
  <c r="G20" i="16"/>
  <c r="G21" i="16"/>
  <c r="E18" i="15"/>
  <c r="E20" i="15"/>
  <c r="E19" i="15"/>
  <c r="G46" i="11" l="1"/>
  <c r="F46" i="11"/>
  <c r="G45" i="11"/>
  <c r="G21" i="11" s="1"/>
  <c r="F45" i="11"/>
  <c r="G44" i="11"/>
  <c r="F44" i="11"/>
  <c r="E44" i="11"/>
  <c r="F30" i="11"/>
  <c r="E30" i="11" s="1"/>
  <c r="G28" i="11"/>
  <c r="F28" i="11"/>
  <c r="E28" i="11" s="1"/>
  <c r="F26" i="11"/>
  <c r="E26" i="11"/>
  <c r="G24" i="11"/>
  <c r="G20" i="11" s="1"/>
  <c r="F24" i="11"/>
  <c r="F20" i="11" s="1"/>
  <c r="N22" i="11"/>
  <c r="M22" i="11"/>
  <c r="K22" i="11"/>
  <c r="J22" i="11"/>
  <c r="I22" i="11"/>
  <c r="G22" i="11"/>
  <c r="N21" i="11"/>
  <c r="M21" i="11"/>
  <c r="K21" i="11"/>
  <c r="J21" i="11"/>
  <c r="I21" i="11"/>
  <c r="F21" i="11"/>
  <c r="O20" i="11"/>
  <c r="N20" i="11"/>
  <c r="M20" i="11"/>
  <c r="K20" i="11"/>
  <c r="J20" i="11"/>
  <c r="I20" i="11"/>
  <c r="F65" i="10"/>
  <c r="E65" i="10" s="1"/>
  <c r="F62" i="10"/>
  <c r="E62" i="10" s="1"/>
  <c r="G61" i="10"/>
  <c r="E61" i="10"/>
  <c r="G58" i="10"/>
  <c r="F58" i="10"/>
  <c r="E58" i="10" s="1"/>
  <c r="G57" i="10"/>
  <c r="F57" i="10"/>
  <c r="E57" i="10"/>
  <c r="G56" i="10"/>
  <c r="F56" i="10"/>
  <c r="E56" i="10" s="1"/>
  <c r="G54" i="10"/>
  <c r="E54" i="10" s="1"/>
  <c r="F54" i="10"/>
  <c r="G53" i="10"/>
  <c r="F53" i="10"/>
  <c r="E53" i="10"/>
  <c r="G52" i="10"/>
  <c r="F52" i="10"/>
  <c r="E52" i="10" s="1"/>
  <c r="G50" i="10"/>
  <c r="F50" i="10"/>
  <c r="G49" i="10"/>
  <c r="F49" i="10"/>
  <c r="G48" i="10"/>
  <c r="F48" i="10"/>
  <c r="E48" i="10"/>
  <c r="G46" i="10"/>
  <c r="E46" i="10" s="1"/>
  <c r="F46" i="10"/>
  <c r="G45" i="10"/>
  <c r="F45" i="10"/>
  <c r="E45" i="10"/>
  <c r="G44" i="10"/>
  <c r="F44" i="10"/>
  <c r="E44" i="10" s="1"/>
  <c r="G42" i="10"/>
  <c r="F42" i="10"/>
  <c r="E42" i="10"/>
  <c r="F38" i="10"/>
  <c r="E38" i="10"/>
  <c r="F34" i="10"/>
  <c r="E34" i="10" s="1"/>
  <c r="F32" i="10"/>
  <c r="E32" i="10" s="1"/>
  <c r="G26" i="10"/>
  <c r="E26" i="10" s="1"/>
  <c r="N22" i="10"/>
  <c r="M22" i="10"/>
  <c r="K22" i="10"/>
  <c r="J22" i="10"/>
  <c r="I22" i="10"/>
  <c r="N21" i="10"/>
  <c r="M21" i="10"/>
  <c r="K21" i="10"/>
  <c r="J21" i="10"/>
  <c r="I21" i="10"/>
  <c r="O20" i="10"/>
  <c r="N20" i="10"/>
  <c r="M20" i="10"/>
  <c r="K20" i="10"/>
  <c r="J20" i="10"/>
  <c r="I20" i="10"/>
  <c r="L23" i="8"/>
  <c r="K23" i="8"/>
  <c r="L22" i="8"/>
  <c r="K22" i="8"/>
  <c r="L21" i="8"/>
  <c r="K21" i="8"/>
  <c r="I23" i="8"/>
  <c r="H23" i="8"/>
  <c r="I22" i="8"/>
  <c r="H22" i="8"/>
  <c r="I21" i="8"/>
  <c r="H21" i="8"/>
  <c r="F23" i="8"/>
  <c r="E23" i="8"/>
  <c r="F22" i="8"/>
  <c r="E22" i="8"/>
  <c r="F21" i="8"/>
  <c r="F85" i="7"/>
  <c r="E85" i="7"/>
  <c r="F84" i="7"/>
  <c r="E84" i="7"/>
  <c r="F83" i="7"/>
  <c r="E83" i="7"/>
  <c r="F81" i="7"/>
  <c r="E81" i="7"/>
  <c r="F80" i="7"/>
  <c r="E80" i="7"/>
  <c r="F79" i="7"/>
  <c r="E79" i="7"/>
  <c r="F77" i="7"/>
  <c r="E77" i="7"/>
  <c r="F76" i="7"/>
  <c r="E76" i="7"/>
  <c r="F75" i="7"/>
  <c r="E75" i="7"/>
  <c r="F73" i="7"/>
  <c r="E73" i="7"/>
  <c r="F72" i="7"/>
  <c r="E72" i="7"/>
  <c r="F71" i="7"/>
  <c r="E71" i="7"/>
  <c r="F69" i="7"/>
  <c r="E69" i="7"/>
  <c r="F68" i="7"/>
  <c r="E68" i="7"/>
  <c r="F67" i="7"/>
  <c r="E67" i="7"/>
  <c r="F65" i="7"/>
  <c r="E65" i="7"/>
  <c r="F64" i="7"/>
  <c r="E64" i="7"/>
  <c r="F63" i="7"/>
  <c r="E63" i="7"/>
  <c r="F61" i="7"/>
  <c r="E61" i="7"/>
  <c r="F60" i="7"/>
  <c r="E60" i="7"/>
  <c r="F59" i="7"/>
  <c r="E59" i="7"/>
  <c r="F57" i="7"/>
  <c r="E57" i="7"/>
  <c r="F56" i="7"/>
  <c r="E56" i="7"/>
  <c r="F55" i="7"/>
  <c r="E55" i="7"/>
  <c r="F53" i="7"/>
  <c r="E53" i="7"/>
  <c r="F52" i="7"/>
  <c r="E52" i="7"/>
  <c r="F51" i="7"/>
  <c r="E51" i="7"/>
  <c r="F49" i="7"/>
  <c r="E49" i="7"/>
  <c r="F48" i="7"/>
  <c r="E48" i="7"/>
  <c r="F47" i="7"/>
  <c r="E47" i="7"/>
  <c r="F45" i="7"/>
  <c r="E45" i="7"/>
  <c r="F44" i="7"/>
  <c r="E44" i="7"/>
  <c r="F43" i="7"/>
  <c r="E43" i="7"/>
  <c r="F41" i="7"/>
  <c r="E41" i="7"/>
  <c r="F40" i="7"/>
  <c r="E40" i="7"/>
  <c r="F39" i="7"/>
  <c r="E39" i="7"/>
  <c r="F37" i="7"/>
  <c r="E37" i="7"/>
  <c r="F36" i="7"/>
  <c r="E36" i="7"/>
  <c r="F35" i="7"/>
  <c r="E35" i="7"/>
  <c r="F33" i="7"/>
  <c r="E33" i="7"/>
  <c r="F32" i="7"/>
  <c r="E32" i="7"/>
  <c r="F31" i="7"/>
  <c r="E31" i="7"/>
  <c r="F29" i="7"/>
  <c r="E29" i="7"/>
  <c r="F28" i="7"/>
  <c r="E28" i="7"/>
  <c r="F27" i="7"/>
  <c r="E27" i="7"/>
  <c r="E24" i="7"/>
  <c r="F24" i="7"/>
  <c r="E25" i="7"/>
  <c r="F25" i="7"/>
  <c r="F23" i="7"/>
  <c r="E23" i="7"/>
  <c r="O21" i="7"/>
  <c r="N21" i="7"/>
  <c r="O20" i="7"/>
  <c r="N20" i="7"/>
  <c r="O19" i="7"/>
  <c r="L21" i="7"/>
  <c r="K21" i="7"/>
  <c r="L20" i="7"/>
  <c r="K20" i="7"/>
  <c r="L19" i="7"/>
  <c r="K19" i="7"/>
  <c r="I19" i="7"/>
  <c r="I20" i="7"/>
  <c r="I21" i="7"/>
  <c r="H20" i="7"/>
  <c r="H21" i="7"/>
  <c r="F22" i="11" l="1"/>
  <c r="E49" i="10"/>
  <c r="E21" i="10" s="1"/>
  <c r="E24" i="11"/>
  <c r="E20" i="11" s="1"/>
  <c r="E45" i="11"/>
  <c r="E21" i="11" s="1"/>
  <c r="E46" i="11"/>
  <c r="E22" i="11" s="1"/>
  <c r="F21" i="10"/>
  <c r="G21" i="10"/>
  <c r="G22" i="10"/>
  <c r="E50" i="10"/>
  <c r="E20" i="10"/>
  <c r="F20" i="10"/>
  <c r="E22" i="10"/>
  <c r="G20" i="10"/>
  <c r="F22" i="10"/>
  <c r="O20" i="2" l="1"/>
  <c r="N22" i="2"/>
  <c r="N21" i="2"/>
  <c r="N20" i="2"/>
  <c r="M22" i="2"/>
  <c r="M21" i="2"/>
  <c r="M20" i="2"/>
  <c r="K22" i="2"/>
  <c r="K21" i="2"/>
  <c r="K20" i="2"/>
  <c r="J22" i="2"/>
  <c r="J21" i="2"/>
  <c r="J20" i="2"/>
  <c r="I22" i="2"/>
  <c r="I21" i="2"/>
  <c r="I20" i="2"/>
  <c r="G60" i="2"/>
  <c r="G62" i="2"/>
  <c r="F62" i="2"/>
  <c r="F60" i="2"/>
  <c r="G54" i="2"/>
  <c r="F54" i="2"/>
  <c r="G53" i="2"/>
  <c r="G21" i="2" s="1"/>
  <c r="F53" i="2"/>
  <c r="F21" i="2" s="1"/>
  <c r="F48" i="2"/>
  <c r="F38" i="2"/>
  <c r="G37" i="2"/>
  <c r="F37" i="2"/>
  <c r="G36" i="2"/>
  <c r="F36" i="2"/>
  <c r="E36" i="2" s="1"/>
  <c r="F32" i="2"/>
  <c r="F28" i="2"/>
  <c r="F20" i="2" s="1"/>
  <c r="G26" i="2"/>
  <c r="F26" i="2"/>
  <c r="F22" i="2" s="1"/>
  <c r="F25" i="2"/>
  <c r="G24" i="2"/>
  <c r="G20" i="2" s="1"/>
  <c r="F24" i="2"/>
  <c r="G22" i="2" l="1"/>
  <c r="E24" i="2"/>
  <c r="E53" i="2"/>
  <c r="E48" i="2"/>
  <c r="E28" i="2"/>
  <c r="E32" i="2"/>
  <c r="E54" i="2"/>
  <c r="E38" i="2"/>
  <c r="E22" i="2" s="1"/>
  <c r="E60" i="2"/>
  <c r="E62" i="2"/>
  <c r="E37" i="2"/>
  <c r="E26" i="2"/>
  <c r="E25" i="2"/>
  <c r="E21" i="2" s="1"/>
  <c r="E20" i="2" l="1"/>
</calcChain>
</file>

<file path=xl/sharedStrings.xml><?xml version="1.0" encoding="utf-8"?>
<sst xmlns="http://schemas.openxmlformats.org/spreadsheetml/2006/main" count="1432" uniqueCount="189">
  <si>
    <t>Negeri</t>
  </si>
  <si>
    <t>Tahun</t>
  </si>
  <si>
    <t>State</t>
  </si>
  <si>
    <t>Year</t>
  </si>
  <si>
    <t>Malaysia</t>
  </si>
  <si>
    <t>Johor</t>
  </si>
  <si>
    <r>
      <t>Kedah</t>
    </r>
    <r>
      <rPr>
        <vertAlign val="superscript"/>
        <sz val="10"/>
        <rFont val="Century Gothic"/>
        <family val="2"/>
      </rPr>
      <t>a</t>
    </r>
  </si>
  <si>
    <t>Kelantan</t>
  </si>
  <si>
    <r>
      <t>Melaka</t>
    </r>
    <r>
      <rPr>
        <vertAlign val="superscript"/>
        <sz val="10"/>
        <rFont val="Century Gothic"/>
        <family val="2"/>
      </rPr>
      <t>b</t>
    </r>
  </si>
  <si>
    <t>Pahang</t>
  </si>
  <si>
    <t>Perak</t>
  </si>
  <si>
    <t>Pulau Pinang</t>
  </si>
  <si>
    <r>
      <t>Sabah</t>
    </r>
    <r>
      <rPr>
        <vertAlign val="superscript"/>
        <sz val="10"/>
        <rFont val="Century Gothic"/>
        <family val="2"/>
      </rPr>
      <t>c</t>
    </r>
  </si>
  <si>
    <t>Sarawak</t>
  </si>
  <si>
    <t>Selangor</t>
  </si>
  <si>
    <t>Terengganu</t>
  </si>
  <si>
    <t>a</t>
  </si>
  <si>
    <t>Termasuk Perlis</t>
  </si>
  <si>
    <t>Includes Perlis</t>
  </si>
  <si>
    <t>b</t>
  </si>
  <si>
    <t>Includes Negeri Sembilan</t>
  </si>
  <si>
    <t>c</t>
  </si>
  <si>
    <t>Termasuk W.P. Labuan</t>
  </si>
  <si>
    <t>Includes W.P. Labuan</t>
  </si>
  <si>
    <t>Jumlah</t>
  </si>
  <si>
    <t>Total</t>
  </si>
  <si>
    <t>Lelaki</t>
  </si>
  <si>
    <t>Perempuan</t>
  </si>
  <si>
    <t>Male</t>
  </si>
  <si>
    <t>Female</t>
  </si>
  <si>
    <t>Smuggling of migrants offences</t>
  </si>
  <si>
    <t>-</t>
  </si>
  <si>
    <t>Migration</t>
  </si>
  <si>
    <t xml:space="preserve">: Acts related by migration by age group, sex and state, Malaysia, 2022–2024
                  </t>
  </si>
  <si>
    <t>Kumpulan umur</t>
  </si>
  <si>
    <t>Age group</t>
  </si>
  <si>
    <t>0 ̶ 4 tahun</t>
  </si>
  <si>
    <t>0 ̶ 4 years</t>
  </si>
  <si>
    <t>5 ̶ 6 tahun</t>
  </si>
  <si>
    <t>5 ̶ 6 years</t>
  </si>
  <si>
    <t>7 ̶ 12 tahun</t>
  </si>
  <si>
    <t>7 ̶ 12 years</t>
  </si>
  <si>
    <t>13 ̶ 14 tahun</t>
  </si>
  <si>
    <t>13 ̶ 14 years</t>
  </si>
  <si>
    <t>15 ̶ 17 tahun</t>
  </si>
  <si>
    <t>15 ̶ 17 years</t>
  </si>
  <si>
    <t>18 ̶ 30 tahun</t>
  </si>
  <si>
    <t>18 ̶ 30 years</t>
  </si>
  <si>
    <t>31 ̶ 40 tahun</t>
  </si>
  <si>
    <t>31 ̶ 40 years</t>
  </si>
  <si>
    <t>41 ̶ 50 tahun</t>
  </si>
  <si>
    <t>41 ̶ 50 years</t>
  </si>
  <si>
    <t>51 ̶ 60 tahun</t>
  </si>
  <si>
    <t>51 ̶ 60 years</t>
  </si>
  <si>
    <t>61 ̶ 64 tahun</t>
  </si>
  <si>
    <t>61 ̶ 64 years</t>
  </si>
  <si>
    <t xml:space="preserve">: Acts related by migration by ethnic group, sex and state, Malaysia, 2022–2024
                  </t>
  </si>
  <si>
    <t>Warganegara</t>
  </si>
  <si>
    <t>Citizens</t>
  </si>
  <si>
    <t>Bumiputera</t>
  </si>
  <si>
    <t>Cina</t>
  </si>
  <si>
    <t>Chinese</t>
  </si>
  <si>
    <t>India</t>
  </si>
  <si>
    <t>Lain-lain</t>
  </si>
  <si>
    <t>Others</t>
  </si>
  <si>
    <t>Bukan warganegara</t>
  </si>
  <si>
    <t>Non-citizens</t>
  </si>
  <si>
    <t>Migrasi</t>
  </si>
  <si>
    <t>Kesalahan penyeludupan migran</t>
  </si>
  <si>
    <t xml:space="preserve">: Acts related by migration by sex and state, Malaysia, 2022–2024
                  </t>
  </si>
  <si>
    <r>
      <t xml:space="preserve">Kes
</t>
    </r>
    <r>
      <rPr>
        <i/>
        <sz val="11"/>
        <color theme="0"/>
        <rFont val="Century Gothic"/>
        <family val="2"/>
      </rPr>
      <t>Case</t>
    </r>
  </si>
  <si>
    <t>Nilai 
rampasan</t>
  </si>
  <si>
    <t>Value of  seizures</t>
  </si>
  <si>
    <t>(RM)</t>
  </si>
  <si>
    <t>Kedah</t>
  </si>
  <si>
    <t>Melaka</t>
  </si>
  <si>
    <t>Negeri Sembilan</t>
  </si>
  <si>
    <t>Perlis</t>
  </si>
  <si>
    <t>Sabah</t>
  </si>
  <si>
    <t>W.P. Kuala Lumpur</t>
  </si>
  <si>
    <t>W.P. Labuan</t>
  </si>
  <si>
    <t>W.P. Putrajaya</t>
  </si>
  <si>
    <t>Sumber: Kementerian Perdagangan Dalam Negeri dan Kos Sara Hidup</t>
  </si>
  <si>
    <t>Source: Ministry of Domestic Trade and Cost of Living</t>
  </si>
  <si>
    <t>Diesel</t>
  </si>
  <si>
    <t>Petrol</t>
  </si>
  <si>
    <t>Liquefied Petroleum Gas</t>
  </si>
  <si>
    <t>Minyak masak</t>
  </si>
  <si>
    <t>Gula</t>
  </si>
  <si>
    <t>Tepung gandum</t>
  </si>
  <si>
    <t>Value of seizures</t>
  </si>
  <si>
    <t>Sumber: Agensi Penguatkuasaan Maritim Malaysia</t>
  </si>
  <si>
    <t>Source: Malaysian Maritime Enforcement Agency</t>
  </si>
  <si>
    <t>Kumpulan etnik</t>
  </si>
  <si>
    <t>Ethnic group</t>
  </si>
  <si>
    <t>Bilangan kes</t>
  </si>
  <si>
    <r>
      <t>Sabah</t>
    </r>
    <r>
      <rPr>
        <vertAlign val="superscript"/>
        <sz val="10"/>
        <rFont val="Century Gothic"/>
        <family val="2"/>
      </rPr>
      <t>a</t>
    </r>
  </si>
  <si>
    <t>Sumber: Polis Diraja Malaysia</t>
  </si>
  <si>
    <t>Source: Royal Malaysia Police</t>
  </si>
  <si>
    <t>65 tahun dan lebih</t>
  </si>
  <si>
    <r>
      <t xml:space="preserve">18 </t>
    </r>
    <r>
      <rPr>
        <b/>
        <sz val="10"/>
        <color theme="0"/>
        <rFont val="Calibri"/>
        <family val="2"/>
      </rPr>
      <t>̶</t>
    </r>
    <r>
      <rPr>
        <b/>
        <sz val="10"/>
        <color theme="0"/>
        <rFont val="Century Gothic"/>
        <family val="2"/>
      </rPr>
      <t xml:space="preserve"> 30 tahun</t>
    </r>
  </si>
  <si>
    <r>
      <t xml:space="preserve">31 </t>
    </r>
    <r>
      <rPr>
        <b/>
        <sz val="10"/>
        <color theme="0"/>
        <rFont val="Calibri"/>
        <family val="2"/>
      </rPr>
      <t>̶</t>
    </r>
    <r>
      <rPr>
        <b/>
        <sz val="10"/>
        <color theme="0"/>
        <rFont val="Century Gothic"/>
        <family val="2"/>
      </rPr>
      <t xml:space="preserve"> 60 tahun</t>
    </r>
  </si>
  <si>
    <r>
      <t xml:space="preserve">18 </t>
    </r>
    <r>
      <rPr>
        <i/>
        <sz val="10"/>
        <color theme="0"/>
        <rFont val="Calibri"/>
        <family val="2"/>
      </rPr>
      <t>̶</t>
    </r>
    <r>
      <rPr>
        <i/>
        <sz val="10"/>
        <color theme="0"/>
        <rFont val="Century Gothic"/>
        <family val="2"/>
      </rPr>
      <t xml:space="preserve"> 30 years</t>
    </r>
  </si>
  <si>
    <r>
      <t xml:space="preserve">31 </t>
    </r>
    <r>
      <rPr>
        <i/>
        <sz val="10"/>
        <color theme="0"/>
        <rFont val="Calibri"/>
        <family val="2"/>
      </rPr>
      <t>̶</t>
    </r>
    <r>
      <rPr>
        <i/>
        <sz val="10"/>
        <color theme="0"/>
        <rFont val="Century Gothic"/>
        <family val="2"/>
      </rPr>
      <t xml:space="preserve"> 60 years</t>
    </r>
  </si>
  <si>
    <r>
      <rPr>
        <b/>
        <sz val="10"/>
        <color theme="0"/>
        <rFont val="Century Gothic"/>
        <family val="2"/>
      </rPr>
      <t>Kumpulan umur/</t>
    </r>
    <r>
      <rPr>
        <sz val="10"/>
        <color theme="0"/>
        <rFont val="Century Gothic"/>
        <family val="2"/>
      </rPr>
      <t xml:space="preserve"> </t>
    </r>
    <r>
      <rPr>
        <i/>
        <sz val="10"/>
        <color theme="0"/>
        <rFont val="Century Gothic"/>
        <family val="2"/>
      </rPr>
      <t>Age group</t>
    </r>
  </si>
  <si>
    <r>
      <rPr>
        <b/>
        <sz val="10"/>
        <color theme="0"/>
        <rFont val="Century Gothic"/>
        <family val="2"/>
      </rPr>
      <t>Kumpulan etnik/</t>
    </r>
    <r>
      <rPr>
        <i/>
        <sz val="10"/>
        <color theme="0"/>
        <rFont val="Century Gothic"/>
        <family val="2"/>
      </rPr>
      <t xml:space="preserve"> Ethnic group</t>
    </r>
  </si>
  <si>
    <t>Kertas siasatan</t>
  </si>
  <si>
    <t>Investigation paper</t>
  </si>
  <si>
    <r>
      <t>W.P. Kuala Lumpur</t>
    </r>
    <r>
      <rPr>
        <vertAlign val="superscript"/>
        <sz val="10"/>
        <rFont val="Century Gothic"/>
        <family val="2"/>
      </rPr>
      <t>b</t>
    </r>
  </si>
  <si>
    <r>
      <rPr>
        <b/>
        <sz val="8"/>
        <rFont val="Century Gothic"/>
        <family val="2"/>
      </rPr>
      <t>Nota/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Notes</t>
    </r>
    <r>
      <rPr>
        <sz val="8"/>
        <rFont val="Century Gothic"/>
        <family val="2"/>
      </rPr>
      <t xml:space="preserve">: </t>
    </r>
  </si>
  <si>
    <r>
      <rPr>
        <b/>
        <vertAlign val="superscript"/>
        <sz val="8"/>
        <rFont val="Century Gothic"/>
        <family val="2"/>
      </rPr>
      <t>a</t>
    </r>
    <r>
      <rPr>
        <b/>
        <sz val="8"/>
        <rFont val="Century Gothic"/>
        <family val="2"/>
      </rPr>
      <t xml:space="preserve"> Termasuk W.P. Labuan/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Labuan</t>
    </r>
  </si>
  <si>
    <r>
      <rPr>
        <b/>
        <vertAlign val="superscript"/>
        <sz val="8"/>
        <rFont val="Century Gothic"/>
        <family val="2"/>
      </rPr>
      <t>b</t>
    </r>
    <r>
      <rPr>
        <b/>
        <sz val="8"/>
        <rFont val="Century Gothic"/>
        <family val="2"/>
      </rPr>
      <t xml:space="preserve"> Termasuk W.P. Putajaya/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Putrajaya</t>
    </r>
  </si>
  <si>
    <t>: Kes media sosial bagi kesalahan berkaitan agama di bawah Kanun Keseksaan, Malaysia, 2022–2024</t>
  </si>
  <si>
    <r>
      <t xml:space="preserve">  Malaysia, 2022 </t>
    </r>
    <r>
      <rPr>
        <b/>
        <sz val="10"/>
        <rFont val="Calibri"/>
        <family val="2"/>
      </rPr>
      <t xml:space="preserve">̶ </t>
    </r>
    <r>
      <rPr>
        <b/>
        <sz val="10"/>
        <rFont val="Century Gothic"/>
        <family val="2"/>
      </rPr>
      <t>2024</t>
    </r>
  </si>
  <si>
    <r>
      <t xml:space="preserve">  Malaysia, 2022 </t>
    </r>
    <r>
      <rPr>
        <sz val="10"/>
        <rFont val="Calibri"/>
        <family val="2"/>
      </rPr>
      <t xml:space="preserve">̶ </t>
    </r>
    <r>
      <rPr>
        <i/>
        <sz val="10"/>
        <rFont val="Century Gothic"/>
        <family val="2"/>
      </rPr>
      <t>2024</t>
    </r>
  </si>
  <si>
    <t>Termasuk Negeri Sembilan</t>
  </si>
  <si>
    <r>
      <t xml:space="preserve">Nota/ </t>
    </r>
    <r>
      <rPr>
        <i/>
        <sz val="8"/>
        <rFont val="Century Gothic"/>
        <family val="2"/>
      </rPr>
      <t>Notes</t>
    </r>
    <r>
      <rPr>
        <sz val="8"/>
        <rFont val="Century Gothic"/>
        <family val="2"/>
      </rPr>
      <t>:</t>
    </r>
  </si>
  <si>
    <t>Indians</t>
  </si>
  <si>
    <r>
      <t xml:space="preserve">: Perbuatan berkaitan migrasi mengikut kumpulan etnik, jantina dan negeri, Malaysia, 2022 </t>
    </r>
    <r>
      <rPr>
        <b/>
        <sz val="10"/>
        <rFont val="Calibri"/>
        <family val="2"/>
      </rPr>
      <t xml:space="preserve">̶ </t>
    </r>
    <r>
      <rPr>
        <b/>
        <sz val="10"/>
        <rFont val="Century Gothic"/>
        <family val="2"/>
      </rPr>
      <t>2024</t>
    </r>
  </si>
  <si>
    <t>: Perbuatan berkaitan migrasi mengikut kumpulan umur, jantina dan negeri, Malaysia, 2022 ̶ 2024</t>
  </si>
  <si>
    <t>: Perbuatan berkaitan migrasi mengikut jantina dan negeri, Malaysia, 2022 ̶ 2024</t>
  </si>
  <si>
    <t xml:space="preserve">  Malaysia, 2022 ̶ 2024</t>
  </si>
  <si>
    <t xml:space="preserve">: Social media cases on religion-related offences under the Penal Code, Malaysia, 2022–2024
                  </t>
  </si>
  <si>
    <t>Jadual 8.1.</t>
  </si>
  <si>
    <t>Table 8.1</t>
  </si>
  <si>
    <t>Jadual 8.1a</t>
  </si>
  <si>
    <t>Table 8.1a</t>
  </si>
  <si>
    <t>Jadual 8.1b</t>
  </si>
  <si>
    <t>Table 8.1b</t>
  </si>
  <si>
    <t>Jadual 8.2</t>
  </si>
  <si>
    <t>Table 8.2</t>
  </si>
  <si>
    <t>Jadual 8.3</t>
  </si>
  <si>
    <t>Table 8.3</t>
  </si>
  <si>
    <t>Jadual 8.4</t>
  </si>
  <si>
    <t>Table 8.4</t>
  </si>
  <si>
    <t>65 years and over</t>
  </si>
  <si>
    <t>Number of cases</t>
  </si>
  <si>
    <t>: Kertas siasatan Akta Perhimpunan Aman (APA) 2012 mengikut jantina dan negeri, Malaysia, 2022 ̶ 2024</t>
  </si>
  <si>
    <t>: Investigation papers under the Peaceful Assembly Act (PAA) 2012 by sex and state, Malaysia, 2022–2024</t>
  </si>
  <si>
    <t xml:space="preserve">: Kertas siasatan Akta Perhimpunan Aman (APA) 2012 mengikut kumpulan umur dan negeri, </t>
  </si>
  <si>
    <t xml:space="preserve">: Investigation papers under the Peaceful Assembly Act (PAA) 2012 by age group and state, </t>
  </si>
  <si>
    <t xml:space="preserve">: Kertas siasatan Akta Perhimpunan Aman (APA) 2012 mengikut kumpulan etnik dan negeri, </t>
  </si>
  <si>
    <t xml:space="preserve">: Investigation papers under the Peaceful Assembly Act (PAA) 2012 by ethnic group and state, </t>
  </si>
  <si>
    <t>Gas Petroleum Cecair</t>
  </si>
  <si>
    <t>Coooking oil</t>
  </si>
  <si>
    <t>Sugar</t>
  </si>
  <si>
    <t>Wheat flour</t>
  </si>
  <si>
    <t>Number of victims</t>
  </si>
  <si>
    <t>Bilangan mangsa</t>
  </si>
  <si>
    <r>
      <t xml:space="preserve">61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64 years</t>
    </r>
  </si>
  <si>
    <r>
      <t xml:space="preserve">61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64 tahun</t>
    </r>
  </si>
  <si>
    <r>
      <t xml:space="preserve">51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60 years</t>
    </r>
  </si>
  <si>
    <r>
      <t xml:space="preserve">51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60 tahun</t>
    </r>
  </si>
  <si>
    <r>
      <t xml:space="preserve">41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50 years</t>
    </r>
  </si>
  <si>
    <r>
      <t xml:space="preserve">41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50 tahun</t>
    </r>
  </si>
  <si>
    <r>
      <t xml:space="preserve">31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40 years</t>
    </r>
  </si>
  <si>
    <r>
      <t xml:space="preserve">31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40 tahun</t>
    </r>
  </si>
  <si>
    <r>
      <t xml:space="preserve">18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30 years</t>
    </r>
  </si>
  <si>
    <r>
      <t xml:space="preserve">18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30 tahun</t>
    </r>
  </si>
  <si>
    <r>
      <t xml:space="preserve">15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17 years</t>
    </r>
  </si>
  <si>
    <r>
      <t xml:space="preserve">15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17 tahun</t>
    </r>
  </si>
  <si>
    <r>
      <t xml:space="preserve">13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14 years</t>
    </r>
  </si>
  <si>
    <r>
      <t xml:space="preserve">13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14 tahun</t>
    </r>
  </si>
  <si>
    <r>
      <t xml:space="preserve">7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12 years</t>
    </r>
  </si>
  <si>
    <r>
      <t xml:space="preserve">7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12 tahun</t>
    </r>
  </si>
  <si>
    <r>
      <t xml:space="preserve">5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 years</t>
    </r>
  </si>
  <si>
    <r>
      <t xml:space="preserve">5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 tahun</t>
    </r>
  </si>
  <si>
    <r>
      <rPr>
        <b/>
        <sz val="10"/>
        <rFont val="Century Gothic"/>
        <family val="2"/>
      </rPr>
      <t>Mangsa/</t>
    </r>
    <r>
      <rPr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Victim</t>
    </r>
  </si>
  <si>
    <t>: Memiliki bahan lucah mengikut negeri dan jantina, Malaysia, 2022 ̶ 2024</t>
  </si>
  <si>
    <t xml:space="preserve">: Possession of pornography by state and sex, Malaysia, 2022–2024
                  </t>
  </si>
  <si>
    <t>: Memiliki bahan lucah mengikut kumpulan umur dan jantina, Malaysia, 2022 ̶ 2024</t>
  </si>
  <si>
    <t xml:space="preserve">: Possession of pornography by age group and sex, Malaysia, 2022–2024
                  </t>
  </si>
  <si>
    <t>Jadual 8.3a</t>
  </si>
  <si>
    <t>Table 8.3a</t>
  </si>
  <si>
    <t>Jadual 8.5b</t>
  </si>
  <si>
    <t>Table 8.5b</t>
  </si>
  <si>
    <t>Jadual 8.5a</t>
  </si>
  <si>
    <t>Table 8.5a</t>
  </si>
  <si>
    <t>Jadual 8.5</t>
  </si>
  <si>
    <t>Table 8.5</t>
  </si>
  <si>
    <t>Jadual 8.3b</t>
  </si>
  <si>
    <t>Table 8.3b</t>
  </si>
  <si>
    <r>
      <rPr>
        <b/>
        <sz val="9"/>
        <rFont val="Century Gothic"/>
        <family val="2"/>
      </rPr>
      <t>Nota/</t>
    </r>
    <r>
      <rPr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 xml:space="preserve">Note: </t>
    </r>
    <r>
      <rPr>
        <b/>
        <sz val="9"/>
        <rFont val="Century Gothic"/>
        <family val="2"/>
      </rPr>
      <t>Data seperti pada 31 Disember 2024/</t>
    </r>
    <r>
      <rPr>
        <i/>
        <sz val="9"/>
        <rFont val="Century Gothic"/>
        <family val="2"/>
      </rPr>
      <t xml:space="preserve"> Data as at 31</t>
    </r>
    <r>
      <rPr>
        <i/>
        <vertAlign val="superscript"/>
        <sz val="9"/>
        <rFont val="Century Gothic"/>
        <family val="2"/>
      </rPr>
      <t>st</t>
    </r>
    <r>
      <rPr>
        <i/>
        <sz val="9"/>
        <rFont val="Century Gothic"/>
        <family val="2"/>
      </rPr>
      <t xml:space="preserve"> Disember 2024</t>
    </r>
  </si>
  <si>
    <t>: Penyelewengan barang kawalan mengikut negeri, kategori barangan, nilai rampasan, Malaysia, 2022 ̶ 2024</t>
  </si>
  <si>
    <t xml:space="preserve">: Misappropriation of controlled goods by state, category of goods and value of seizures, Malaysia, 2022–2024
                  </t>
  </si>
  <si>
    <t xml:space="preserve">: Misappropriation of controlled goods by state, category of goods and value of seizures, Malaysia, 
                  </t>
  </si>
  <si>
    <t xml:space="preserve"> 2022–2024 (cont'd)</t>
  </si>
  <si>
    <t xml:space="preserve">: Penyelewengan barang kawalan mengikut negeri, kategori barangan dan nilai rampasan, Malaysia, </t>
  </si>
  <si>
    <t xml:space="preserve">  2022 ̶ 2024 (samb.)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</si>
</sst>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8"/>
      <color rgb="FFA2B62A"/>
      <name val="Century Gothic"/>
      <family val="2"/>
    </font>
    <font>
      <b/>
      <sz val="12"/>
      <color theme="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i/>
      <sz val="10"/>
      <color theme="0"/>
      <name val="Century Gothic"/>
      <family val="2"/>
    </font>
    <font>
      <b/>
      <i/>
      <sz val="10"/>
      <name val="Century Gothic"/>
      <family val="2"/>
    </font>
    <font>
      <vertAlign val="superscript"/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vertAlign val="superscript"/>
      <sz val="8"/>
      <name val="Century Gothic"/>
      <family val="2"/>
    </font>
    <font>
      <b/>
      <vertAlign val="superscript"/>
      <sz val="8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i/>
      <sz val="11"/>
      <color theme="0"/>
      <name val="Century Gothic"/>
      <family val="2"/>
    </font>
    <font>
      <b/>
      <i/>
      <sz val="11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sz val="12"/>
      <color rgb="FF001D35"/>
      <name val="Arial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i/>
      <vertAlign val="superscript"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A2B62A"/>
        <bgColor indexed="64"/>
      </patternFill>
    </fill>
    <fill>
      <patternFill patternType="solid">
        <fgColor rgb="FFA81139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2" applyFont="1" applyFill="1" applyAlignment="1">
      <alignment horizontal="right" vertical="center" wrapText="1"/>
    </xf>
    <xf numFmtId="0" fontId="4" fillId="2" borderId="0" xfId="2" applyFont="1" applyFill="1" applyAlignment="1">
      <alignment vertical="center" wrapText="1"/>
    </xf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5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1" quotePrefix="1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top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3" fontId="2" fillId="0" borderId="0" xfId="0" quotePrefix="1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indent="1"/>
    </xf>
    <xf numFmtId="0" fontId="6" fillId="0" borderId="0" xfId="0" applyFont="1" applyFill="1" applyAlignment="1">
      <alignment horizontal="left" vertical="center" indent="1"/>
    </xf>
    <xf numFmtId="0" fontId="13" fillId="0" borderId="0" xfId="0" applyFont="1" applyFill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4" fillId="0" borderId="0" xfId="2" applyFont="1" applyFill="1" applyAlignment="1">
      <alignment vertical="center" wrapText="1"/>
    </xf>
    <xf numFmtId="0" fontId="17" fillId="0" borderId="0" xfId="0" applyFont="1" applyFill="1" applyAlignment="1">
      <alignment horizontal="right" vertical="top"/>
    </xf>
    <xf numFmtId="0" fontId="17" fillId="0" borderId="0" xfId="0" applyFont="1" applyFill="1" applyAlignment="1">
      <alignment vertical="top"/>
    </xf>
    <xf numFmtId="0" fontId="18" fillId="0" borderId="0" xfId="0" applyFont="1" applyFill="1" applyAlignment="1">
      <alignment horizontal="right" vertical="top"/>
    </xf>
    <xf numFmtId="0" fontId="18" fillId="0" borderId="0" xfId="0" applyFont="1" applyFill="1" applyAlignment="1">
      <alignment horizontal="left" vertical="top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3" fontId="17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3" fontId="17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3" fontId="23" fillId="0" borderId="0" xfId="0" applyNumberFormat="1" applyFont="1" applyFill="1" applyAlignment="1">
      <alignment horizontal="right" vertical="center"/>
    </xf>
    <xf numFmtId="3" fontId="23" fillId="0" borderId="0" xfId="0" quotePrefix="1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right"/>
    </xf>
    <xf numFmtId="0" fontId="25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Fill="1" applyBorder="1" applyAlignment="1">
      <alignment horizontal="right" vertical="top"/>
    </xf>
    <xf numFmtId="0" fontId="27" fillId="0" borderId="0" xfId="0" applyFont="1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top"/>
    </xf>
    <xf numFmtId="0" fontId="21" fillId="3" borderId="0" xfId="0" applyFont="1" applyFill="1" applyBorder="1" applyAlignment="1">
      <alignment horizontal="center" vertical="top"/>
    </xf>
    <xf numFmtId="0" fontId="21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right" wrapText="1"/>
    </xf>
    <xf numFmtId="0" fontId="21" fillId="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 indent="1"/>
    </xf>
    <xf numFmtId="0" fontId="20" fillId="3" borderId="2" xfId="0" applyFont="1" applyFill="1" applyBorder="1" applyAlignment="1">
      <alignment vertical="top" wrapText="1"/>
    </xf>
    <xf numFmtId="0" fontId="20" fillId="3" borderId="2" xfId="0" applyFont="1" applyFill="1" applyBorder="1" applyAlignment="1">
      <alignment horizontal="left" vertical="center" wrapText="1" indent="1"/>
    </xf>
    <xf numFmtId="0" fontId="19" fillId="3" borderId="2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/>
    </xf>
    <xf numFmtId="0" fontId="9" fillId="3" borderId="0" xfId="0" applyFont="1" applyFill="1" applyAlignment="1">
      <alignment horizontal="right"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/>
    </xf>
    <xf numFmtId="0" fontId="2" fillId="0" borderId="0" xfId="0" quotePrefix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top" wrapText="1"/>
    </xf>
    <xf numFmtId="0" fontId="2" fillId="0" borderId="0" xfId="0" quotePrefix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top" wrapText="1"/>
    </xf>
    <xf numFmtId="0" fontId="17" fillId="0" borderId="0" xfId="0" applyFont="1" applyFill="1" applyAlignment="1">
      <alignment horizontal="left" vertical="top"/>
    </xf>
    <xf numFmtId="0" fontId="20" fillId="3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9" fillId="3" borderId="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top" wrapText="1"/>
    </xf>
    <xf numFmtId="0" fontId="19" fillId="3" borderId="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C626F115-CC52-4FC4-9221-6330F67A6345}"/>
  </cellStyles>
  <dxfs count="0"/>
  <tableStyles count="0" defaultTableStyle="TableStyleMedium2" defaultPivotStyle="PivotStyleLight16"/>
  <colors>
    <mruColors>
      <color rgb="FFA811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550356</xdr:colOff>
      <xdr:row>0</xdr:row>
      <xdr:rowOff>47625</xdr:rowOff>
    </xdr:from>
    <xdr:to>
      <xdr:col>7</xdr:col>
      <xdr:colOff>121735</xdr:colOff>
      <xdr:row>3</xdr:row>
      <xdr:rowOff>133351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CEA8DC61-E966-4968-99B4-8CA09509CF8E}"/>
            </a:ext>
          </a:extLst>
        </xdr:cNvPr>
        <xdr:cNvSpPr/>
      </xdr:nvSpPr>
      <xdr:spPr>
        <a:xfrm>
          <a:off x="3493581" y="47625"/>
          <a:ext cx="3514729" cy="542926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0801: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Bertentangan dengan Tatasusila Ketenteraman Awam</a:t>
          </a:r>
          <a:b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public order behavioural standards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542925</xdr:colOff>
      <xdr:row>4</xdr:row>
      <xdr:rowOff>1</xdr:rowOff>
    </xdr:from>
    <xdr:to>
      <xdr:col>7</xdr:col>
      <xdr:colOff>121732</xdr:colOff>
      <xdr:row>6</xdr:row>
      <xdr:rowOff>123825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5919C4DF-AE32-431F-9094-7200FBB03501}"/>
            </a:ext>
          </a:extLst>
        </xdr:cNvPr>
        <xdr:cNvSpPr/>
      </xdr:nvSpPr>
      <xdr:spPr>
        <a:xfrm>
          <a:off x="3486150" y="609601"/>
          <a:ext cx="3522157" cy="428624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08011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Kesalahan Kekacauan Awam/ </a:t>
          </a:r>
          <a:r>
            <a:rPr lang="en-MY" sz="800" b="0" i="1">
              <a:latin typeface="Century Gothic" panose="020B0502020202020204" pitchFamily="34" charset="0"/>
            </a:rPr>
            <a:t>Violent public disorder offences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38099</xdr:colOff>
      <xdr:row>0</xdr:row>
      <xdr:rowOff>28574</xdr:rowOff>
    </xdr:from>
    <xdr:to>
      <xdr:col>15</xdr:col>
      <xdr:colOff>123827</xdr:colOff>
      <xdr:row>3</xdr:row>
      <xdr:rowOff>114300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F7878D89-236C-4F9C-A066-5B7E686EFC93}"/>
            </a:ext>
          </a:extLst>
        </xdr:cNvPr>
        <xdr:cNvSpPr/>
      </xdr:nvSpPr>
      <xdr:spPr>
        <a:xfrm>
          <a:off x="5829299" y="28574"/>
          <a:ext cx="2419353" cy="542926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0805: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berkaitan migrasi</a:t>
          </a:r>
          <a:b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related to migration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32984</xdr:colOff>
      <xdr:row>4</xdr:row>
      <xdr:rowOff>0</xdr:rowOff>
    </xdr:from>
    <xdr:to>
      <xdr:col>15</xdr:col>
      <xdr:colOff>123825</xdr:colOff>
      <xdr:row>7</xdr:row>
      <xdr:rowOff>133350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D3DCDBC-157D-48BB-909A-38165526F1B7}"/>
            </a:ext>
          </a:extLst>
        </xdr:cNvPr>
        <xdr:cNvSpPr/>
      </xdr:nvSpPr>
      <xdr:spPr>
        <a:xfrm>
          <a:off x="5824184" y="609600"/>
          <a:ext cx="2424466" cy="590550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08051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Kesalahan penyeludupan migran</a:t>
          </a:r>
          <a:br>
            <a:rPr lang="en-MY" sz="800" b="0" i="1">
              <a:latin typeface="Century Gothic" panose="020B0502020202020204" pitchFamily="34" charset="0"/>
            </a:rPr>
          </a:br>
          <a:r>
            <a:rPr lang="en-MY" sz="800" b="0" i="1">
              <a:latin typeface="Century Gothic" panose="020B0502020202020204" pitchFamily="34" charset="0"/>
            </a:rPr>
            <a:t>Smuggling of</a:t>
          </a:r>
          <a:r>
            <a:rPr lang="en-MY" sz="800" b="0" i="1" baseline="0">
              <a:latin typeface="Century Gothic" panose="020B0502020202020204" pitchFamily="34" charset="0"/>
            </a:rPr>
            <a:t> migrants offences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38099</xdr:colOff>
      <xdr:row>0</xdr:row>
      <xdr:rowOff>28574</xdr:rowOff>
    </xdr:from>
    <xdr:to>
      <xdr:col>15</xdr:col>
      <xdr:colOff>123827</xdr:colOff>
      <xdr:row>3</xdr:row>
      <xdr:rowOff>114300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35DB4407-2867-4078-8549-E252829B869F}"/>
            </a:ext>
          </a:extLst>
        </xdr:cNvPr>
        <xdr:cNvSpPr/>
      </xdr:nvSpPr>
      <xdr:spPr>
        <a:xfrm>
          <a:off x="5829299" y="28574"/>
          <a:ext cx="2419353" cy="542926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0805: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berkaitan migrasi</a:t>
          </a:r>
          <a:b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related to migration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32984</xdr:colOff>
      <xdr:row>4</xdr:row>
      <xdr:rowOff>0</xdr:rowOff>
    </xdr:from>
    <xdr:to>
      <xdr:col>15</xdr:col>
      <xdr:colOff>123825</xdr:colOff>
      <xdr:row>7</xdr:row>
      <xdr:rowOff>133350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4BF16DCC-CEE9-405F-9646-576518CEFDE5}"/>
            </a:ext>
          </a:extLst>
        </xdr:cNvPr>
        <xdr:cNvSpPr/>
      </xdr:nvSpPr>
      <xdr:spPr>
        <a:xfrm>
          <a:off x="5824184" y="609600"/>
          <a:ext cx="2424466" cy="590550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08051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Kesalahan penyeludupan migran</a:t>
          </a:r>
          <a:br>
            <a:rPr lang="en-MY" sz="800" b="0" i="1">
              <a:latin typeface="Century Gothic" panose="020B0502020202020204" pitchFamily="34" charset="0"/>
            </a:rPr>
          </a:br>
          <a:r>
            <a:rPr lang="en-MY" sz="800" b="0" i="1">
              <a:latin typeface="Century Gothic" panose="020B0502020202020204" pitchFamily="34" charset="0"/>
            </a:rPr>
            <a:t>Smuggling of</a:t>
          </a:r>
          <a:r>
            <a:rPr lang="en-MY" sz="800" b="0" i="1" baseline="0">
              <a:latin typeface="Century Gothic" panose="020B0502020202020204" pitchFamily="34" charset="0"/>
            </a:rPr>
            <a:t> migrants offences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38099</xdr:colOff>
      <xdr:row>0</xdr:row>
      <xdr:rowOff>28574</xdr:rowOff>
    </xdr:from>
    <xdr:to>
      <xdr:col>15</xdr:col>
      <xdr:colOff>123827</xdr:colOff>
      <xdr:row>3</xdr:row>
      <xdr:rowOff>114300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91C38F1-DD32-4849-85F4-FDE320C20443}"/>
            </a:ext>
          </a:extLst>
        </xdr:cNvPr>
        <xdr:cNvSpPr/>
      </xdr:nvSpPr>
      <xdr:spPr>
        <a:xfrm>
          <a:off x="5915024" y="28574"/>
          <a:ext cx="2419353" cy="542926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0805: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berkaitan migrasi</a:t>
          </a:r>
          <a:b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related to migration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32984</xdr:colOff>
      <xdr:row>4</xdr:row>
      <xdr:rowOff>0</xdr:rowOff>
    </xdr:from>
    <xdr:to>
      <xdr:col>15</xdr:col>
      <xdr:colOff>123825</xdr:colOff>
      <xdr:row>7</xdr:row>
      <xdr:rowOff>133350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D58BA3EE-071E-4D53-B23E-B59F000FF7B2}"/>
            </a:ext>
          </a:extLst>
        </xdr:cNvPr>
        <xdr:cNvSpPr/>
      </xdr:nvSpPr>
      <xdr:spPr>
        <a:xfrm>
          <a:off x="5909909" y="609600"/>
          <a:ext cx="2424466" cy="590550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08051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Kesalahan penyeludupan migran</a:t>
          </a:r>
          <a:br>
            <a:rPr lang="en-MY" sz="800" b="0" i="1">
              <a:latin typeface="Century Gothic" panose="020B0502020202020204" pitchFamily="34" charset="0"/>
            </a:rPr>
          </a:br>
          <a:r>
            <a:rPr lang="en-MY" sz="800" b="0" i="1">
              <a:latin typeface="Century Gothic" panose="020B0502020202020204" pitchFamily="34" charset="0"/>
            </a:rPr>
            <a:t>Smuggling of</a:t>
          </a:r>
          <a:r>
            <a:rPr lang="en-MY" sz="800" b="0" i="1" baseline="0">
              <a:latin typeface="Century Gothic" panose="020B0502020202020204" pitchFamily="34" charset="0"/>
            </a:rPr>
            <a:t> migrants offences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255081</xdr:colOff>
      <xdr:row>0</xdr:row>
      <xdr:rowOff>38100</xdr:rowOff>
    </xdr:from>
    <xdr:to>
      <xdr:col>8</xdr:col>
      <xdr:colOff>121735</xdr:colOff>
      <xdr:row>3</xdr:row>
      <xdr:rowOff>123826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349564C6-7A96-4C63-A0C9-6E7A5A91E0FD}"/>
            </a:ext>
          </a:extLst>
        </xdr:cNvPr>
        <xdr:cNvSpPr/>
      </xdr:nvSpPr>
      <xdr:spPr>
        <a:xfrm>
          <a:off x="3474531" y="38100"/>
          <a:ext cx="3514729" cy="542926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0801: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Bertentangan dengan Tatasusila Ketenteraman Awam</a:t>
          </a:r>
          <a:b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public order behavioural standards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247650</xdr:colOff>
      <xdr:row>3</xdr:row>
      <xdr:rowOff>142876</xdr:rowOff>
    </xdr:from>
    <xdr:to>
      <xdr:col>8</xdr:col>
      <xdr:colOff>121732</xdr:colOff>
      <xdr:row>6</xdr:row>
      <xdr:rowOff>114300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AFCBAD8D-80F1-4955-86E5-7CFAC80F40D8}"/>
            </a:ext>
          </a:extLst>
        </xdr:cNvPr>
        <xdr:cNvSpPr/>
      </xdr:nvSpPr>
      <xdr:spPr>
        <a:xfrm>
          <a:off x="3467100" y="600076"/>
          <a:ext cx="3522157" cy="428624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08011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Kesalahan Kekacauan Awam/ </a:t>
          </a:r>
          <a:r>
            <a:rPr lang="en-MY" sz="800" b="0" i="1">
              <a:latin typeface="Century Gothic" panose="020B0502020202020204" pitchFamily="34" charset="0"/>
            </a:rPr>
            <a:t>Violent public disorder offences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112206</xdr:colOff>
      <xdr:row>0</xdr:row>
      <xdr:rowOff>19050</xdr:rowOff>
    </xdr:from>
    <xdr:to>
      <xdr:col>10</xdr:col>
      <xdr:colOff>121735</xdr:colOff>
      <xdr:row>3</xdr:row>
      <xdr:rowOff>47626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B4D4EBCA-D814-4C6E-8FCC-CCA982D157F9}"/>
            </a:ext>
          </a:extLst>
        </xdr:cNvPr>
        <xdr:cNvSpPr/>
      </xdr:nvSpPr>
      <xdr:spPr>
        <a:xfrm>
          <a:off x="3512631" y="19050"/>
          <a:ext cx="3514729" cy="542926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0801: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Bertentangan dengan Tatasusila Ketenteraman Awam</a:t>
          </a:r>
          <a:b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public order behavioural standards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104775</xdr:colOff>
      <xdr:row>3</xdr:row>
      <xdr:rowOff>66676</xdr:rowOff>
    </xdr:from>
    <xdr:to>
      <xdr:col>10</xdr:col>
      <xdr:colOff>121732</xdr:colOff>
      <xdr:row>6</xdr:row>
      <xdr:rowOff>19050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CC376D91-9F9A-49E6-B9B6-7CC2DA309AA9}"/>
            </a:ext>
          </a:extLst>
        </xdr:cNvPr>
        <xdr:cNvSpPr/>
      </xdr:nvSpPr>
      <xdr:spPr>
        <a:xfrm>
          <a:off x="3505200" y="581026"/>
          <a:ext cx="3522157" cy="428624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08011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Kesalahan Kekacauan Awam/ </a:t>
          </a:r>
          <a:r>
            <a:rPr lang="en-MY" sz="800" b="0" i="1">
              <a:latin typeface="Century Gothic" panose="020B0502020202020204" pitchFamily="34" charset="0"/>
            </a:rPr>
            <a:t>Violent public disorder offences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1419225</xdr:colOff>
      <xdr:row>0</xdr:row>
      <xdr:rowOff>28575</xdr:rowOff>
    </xdr:from>
    <xdr:to>
      <xdr:col>5</xdr:col>
      <xdr:colOff>121735</xdr:colOff>
      <xdr:row>3</xdr:row>
      <xdr:rowOff>114301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B699A518-EE57-4B24-82A9-20975836F0C6}"/>
            </a:ext>
          </a:extLst>
        </xdr:cNvPr>
        <xdr:cNvSpPr/>
      </xdr:nvSpPr>
      <xdr:spPr>
        <a:xfrm>
          <a:off x="3200400" y="28575"/>
          <a:ext cx="3465010" cy="542926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0801: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Bertentangan dengan Tatasusila Ketenteraman Awam</a:t>
          </a:r>
          <a:b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public order behavioural standards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1390649</xdr:colOff>
      <xdr:row>3</xdr:row>
      <xdr:rowOff>133350</xdr:rowOff>
    </xdr:from>
    <xdr:to>
      <xdr:col>5</xdr:col>
      <xdr:colOff>121732</xdr:colOff>
      <xdr:row>9</xdr:row>
      <xdr:rowOff>19050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70625FEB-04DE-4F02-91E3-1ED11ECD134D}"/>
            </a:ext>
          </a:extLst>
        </xdr:cNvPr>
        <xdr:cNvSpPr/>
      </xdr:nvSpPr>
      <xdr:spPr>
        <a:xfrm>
          <a:off x="3171824" y="590550"/>
          <a:ext cx="3493583" cy="800100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08012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Perbuatan Berkaitan Norma dan Standard Ketenteraman Awam Sosial dan Agama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Acts related to social and religious public order norms and standards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28575</xdr:rowOff>
    </xdr:from>
    <xdr:to>
      <xdr:col>10</xdr:col>
      <xdr:colOff>1061</xdr:colOff>
      <xdr:row>4</xdr:row>
      <xdr:rowOff>114300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3E61DF7-E3C6-4D8F-9BB7-2C470819AF77}"/>
            </a:ext>
          </a:extLst>
        </xdr:cNvPr>
        <xdr:cNvSpPr/>
      </xdr:nvSpPr>
      <xdr:spPr>
        <a:xfrm>
          <a:off x="4000500" y="28575"/>
          <a:ext cx="2096561" cy="847725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0802: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ketertiban awam berkaitan moral atau kelakuan seksual</a:t>
          </a:r>
          <a:endParaRPr lang="en-MY" sz="800" b="1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public order sexual standards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351004</xdr:colOff>
      <xdr:row>5</xdr:row>
      <xdr:rowOff>4230</xdr:rowOff>
    </xdr:from>
    <xdr:to>
      <xdr:col>9</xdr:col>
      <xdr:colOff>142874</xdr:colOff>
      <xdr:row>8</xdr:row>
      <xdr:rowOff>114300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CCF70CE8-3642-4909-81A2-C2E7EE420E79}"/>
            </a:ext>
          </a:extLst>
        </xdr:cNvPr>
        <xdr:cNvSpPr/>
      </xdr:nvSpPr>
      <xdr:spPr>
        <a:xfrm>
          <a:off x="3875254" y="766230"/>
          <a:ext cx="3049420" cy="567270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Kesalahan berkaitan bahan lucah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Pornography offences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1190625</xdr:colOff>
      <xdr:row>0</xdr:row>
      <xdr:rowOff>38100</xdr:rowOff>
    </xdr:from>
    <xdr:to>
      <xdr:col>7</xdr:col>
      <xdr:colOff>134411</xdr:colOff>
      <xdr:row>4</xdr:row>
      <xdr:rowOff>123825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2C2E11FF-7CD7-4FBF-825A-A334F1AB3058}"/>
            </a:ext>
          </a:extLst>
        </xdr:cNvPr>
        <xdr:cNvSpPr/>
      </xdr:nvSpPr>
      <xdr:spPr>
        <a:xfrm>
          <a:off x="3543300" y="38100"/>
          <a:ext cx="3058586" cy="695325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0802: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ketertiban awam berkaitan moral atau kelakuan seksual</a:t>
          </a:r>
          <a:endParaRPr lang="en-MY" sz="800" b="1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public order sexual standards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1198729</xdr:colOff>
      <xdr:row>5</xdr:row>
      <xdr:rowOff>13755</xdr:rowOff>
    </xdr:from>
    <xdr:to>
      <xdr:col>7</xdr:col>
      <xdr:colOff>133349</xdr:colOff>
      <xdr:row>8</xdr:row>
      <xdr:rowOff>47625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F6B82FFC-B537-487B-9CC3-EA40787FAB6F}"/>
            </a:ext>
          </a:extLst>
        </xdr:cNvPr>
        <xdr:cNvSpPr/>
      </xdr:nvSpPr>
      <xdr:spPr>
        <a:xfrm>
          <a:off x="3551404" y="775755"/>
          <a:ext cx="3049420" cy="567270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Kesalahan berkaitan bahan lucah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Pornography offences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1333500</xdr:colOff>
      <xdr:row>0</xdr:row>
      <xdr:rowOff>47625</xdr:rowOff>
    </xdr:from>
    <xdr:to>
      <xdr:col>7</xdr:col>
      <xdr:colOff>134411</xdr:colOff>
      <xdr:row>4</xdr:row>
      <xdr:rowOff>133350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9FA5611D-A37E-458C-BEC5-F7FD0A5EC36F}"/>
            </a:ext>
          </a:extLst>
        </xdr:cNvPr>
        <xdr:cNvSpPr/>
      </xdr:nvSpPr>
      <xdr:spPr>
        <a:xfrm>
          <a:off x="3590925" y="47625"/>
          <a:ext cx="3058586" cy="695325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0802: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Perbuatan menyalahi ketertiban awam berkaitan moral atau kelakuan seksual</a:t>
          </a:r>
          <a:endParaRPr lang="en-MY" sz="800" b="1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against public order sexual standards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1341604</xdr:colOff>
      <xdr:row>5</xdr:row>
      <xdr:rowOff>23280</xdr:rowOff>
    </xdr:from>
    <xdr:to>
      <xdr:col>7</xdr:col>
      <xdr:colOff>133349</xdr:colOff>
      <xdr:row>8</xdr:row>
      <xdr:rowOff>19050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0554D8C0-3021-4B87-A6EF-24E0DC42BE20}"/>
            </a:ext>
          </a:extLst>
        </xdr:cNvPr>
        <xdr:cNvSpPr/>
      </xdr:nvSpPr>
      <xdr:spPr>
        <a:xfrm>
          <a:off x="3599029" y="785280"/>
          <a:ext cx="3049420" cy="567270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02081: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Kesalahan berkaitan bahan lucah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Pornography offences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10582</xdr:colOff>
      <xdr:row>0</xdr:row>
      <xdr:rowOff>31750</xdr:rowOff>
    </xdr:from>
    <xdr:to>
      <xdr:col>15</xdr:col>
      <xdr:colOff>122771</xdr:colOff>
      <xdr:row>3</xdr:row>
      <xdr:rowOff>130176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29D4E2BD-38BF-4080-B144-3E18ED3A7353}"/>
            </a:ext>
          </a:extLst>
        </xdr:cNvPr>
        <xdr:cNvSpPr/>
      </xdr:nvSpPr>
      <xdr:spPr>
        <a:xfrm>
          <a:off x="5079999" y="31750"/>
          <a:ext cx="3594105" cy="542926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0804: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Kesalahan terhadap hasil awam atau peruntukan peraturan</a:t>
          </a:r>
          <a:b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contrary to public revenue or regulatory provisions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2982</xdr:colOff>
      <xdr:row>3</xdr:row>
      <xdr:rowOff>168275</xdr:rowOff>
    </xdr:from>
    <xdr:to>
      <xdr:col>15</xdr:col>
      <xdr:colOff>122767</xdr:colOff>
      <xdr:row>6</xdr:row>
      <xdr:rowOff>105833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BDEE8D75-55AE-4000-89FB-2388953DB7C2}"/>
            </a:ext>
          </a:extLst>
        </xdr:cNvPr>
        <xdr:cNvSpPr/>
      </xdr:nvSpPr>
      <xdr:spPr>
        <a:xfrm>
          <a:off x="5072399" y="612775"/>
          <a:ext cx="3601701" cy="572558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08041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Kesalahan melibatkan penyelewengan hasil kerajaan / hasil awam </a:t>
          </a:r>
          <a:r>
            <a:rPr lang="en-MY" sz="800" b="0" i="1">
              <a:latin typeface="Century Gothic" panose="020B0502020202020204" pitchFamily="34" charset="0"/>
            </a:rPr>
            <a:t>Acts against public revenue provisions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804334</xdr:colOff>
      <xdr:row>0</xdr:row>
      <xdr:rowOff>31750</xdr:rowOff>
    </xdr:from>
    <xdr:to>
      <xdr:col>12</xdr:col>
      <xdr:colOff>130080</xdr:colOff>
      <xdr:row>3</xdr:row>
      <xdr:rowOff>130176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0E1D5166-4116-42BC-BE84-0C37458ACD3E}"/>
            </a:ext>
          </a:extLst>
        </xdr:cNvPr>
        <xdr:cNvSpPr/>
      </xdr:nvSpPr>
      <xdr:spPr>
        <a:xfrm>
          <a:off x="4254501" y="31750"/>
          <a:ext cx="3887162" cy="542926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0804: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Kesalahan terhadap hasil awam atau peruntukan peraturan</a:t>
          </a:r>
          <a:b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Acts contrary to public revenue or regulatory provisions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796115</xdr:colOff>
      <xdr:row>3</xdr:row>
      <xdr:rowOff>168275</xdr:rowOff>
    </xdr:from>
    <xdr:to>
      <xdr:col>12</xdr:col>
      <xdr:colOff>130076</xdr:colOff>
      <xdr:row>6</xdr:row>
      <xdr:rowOff>127000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BEDD95BF-3E8A-49B1-9A53-51E8E25D1E01}"/>
            </a:ext>
          </a:extLst>
        </xdr:cNvPr>
        <xdr:cNvSpPr/>
      </xdr:nvSpPr>
      <xdr:spPr>
        <a:xfrm>
          <a:off x="4246282" y="612775"/>
          <a:ext cx="3895377" cy="593725"/>
        </a:xfrm>
        <a:prstGeom prst="roundRect">
          <a:avLst/>
        </a:prstGeom>
        <a:solidFill>
          <a:srgbClr val="A811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08041</a:t>
          </a:r>
          <a:r>
            <a:rPr lang="en-MY" sz="800" b="0" i="1">
              <a:latin typeface="Century Gothic" panose="020B0502020202020204" pitchFamily="34" charset="0"/>
            </a:rPr>
            <a:t>: </a:t>
          </a:r>
        </a:p>
        <a:p>
          <a:pPr marL="0" indent="0" algn="r"/>
          <a:r>
            <a:rPr lang="en-MY" sz="800" b="1" i="0">
              <a:latin typeface="Century Gothic" panose="020B0502020202020204" pitchFamily="34" charset="0"/>
            </a:rPr>
            <a:t>Kesalahan melibatkan penyelewengan hasil kerajaan / hasil awam</a:t>
          </a:r>
        </a:p>
        <a:p>
          <a:pPr marL="0" indent="0" algn="r"/>
          <a:r>
            <a:rPr lang="en-MY" sz="800" b="0" i="1">
              <a:latin typeface="Century Gothic" panose="020B0502020202020204" pitchFamily="34" charset="0"/>
            </a:rPr>
            <a:t>Acts against public revenue provisions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E035A-AF2E-441D-9EA5-06C6EC1DB02C}">
  <dimension ref="A1:L81"/>
  <sheetViews>
    <sheetView showGridLines="0" view="pageBreakPreview" zoomScale="90" zoomScaleNormal="90" zoomScaleSheetLayoutView="90" workbookViewId="0">
      <selection activeCell="G14" sqref="G14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12.85546875" style="2" customWidth="1"/>
    <col min="4" max="7" width="19.7109375" style="3" customWidth="1"/>
    <col min="8" max="8" width="2.140625" style="1" customWidth="1"/>
    <col min="9" max="16384" width="9.140625" style="1"/>
  </cols>
  <sheetData>
    <row r="1" spans="1:11" ht="12" customHeight="1" x14ac:dyDescent="0.25">
      <c r="H1" s="4"/>
    </row>
    <row r="2" spans="1:11" ht="12" customHeight="1" x14ac:dyDescent="0.25">
      <c r="H2" s="4"/>
      <c r="I2" s="68"/>
      <c r="J2" s="68"/>
      <c r="K2" s="68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s="6" customFormat="1" ht="15" customHeight="1" x14ac:dyDescent="0.25">
      <c r="B8" s="7" t="s">
        <v>123</v>
      </c>
      <c r="C8" s="8" t="s">
        <v>137</v>
      </c>
      <c r="D8" s="9"/>
      <c r="E8" s="9"/>
      <c r="F8" s="9"/>
      <c r="G8" s="9"/>
      <c r="H8" s="8"/>
    </row>
    <row r="9" spans="1:11" s="10" customFormat="1" ht="16.5" customHeight="1" x14ac:dyDescent="0.25">
      <c r="B9" s="11" t="s">
        <v>124</v>
      </c>
      <c r="C9" s="12" t="s">
        <v>138</v>
      </c>
      <c r="D9" s="13"/>
      <c r="E9" s="13"/>
      <c r="F9" s="13"/>
      <c r="G9" s="13"/>
    </row>
    <row r="10" spans="1:11" ht="8.1" customHeight="1" thickBot="1" x14ac:dyDescent="0.3"/>
    <row r="11" spans="1:11" ht="4.5" customHeight="1" thickTop="1" x14ac:dyDescent="0.25">
      <c r="A11" s="94"/>
      <c r="B11" s="95"/>
      <c r="C11" s="95"/>
      <c r="D11" s="96"/>
      <c r="E11" s="96"/>
      <c r="F11" s="96"/>
      <c r="G11" s="96"/>
      <c r="H11" s="94"/>
    </row>
    <row r="12" spans="1:11" ht="15" customHeight="1" x14ac:dyDescent="0.25">
      <c r="A12" s="59"/>
      <c r="B12" s="54" t="s">
        <v>0</v>
      </c>
      <c r="C12" s="55"/>
      <c r="D12" s="112" t="s">
        <v>1</v>
      </c>
      <c r="E12" s="136" t="s">
        <v>106</v>
      </c>
      <c r="F12" s="136"/>
      <c r="G12" s="136"/>
      <c r="H12" s="59"/>
    </row>
    <row r="13" spans="1:11" ht="15" customHeight="1" x14ac:dyDescent="0.25">
      <c r="A13" s="59"/>
      <c r="B13" s="60" t="s">
        <v>2</v>
      </c>
      <c r="C13" s="55"/>
      <c r="D13" s="61" t="s">
        <v>3</v>
      </c>
      <c r="E13" s="137" t="s">
        <v>107</v>
      </c>
      <c r="F13" s="137"/>
      <c r="G13" s="137"/>
      <c r="H13" s="59"/>
    </row>
    <row r="14" spans="1:11" ht="15" customHeight="1" x14ac:dyDescent="0.25">
      <c r="A14" s="59"/>
      <c r="B14" s="60"/>
      <c r="C14" s="55"/>
      <c r="D14" s="61"/>
      <c r="E14" s="63" t="s">
        <v>24</v>
      </c>
      <c r="F14" s="63" t="s">
        <v>26</v>
      </c>
      <c r="G14" s="63" t="s">
        <v>27</v>
      </c>
      <c r="H14" s="59"/>
    </row>
    <row r="15" spans="1:11" ht="15" customHeight="1" x14ac:dyDescent="0.25">
      <c r="A15" s="59"/>
      <c r="B15" s="60"/>
      <c r="C15" s="55"/>
      <c r="D15" s="61"/>
      <c r="E15" s="64" t="s">
        <v>25</v>
      </c>
      <c r="F15" s="64" t="s">
        <v>28</v>
      </c>
      <c r="G15" s="64" t="s">
        <v>29</v>
      </c>
      <c r="H15" s="59"/>
    </row>
    <row r="16" spans="1:11" s="14" customFormat="1" ht="8.1" customHeight="1" x14ac:dyDescent="0.25">
      <c r="A16" s="108"/>
      <c r="B16" s="114"/>
      <c r="C16" s="108"/>
      <c r="D16" s="115"/>
      <c r="E16" s="115"/>
      <c r="F16" s="115"/>
      <c r="G16" s="115"/>
      <c r="H16" s="108"/>
    </row>
    <row r="17" spans="1:11" ht="8.1" customHeight="1" x14ac:dyDescent="0.25">
      <c r="A17" s="14"/>
      <c r="B17" s="15"/>
      <c r="C17" s="15"/>
      <c r="D17" s="16"/>
      <c r="E17" s="16"/>
      <c r="F17" s="16"/>
      <c r="G17" s="16"/>
      <c r="H17" s="14"/>
      <c r="I17" s="17"/>
      <c r="J17" s="17"/>
      <c r="K17" s="17"/>
    </row>
    <row r="18" spans="1:11" ht="15" customHeight="1" x14ac:dyDescent="0.25">
      <c r="A18" s="14"/>
      <c r="B18" s="15" t="s">
        <v>4</v>
      </c>
      <c r="C18" s="18"/>
      <c r="D18" s="19">
        <v>2022</v>
      </c>
      <c r="E18" s="20">
        <f>SUM(E22,E26,E30,E34,E38,E42,E46,E50,E54,E58,E62,E66,E70,E74)</f>
        <v>376</v>
      </c>
      <c r="F18" s="20">
        <f t="shared" ref="F18:G18" si="0">SUM(F22,F26,F30,F34,F38,F42,F46,F50,F54,F58,F62,F66,F70,F74)</f>
        <v>268</v>
      </c>
      <c r="G18" s="20">
        <f t="shared" si="0"/>
        <v>108</v>
      </c>
      <c r="H18" s="14"/>
    </row>
    <row r="19" spans="1:11" ht="15" customHeight="1" x14ac:dyDescent="0.25">
      <c r="B19" s="21"/>
      <c r="C19" s="21"/>
      <c r="D19" s="19">
        <v>2023</v>
      </c>
      <c r="E19" s="20">
        <f t="shared" ref="E19:G20" si="1">SUM(E23,E27,E31,E35,E39,E43,E47,E51,E55,E59,E63,E67,E71,E75)</f>
        <v>367</v>
      </c>
      <c r="F19" s="20">
        <f t="shared" si="1"/>
        <v>312</v>
      </c>
      <c r="G19" s="20">
        <f t="shared" si="1"/>
        <v>55</v>
      </c>
    </row>
    <row r="20" spans="1:11" ht="15" customHeight="1" x14ac:dyDescent="0.25">
      <c r="B20" s="21"/>
      <c r="C20" s="21"/>
      <c r="D20" s="19">
        <v>2024</v>
      </c>
      <c r="E20" s="20">
        <f t="shared" si="1"/>
        <v>439</v>
      </c>
      <c r="F20" s="20">
        <f t="shared" si="1"/>
        <v>339</v>
      </c>
      <c r="G20" s="20">
        <f t="shared" si="1"/>
        <v>100</v>
      </c>
      <c r="I20" s="41"/>
    </row>
    <row r="21" spans="1:11" ht="8.1" customHeight="1" x14ac:dyDescent="0.25">
      <c r="D21" s="19"/>
      <c r="E21" s="22"/>
      <c r="F21" s="22"/>
      <c r="G21" s="22"/>
      <c r="I21" s="41"/>
    </row>
    <row r="22" spans="1:11" ht="15" customHeight="1" x14ac:dyDescent="0.25">
      <c r="B22" s="2" t="s">
        <v>5</v>
      </c>
      <c r="D22" s="3">
        <v>2022</v>
      </c>
      <c r="E22" s="23">
        <f t="shared" ref="E22:E24" si="2">SUM(F22:G22)</f>
        <v>3</v>
      </c>
      <c r="F22" s="42">
        <v>3</v>
      </c>
      <c r="G22" s="42" t="s">
        <v>31</v>
      </c>
      <c r="I22" s="41"/>
    </row>
    <row r="23" spans="1:11" ht="15" customHeight="1" x14ac:dyDescent="0.25">
      <c r="D23" s="3">
        <v>2023</v>
      </c>
      <c r="E23" s="23">
        <f t="shared" si="2"/>
        <v>5</v>
      </c>
      <c r="F23" s="42">
        <v>5</v>
      </c>
      <c r="G23" s="42" t="s">
        <v>31</v>
      </c>
      <c r="I23" s="41"/>
    </row>
    <row r="24" spans="1:11" ht="15" customHeight="1" x14ac:dyDescent="0.25">
      <c r="D24" s="3">
        <v>2024</v>
      </c>
      <c r="E24" s="23">
        <f t="shared" si="2"/>
        <v>17</v>
      </c>
      <c r="F24" s="42">
        <v>16</v>
      </c>
      <c r="G24" s="42">
        <v>1</v>
      </c>
      <c r="I24" s="41"/>
    </row>
    <row r="25" spans="1:11" ht="8.1" customHeight="1" x14ac:dyDescent="0.25">
      <c r="D25" s="24"/>
      <c r="E25" s="25"/>
      <c r="F25" s="25"/>
      <c r="G25" s="25"/>
      <c r="I25" s="41"/>
    </row>
    <row r="26" spans="1:11" ht="15" customHeight="1" x14ac:dyDescent="0.25">
      <c r="B26" s="2" t="s">
        <v>74</v>
      </c>
      <c r="D26" s="3">
        <v>2022</v>
      </c>
      <c r="E26" s="42" t="s">
        <v>31</v>
      </c>
      <c r="F26" s="42" t="s">
        <v>31</v>
      </c>
      <c r="G26" s="42" t="s">
        <v>31</v>
      </c>
      <c r="I26" s="41"/>
    </row>
    <row r="27" spans="1:11" ht="15" customHeight="1" x14ac:dyDescent="0.25">
      <c r="D27" s="3">
        <v>2023</v>
      </c>
      <c r="E27" s="23">
        <f t="shared" ref="E27:E76" si="3">SUM(F27:G27)</f>
        <v>1</v>
      </c>
      <c r="F27" s="42">
        <v>1</v>
      </c>
      <c r="G27" s="42" t="s">
        <v>31</v>
      </c>
      <c r="I27" s="41"/>
    </row>
    <row r="28" spans="1:11" ht="15" customHeight="1" x14ac:dyDescent="0.25">
      <c r="D28" s="3">
        <v>2024</v>
      </c>
      <c r="E28" s="23">
        <f t="shared" si="3"/>
        <v>18</v>
      </c>
      <c r="F28" s="42">
        <v>14</v>
      </c>
      <c r="G28" s="42">
        <v>4</v>
      </c>
      <c r="I28" s="41"/>
    </row>
    <row r="29" spans="1:11" ht="8.1" customHeight="1" x14ac:dyDescent="0.25">
      <c r="D29" s="24"/>
      <c r="E29" s="25"/>
      <c r="F29" s="25"/>
      <c r="G29" s="25"/>
      <c r="I29" s="41"/>
    </row>
    <row r="30" spans="1:11" ht="15" customHeight="1" x14ac:dyDescent="0.25">
      <c r="B30" s="2" t="s">
        <v>7</v>
      </c>
      <c r="D30" s="3">
        <v>2022</v>
      </c>
      <c r="E30" s="23">
        <f t="shared" si="3"/>
        <v>1</v>
      </c>
      <c r="F30" s="42">
        <v>1</v>
      </c>
      <c r="G30" s="42" t="s">
        <v>31</v>
      </c>
      <c r="I30" s="41"/>
    </row>
    <row r="31" spans="1:11" ht="15" customHeight="1" x14ac:dyDescent="0.25">
      <c r="D31" s="3">
        <v>2023</v>
      </c>
      <c r="E31" s="42" t="s">
        <v>31</v>
      </c>
      <c r="F31" s="42" t="s">
        <v>31</v>
      </c>
      <c r="G31" s="42" t="s">
        <v>31</v>
      </c>
      <c r="I31" s="41"/>
    </row>
    <row r="32" spans="1:11" ht="15" customHeight="1" x14ac:dyDescent="0.25">
      <c r="D32" s="3">
        <v>2024</v>
      </c>
      <c r="E32" s="23">
        <f t="shared" si="3"/>
        <v>6</v>
      </c>
      <c r="F32" s="42">
        <v>5</v>
      </c>
      <c r="G32" s="42">
        <v>1</v>
      </c>
      <c r="I32" s="41"/>
    </row>
    <row r="33" spans="1:9" ht="8.1" customHeight="1" x14ac:dyDescent="0.25">
      <c r="D33" s="24"/>
      <c r="E33" s="25"/>
      <c r="F33" s="25"/>
      <c r="G33" s="25"/>
      <c r="I33" s="41"/>
    </row>
    <row r="34" spans="1:9" ht="15" customHeight="1" x14ac:dyDescent="0.25">
      <c r="B34" s="2" t="s">
        <v>75</v>
      </c>
      <c r="D34" s="3">
        <v>2022</v>
      </c>
      <c r="E34" s="42" t="s">
        <v>31</v>
      </c>
      <c r="F34" s="42" t="s">
        <v>31</v>
      </c>
      <c r="G34" s="42" t="s">
        <v>31</v>
      </c>
      <c r="I34" s="41"/>
    </row>
    <row r="35" spans="1:9" ht="15" customHeight="1" x14ac:dyDescent="0.25">
      <c r="D35" s="3">
        <v>2023</v>
      </c>
      <c r="E35" s="23">
        <f t="shared" si="3"/>
        <v>5</v>
      </c>
      <c r="F35" s="42">
        <v>5</v>
      </c>
      <c r="G35" s="42" t="s">
        <v>31</v>
      </c>
      <c r="I35" s="41"/>
    </row>
    <row r="36" spans="1:9" s="2" customFormat="1" ht="15" customHeight="1" x14ac:dyDescent="0.25">
      <c r="A36" s="1"/>
      <c r="D36" s="3">
        <v>2024</v>
      </c>
      <c r="E36" s="23">
        <f t="shared" si="3"/>
        <v>22</v>
      </c>
      <c r="F36" s="42">
        <v>19</v>
      </c>
      <c r="G36" s="42">
        <v>3</v>
      </c>
      <c r="H36" s="1"/>
      <c r="I36" s="41"/>
    </row>
    <row r="37" spans="1:9" ht="8.1" customHeight="1" x14ac:dyDescent="0.25">
      <c r="D37" s="24"/>
      <c r="E37" s="25"/>
      <c r="F37" s="25"/>
      <c r="G37" s="25"/>
      <c r="I37" s="41"/>
    </row>
    <row r="38" spans="1:9" ht="15" customHeight="1" x14ac:dyDescent="0.25">
      <c r="A38" s="2"/>
      <c r="B38" s="2" t="s">
        <v>76</v>
      </c>
      <c r="D38" s="3">
        <v>2022</v>
      </c>
      <c r="E38" s="42" t="s">
        <v>31</v>
      </c>
      <c r="F38" s="42" t="s">
        <v>31</v>
      </c>
      <c r="G38" s="42" t="s">
        <v>31</v>
      </c>
      <c r="I38" s="41"/>
    </row>
    <row r="39" spans="1:9" ht="15" customHeight="1" x14ac:dyDescent="0.25">
      <c r="D39" s="3">
        <v>2023</v>
      </c>
      <c r="E39" s="23">
        <f t="shared" si="3"/>
        <v>3</v>
      </c>
      <c r="F39" s="42">
        <v>3</v>
      </c>
      <c r="G39" s="42" t="s">
        <v>31</v>
      </c>
      <c r="I39" s="41"/>
    </row>
    <row r="40" spans="1:9" ht="15" customHeight="1" x14ac:dyDescent="0.25">
      <c r="D40" s="3">
        <v>2024</v>
      </c>
      <c r="E40" s="23">
        <f t="shared" si="3"/>
        <v>3</v>
      </c>
      <c r="F40" s="42">
        <v>3</v>
      </c>
      <c r="G40" s="42" t="s">
        <v>31</v>
      </c>
      <c r="I40" s="41"/>
    </row>
    <row r="41" spans="1:9" ht="8.1" customHeight="1" x14ac:dyDescent="0.25">
      <c r="D41" s="24"/>
      <c r="E41" s="25"/>
      <c r="F41" s="25"/>
      <c r="G41" s="25"/>
      <c r="I41" s="41"/>
    </row>
    <row r="42" spans="1:9" ht="15" customHeight="1" x14ac:dyDescent="0.25">
      <c r="B42" s="2" t="s">
        <v>9</v>
      </c>
      <c r="D42" s="3">
        <v>2022</v>
      </c>
      <c r="E42" s="23">
        <f t="shared" si="3"/>
        <v>2</v>
      </c>
      <c r="F42" s="42">
        <v>2</v>
      </c>
      <c r="G42" s="42" t="s">
        <v>31</v>
      </c>
      <c r="I42" s="41"/>
    </row>
    <row r="43" spans="1:9" ht="15" customHeight="1" x14ac:dyDescent="0.25">
      <c r="D43" s="3">
        <v>2023</v>
      </c>
      <c r="E43" s="23">
        <f t="shared" si="3"/>
        <v>2</v>
      </c>
      <c r="F43" s="42">
        <v>2</v>
      </c>
      <c r="G43" s="42" t="s">
        <v>31</v>
      </c>
      <c r="I43" s="41"/>
    </row>
    <row r="44" spans="1:9" ht="15" customHeight="1" x14ac:dyDescent="0.25">
      <c r="D44" s="3">
        <v>2024</v>
      </c>
      <c r="E44" s="23">
        <f t="shared" si="3"/>
        <v>11</v>
      </c>
      <c r="F44" s="42">
        <v>11</v>
      </c>
      <c r="G44" s="42" t="s">
        <v>31</v>
      </c>
      <c r="I44" s="41"/>
    </row>
    <row r="45" spans="1:9" ht="8.1" customHeight="1" x14ac:dyDescent="0.25">
      <c r="D45" s="24"/>
      <c r="E45" s="25"/>
      <c r="F45" s="25"/>
      <c r="G45" s="25"/>
      <c r="I45" s="41"/>
    </row>
    <row r="46" spans="1:9" ht="15" customHeight="1" x14ac:dyDescent="0.25">
      <c r="B46" s="2" t="s">
        <v>10</v>
      </c>
      <c r="D46" s="3">
        <v>2022</v>
      </c>
      <c r="E46" s="23">
        <f t="shared" si="3"/>
        <v>40</v>
      </c>
      <c r="F46" s="42">
        <v>38</v>
      </c>
      <c r="G46" s="42">
        <v>2</v>
      </c>
      <c r="I46" s="41"/>
    </row>
    <row r="47" spans="1:9" ht="15" customHeight="1" x14ac:dyDescent="0.25">
      <c r="D47" s="3">
        <v>2023</v>
      </c>
      <c r="E47" s="23">
        <f t="shared" si="3"/>
        <v>75</v>
      </c>
      <c r="F47" s="42">
        <v>67</v>
      </c>
      <c r="G47" s="42">
        <v>8</v>
      </c>
      <c r="I47" s="41"/>
    </row>
    <row r="48" spans="1:9" ht="15" customHeight="1" x14ac:dyDescent="0.25">
      <c r="D48" s="3">
        <v>2024</v>
      </c>
      <c r="E48" s="23">
        <f t="shared" si="3"/>
        <v>58</v>
      </c>
      <c r="F48" s="42">
        <v>56</v>
      </c>
      <c r="G48" s="42">
        <v>2</v>
      </c>
      <c r="I48" s="41"/>
    </row>
    <row r="49" spans="2:12" ht="8.1" customHeight="1" x14ac:dyDescent="0.25">
      <c r="D49" s="24"/>
      <c r="E49" s="25"/>
      <c r="F49" s="25"/>
      <c r="G49" s="25"/>
      <c r="I49" s="41"/>
    </row>
    <row r="50" spans="2:12" ht="15" customHeight="1" x14ac:dyDescent="0.25">
      <c r="B50" s="2" t="s">
        <v>77</v>
      </c>
      <c r="D50" s="3">
        <v>2022</v>
      </c>
      <c r="E50" s="23">
        <f t="shared" si="3"/>
        <v>1</v>
      </c>
      <c r="F50" s="42">
        <v>1</v>
      </c>
      <c r="G50" s="42" t="s">
        <v>31</v>
      </c>
      <c r="I50" s="41"/>
    </row>
    <row r="51" spans="2:12" ht="15" customHeight="1" x14ac:dyDescent="0.25">
      <c r="D51" s="3">
        <v>2023</v>
      </c>
      <c r="E51" s="42" t="s">
        <v>31</v>
      </c>
      <c r="F51" s="42" t="s">
        <v>31</v>
      </c>
      <c r="G51" s="42" t="s">
        <v>31</v>
      </c>
      <c r="I51" s="41"/>
    </row>
    <row r="52" spans="2:12" ht="15" customHeight="1" x14ac:dyDescent="0.25">
      <c r="D52" s="3">
        <v>2024</v>
      </c>
      <c r="E52" s="23">
        <f t="shared" si="3"/>
        <v>7</v>
      </c>
      <c r="F52" s="42">
        <v>7</v>
      </c>
      <c r="G52" s="42" t="s">
        <v>31</v>
      </c>
      <c r="I52" s="41"/>
    </row>
    <row r="53" spans="2:12" ht="8.1" customHeight="1" x14ac:dyDescent="0.25">
      <c r="D53" s="24"/>
      <c r="E53" s="25"/>
      <c r="F53" s="25"/>
      <c r="G53" s="25"/>
      <c r="I53" s="41"/>
    </row>
    <row r="54" spans="2:12" ht="15" customHeight="1" x14ac:dyDescent="0.25">
      <c r="B54" s="2" t="s">
        <v>11</v>
      </c>
      <c r="D54" s="3">
        <v>2022</v>
      </c>
      <c r="E54" s="23">
        <f t="shared" si="3"/>
        <v>8</v>
      </c>
      <c r="F54" s="42">
        <v>8</v>
      </c>
      <c r="G54" s="42" t="s">
        <v>31</v>
      </c>
      <c r="I54" s="41"/>
    </row>
    <row r="55" spans="2:12" ht="15" customHeight="1" x14ac:dyDescent="0.25">
      <c r="D55" s="3">
        <v>2023</v>
      </c>
      <c r="E55" s="23">
        <f t="shared" si="3"/>
        <v>21</v>
      </c>
      <c r="F55" s="42">
        <v>19</v>
      </c>
      <c r="G55" s="42">
        <v>2</v>
      </c>
      <c r="I55" s="41"/>
    </row>
    <row r="56" spans="2:12" ht="15" customHeight="1" x14ac:dyDescent="0.25">
      <c r="D56" s="3">
        <v>2024</v>
      </c>
      <c r="E56" s="23">
        <f t="shared" si="3"/>
        <v>9</v>
      </c>
      <c r="F56" s="42">
        <v>9</v>
      </c>
      <c r="G56" s="42" t="s">
        <v>31</v>
      </c>
      <c r="I56" s="41"/>
    </row>
    <row r="57" spans="2:12" ht="8.1" customHeight="1" x14ac:dyDescent="0.25">
      <c r="D57" s="24"/>
      <c r="E57" s="25"/>
      <c r="F57" s="25"/>
      <c r="G57" s="25"/>
      <c r="I57" s="41"/>
    </row>
    <row r="58" spans="2:12" ht="15" customHeight="1" x14ac:dyDescent="0.25">
      <c r="B58" s="2" t="s">
        <v>96</v>
      </c>
      <c r="D58" s="3">
        <v>2022</v>
      </c>
      <c r="E58" s="23">
        <f t="shared" si="3"/>
        <v>4</v>
      </c>
      <c r="F58" s="42">
        <v>4</v>
      </c>
      <c r="G58" s="42" t="s">
        <v>31</v>
      </c>
      <c r="I58" s="41"/>
      <c r="J58" s="25"/>
      <c r="K58" s="26"/>
      <c r="L58" s="27"/>
    </row>
    <row r="59" spans="2:12" ht="15" customHeight="1" x14ac:dyDescent="0.25">
      <c r="D59" s="3">
        <v>2023</v>
      </c>
      <c r="E59" s="23">
        <f t="shared" si="3"/>
        <v>11</v>
      </c>
      <c r="F59" s="42">
        <v>11</v>
      </c>
      <c r="G59" s="42" t="s">
        <v>31</v>
      </c>
      <c r="I59" s="41"/>
      <c r="J59" s="25"/>
      <c r="K59" s="26"/>
      <c r="L59" s="26"/>
    </row>
    <row r="60" spans="2:12" ht="15" customHeight="1" x14ac:dyDescent="0.25">
      <c r="D60" s="3">
        <v>2024</v>
      </c>
      <c r="E60" s="23">
        <f t="shared" si="3"/>
        <v>6</v>
      </c>
      <c r="F60" s="42">
        <v>6</v>
      </c>
      <c r="G60" s="42" t="s">
        <v>31</v>
      </c>
      <c r="I60" s="41"/>
    </row>
    <row r="61" spans="2:12" ht="8.1" customHeight="1" x14ac:dyDescent="0.25">
      <c r="D61" s="24"/>
      <c r="E61" s="25"/>
      <c r="F61" s="25"/>
      <c r="G61" s="25"/>
      <c r="I61" s="41"/>
    </row>
    <row r="62" spans="2:12" ht="15" customHeight="1" x14ac:dyDescent="0.25">
      <c r="B62" s="2" t="s">
        <v>13</v>
      </c>
      <c r="D62" s="3">
        <v>2022</v>
      </c>
      <c r="E62" s="42" t="s">
        <v>31</v>
      </c>
      <c r="F62" s="42" t="s">
        <v>31</v>
      </c>
      <c r="G62" s="42" t="s">
        <v>31</v>
      </c>
      <c r="I62" s="41"/>
    </row>
    <row r="63" spans="2:12" ht="15" customHeight="1" x14ac:dyDescent="0.25">
      <c r="D63" s="3">
        <v>2023</v>
      </c>
      <c r="E63" s="23">
        <f t="shared" si="3"/>
        <v>2</v>
      </c>
      <c r="F63" s="42">
        <v>2</v>
      </c>
      <c r="G63" s="42" t="s">
        <v>31</v>
      </c>
      <c r="I63" s="41"/>
    </row>
    <row r="64" spans="2:12" ht="15" customHeight="1" x14ac:dyDescent="0.25">
      <c r="D64" s="3">
        <v>2024</v>
      </c>
      <c r="E64" s="23">
        <f t="shared" si="3"/>
        <v>2</v>
      </c>
      <c r="F64" s="42">
        <v>2</v>
      </c>
      <c r="G64" s="42" t="s">
        <v>31</v>
      </c>
      <c r="I64" s="41"/>
    </row>
    <row r="65" spans="1:9" ht="8.1" customHeight="1" x14ac:dyDescent="0.25">
      <c r="D65" s="24"/>
      <c r="E65" s="25"/>
      <c r="F65" s="25"/>
      <c r="G65" s="25"/>
      <c r="I65" s="41"/>
    </row>
    <row r="66" spans="1:9" ht="15" customHeight="1" x14ac:dyDescent="0.25">
      <c r="B66" s="2" t="s">
        <v>14</v>
      </c>
      <c r="D66" s="3">
        <v>2022</v>
      </c>
      <c r="E66" s="23">
        <f t="shared" si="3"/>
        <v>10</v>
      </c>
      <c r="F66" s="42">
        <v>10</v>
      </c>
      <c r="G66" s="42" t="s">
        <v>31</v>
      </c>
      <c r="I66" s="41"/>
    </row>
    <row r="67" spans="1:9" ht="15" customHeight="1" x14ac:dyDescent="0.25">
      <c r="D67" s="3">
        <v>2023</v>
      </c>
      <c r="E67" s="23">
        <f t="shared" si="3"/>
        <v>48</v>
      </c>
      <c r="F67" s="42">
        <v>40</v>
      </c>
      <c r="G67" s="42">
        <v>8</v>
      </c>
      <c r="I67" s="41"/>
    </row>
    <row r="68" spans="1:9" ht="15" customHeight="1" x14ac:dyDescent="0.25">
      <c r="D68" s="3">
        <v>2024</v>
      </c>
      <c r="E68" s="23">
        <f t="shared" si="3"/>
        <v>47</v>
      </c>
      <c r="F68" s="42">
        <v>43</v>
      </c>
      <c r="G68" s="42">
        <v>4</v>
      </c>
      <c r="I68" s="41"/>
    </row>
    <row r="69" spans="1:9" ht="8.1" customHeight="1" x14ac:dyDescent="0.25">
      <c r="D69" s="24"/>
      <c r="E69" s="25"/>
      <c r="F69" s="25"/>
      <c r="G69" s="25"/>
      <c r="I69" s="41"/>
    </row>
    <row r="70" spans="1:9" ht="15" customHeight="1" x14ac:dyDescent="0.25">
      <c r="B70" s="2" t="s">
        <v>15</v>
      </c>
      <c r="D70" s="3">
        <v>2022</v>
      </c>
      <c r="E70" s="23">
        <f t="shared" si="3"/>
        <v>6</v>
      </c>
      <c r="F70" s="42">
        <v>5</v>
      </c>
      <c r="G70" s="42">
        <v>1</v>
      </c>
      <c r="I70" s="41"/>
    </row>
    <row r="71" spans="1:9" ht="15" customHeight="1" x14ac:dyDescent="0.25">
      <c r="D71" s="3">
        <v>2023</v>
      </c>
      <c r="E71" s="23">
        <f t="shared" si="3"/>
        <v>19</v>
      </c>
      <c r="F71" s="42">
        <v>19</v>
      </c>
      <c r="G71" s="42" t="s">
        <v>31</v>
      </c>
      <c r="I71" s="41"/>
    </row>
    <row r="72" spans="1:9" ht="15" customHeight="1" x14ac:dyDescent="0.25">
      <c r="D72" s="3">
        <v>2024</v>
      </c>
      <c r="E72" s="23">
        <f t="shared" si="3"/>
        <v>5</v>
      </c>
      <c r="F72" s="42">
        <v>5</v>
      </c>
      <c r="G72" s="42" t="s">
        <v>31</v>
      </c>
      <c r="I72" s="41"/>
    </row>
    <row r="73" spans="1:9" ht="8.1" customHeight="1" x14ac:dyDescent="0.25">
      <c r="D73" s="24"/>
      <c r="E73" s="25"/>
      <c r="F73" s="25"/>
      <c r="G73" s="25"/>
      <c r="I73" s="41"/>
    </row>
    <row r="74" spans="1:9" ht="15" customHeight="1" x14ac:dyDescent="0.25">
      <c r="B74" s="2" t="s">
        <v>108</v>
      </c>
      <c r="D74" s="3">
        <v>2022</v>
      </c>
      <c r="E74" s="23">
        <f t="shared" si="3"/>
        <v>301</v>
      </c>
      <c r="F74" s="42">
        <v>196</v>
      </c>
      <c r="G74" s="42">
        <v>105</v>
      </c>
      <c r="I74" s="41"/>
    </row>
    <row r="75" spans="1:9" ht="15" customHeight="1" x14ac:dyDescent="0.25">
      <c r="D75" s="3">
        <v>2023</v>
      </c>
      <c r="E75" s="23">
        <f t="shared" si="3"/>
        <v>175</v>
      </c>
      <c r="F75" s="42">
        <v>138</v>
      </c>
      <c r="G75" s="42">
        <v>37</v>
      </c>
    </row>
    <row r="76" spans="1:9" ht="15" customHeight="1" x14ac:dyDescent="0.25">
      <c r="A76" s="14"/>
      <c r="B76" s="113"/>
      <c r="C76" s="113"/>
      <c r="D76" s="3">
        <v>2024</v>
      </c>
      <c r="E76" s="23">
        <f t="shared" si="3"/>
        <v>228</v>
      </c>
      <c r="F76" s="42">
        <v>143</v>
      </c>
      <c r="G76" s="42">
        <v>85</v>
      </c>
      <c r="H76" s="14"/>
    </row>
    <row r="77" spans="1:9" ht="8.1" customHeight="1" thickBot="1" x14ac:dyDescent="0.3">
      <c r="A77" s="28"/>
      <c r="B77" s="29"/>
      <c r="C77" s="29"/>
      <c r="D77" s="30"/>
      <c r="E77" s="30"/>
      <c r="F77" s="30"/>
      <c r="G77" s="30"/>
      <c r="H77" s="28"/>
    </row>
    <row r="78" spans="1:9" s="35" customFormat="1" x14ac:dyDescent="0.25">
      <c r="A78" s="31"/>
      <c r="B78" s="32"/>
      <c r="C78" s="32"/>
      <c r="D78" s="33"/>
      <c r="E78" s="33"/>
      <c r="F78" s="33"/>
      <c r="G78" s="33"/>
      <c r="H78" s="34" t="s">
        <v>97</v>
      </c>
    </row>
    <row r="79" spans="1:9" s="31" customFormat="1" x14ac:dyDescent="0.25">
      <c r="A79" s="32" t="s">
        <v>109</v>
      </c>
      <c r="C79" s="32"/>
      <c r="D79" s="33"/>
      <c r="E79" s="33"/>
      <c r="F79" s="33"/>
      <c r="G79" s="33"/>
      <c r="H79" s="37" t="s">
        <v>98</v>
      </c>
    </row>
    <row r="80" spans="1:9" x14ac:dyDescent="0.25">
      <c r="A80" s="32" t="s">
        <v>110</v>
      </c>
      <c r="B80" s="1"/>
    </row>
    <row r="81" spans="1:2" x14ac:dyDescent="0.25">
      <c r="A81" s="32" t="s">
        <v>111</v>
      </c>
      <c r="B81" s="1"/>
    </row>
  </sheetData>
  <mergeCells count="2">
    <mergeCell ref="E12:G12"/>
    <mergeCell ref="E13:G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5" fitToWidth="0" orientation="portrait" r:id="rId1"/>
  <headerFooter>
    <oddHeader xml:space="preserve">&amp;R&amp;"-,Bold"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73D7C-4C5E-4BB9-AB2A-1DA28E792188}">
  <dimension ref="A1:T76"/>
  <sheetViews>
    <sheetView showGridLines="0" view="pageBreakPreview" zoomScale="90" zoomScaleNormal="90" zoomScaleSheetLayoutView="90" workbookViewId="0">
      <selection activeCell="B11" sqref="B11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4.7109375" style="2" customWidth="1"/>
    <col min="4" max="4" width="8.42578125" style="3" customWidth="1"/>
    <col min="5" max="5" width="8.5703125" style="3" customWidth="1"/>
    <col min="6" max="6" width="8.140625" style="3" customWidth="1"/>
    <col min="7" max="7" width="12.42578125" style="3" customWidth="1"/>
    <col min="8" max="8" width="1.28515625" style="3" customWidth="1"/>
    <col min="9" max="9" width="8.5703125" style="3" customWidth="1"/>
    <col min="10" max="10" width="8.85546875" style="3" customWidth="1"/>
    <col min="11" max="11" width="12.42578125" style="3" customWidth="1"/>
    <col min="12" max="12" width="1.28515625" style="3" customWidth="1"/>
    <col min="13" max="14" width="9.7109375" style="3" customWidth="1"/>
    <col min="15" max="15" width="14.28515625" style="3" customWidth="1"/>
    <col min="16" max="16" width="2.140625" style="1" customWidth="1"/>
    <col min="17" max="16384" width="9.140625" style="1"/>
  </cols>
  <sheetData>
    <row r="1" spans="1:19" ht="12" customHeight="1" x14ac:dyDescent="0.25">
      <c r="P1" s="4"/>
    </row>
    <row r="2" spans="1:19" ht="12" customHeight="1" x14ac:dyDescent="0.25">
      <c r="P2" s="4"/>
      <c r="Q2" s="5"/>
      <c r="R2" s="5"/>
      <c r="S2" s="5"/>
    </row>
    <row r="3" spans="1:19" ht="12" customHeight="1" x14ac:dyDescent="0.25"/>
    <row r="4" spans="1:19" ht="12" customHeight="1" x14ac:dyDescent="0.25"/>
    <row r="5" spans="1:19" ht="12" customHeight="1" x14ac:dyDescent="0.2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9" ht="12" customHeight="1" x14ac:dyDescent="0.2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9" ht="12" customHeight="1" x14ac:dyDescent="0.25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9" ht="12" customHeight="1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9" ht="12" customHeight="1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9" s="6" customFormat="1" ht="15" customHeight="1" x14ac:dyDescent="0.25">
      <c r="B10" s="7" t="s">
        <v>178</v>
      </c>
      <c r="C10" s="8" t="s">
        <v>120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8"/>
    </row>
    <row r="11" spans="1:19" s="10" customFormat="1" ht="16.5" customHeight="1" x14ac:dyDescent="0.25">
      <c r="B11" s="11" t="s">
        <v>179</v>
      </c>
      <c r="C11" s="12" t="s">
        <v>69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9" ht="8.1" customHeight="1" thickBot="1" x14ac:dyDescent="0.3"/>
    <row r="13" spans="1:19" ht="4.5" customHeight="1" thickTop="1" x14ac:dyDescent="0.25">
      <c r="A13" s="50"/>
      <c r="B13" s="51"/>
      <c r="C13" s="51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0"/>
    </row>
    <row r="14" spans="1:19" ht="15" customHeight="1" x14ac:dyDescent="0.25">
      <c r="A14" s="53"/>
      <c r="B14" s="54" t="s">
        <v>0</v>
      </c>
      <c r="C14" s="55"/>
      <c r="D14" s="56" t="s">
        <v>1</v>
      </c>
      <c r="E14" s="136" t="s">
        <v>24</v>
      </c>
      <c r="F14" s="136"/>
      <c r="G14" s="136"/>
      <c r="H14" s="56"/>
      <c r="I14" s="136" t="s">
        <v>67</v>
      </c>
      <c r="J14" s="136"/>
      <c r="K14" s="136"/>
      <c r="L14" s="58"/>
      <c r="M14" s="136" t="s">
        <v>68</v>
      </c>
      <c r="N14" s="136"/>
      <c r="O14" s="136"/>
      <c r="P14" s="59"/>
    </row>
    <row r="15" spans="1:19" ht="15" customHeight="1" x14ac:dyDescent="0.25">
      <c r="A15" s="53"/>
      <c r="B15" s="60" t="s">
        <v>2</v>
      </c>
      <c r="C15" s="55"/>
      <c r="D15" s="61" t="s">
        <v>3</v>
      </c>
      <c r="E15" s="137" t="s">
        <v>25</v>
      </c>
      <c r="F15" s="137"/>
      <c r="G15" s="137"/>
      <c r="H15" s="61"/>
      <c r="I15" s="137" t="s">
        <v>32</v>
      </c>
      <c r="J15" s="137"/>
      <c r="K15" s="137"/>
      <c r="L15" s="62"/>
      <c r="M15" s="137" t="s">
        <v>30</v>
      </c>
      <c r="N15" s="137"/>
      <c r="O15" s="137"/>
      <c r="P15" s="59"/>
    </row>
    <row r="16" spans="1:19" ht="15" customHeight="1" x14ac:dyDescent="0.25">
      <c r="A16" s="53"/>
      <c r="B16" s="60"/>
      <c r="C16" s="55"/>
      <c r="D16" s="61"/>
      <c r="E16" s="63" t="s">
        <v>24</v>
      </c>
      <c r="F16" s="63" t="s">
        <v>26</v>
      </c>
      <c r="G16" s="63" t="s">
        <v>27</v>
      </c>
      <c r="H16" s="63"/>
      <c r="I16" s="63" t="s">
        <v>24</v>
      </c>
      <c r="J16" s="63" t="s">
        <v>26</v>
      </c>
      <c r="K16" s="63" t="s">
        <v>27</v>
      </c>
      <c r="L16" s="63"/>
      <c r="M16" s="63" t="s">
        <v>24</v>
      </c>
      <c r="N16" s="63" t="s">
        <v>26</v>
      </c>
      <c r="O16" s="63" t="s">
        <v>27</v>
      </c>
      <c r="P16" s="59"/>
    </row>
    <row r="17" spans="1:19" ht="15" customHeight="1" x14ac:dyDescent="0.25">
      <c r="A17" s="53"/>
      <c r="B17" s="60"/>
      <c r="C17" s="55"/>
      <c r="D17" s="61"/>
      <c r="E17" s="64" t="s">
        <v>25</v>
      </c>
      <c r="F17" s="64" t="s">
        <v>28</v>
      </c>
      <c r="G17" s="64" t="s">
        <v>29</v>
      </c>
      <c r="H17" s="64"/>
      <c r="I17" s="64" t="s">
        <v>25</v>
      </c>
      <c r="J17" s="64" t="s">
        <v>28</v>
      </c>
      <c r="K17" s="64" t="s">
        <v>29</v>
      </c>
      <c r="L17" s="64"/>
      <c r="M17" s="64" t="s">
        <v>25</v>
      </c>
      <c r="N17" s="64" t="s">
        <v>28</v>
      </c>
      <c r="O17" s="64" t="s">
        <v>29</v>
      </c>
      <c r="P17" s="59"/>
    </row>
    <row r="18" spans="1:19" s="14" customFormat="1" ht="8.1" customHeight="1" x14ac:dyDescent="0.25">
      <c r="A18" s="65"/>
      <c r="B18" s="66"/>
      <c r="C18" s="65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5"/>
    </row>
    <row r="19" spans="1:19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4"/>
      <c r="Q19" s="17"/>
      <c r="R19" s="17"/>
      <c r="S19" s="17"/>
    </row>
    <row r="20" spans="1:19" ht="15" customHeight="1" x14ac:dyDescent="0.25">
      <c r="A20" s="14"/>
      <c r="B20" s="15" t="s">
        <v>4</v>
      </c>
      <c r="C20" s="18"/>
      <c r="D20" s="19">
        <v>2022</v>
      </c>
      <c r="E20" s="20">
        <f t="shared" ref="E20:G22" si="0">SUM(E24,E28,E32,E36,E40,E44,E48,E52,E56,E60,E64)</f>
        <v>171</v>
      </c>
      <c r="F20" s="20">
        <f t="shared" si="0"/>
        <v>148</v>
      </c>
      <c r="G20" s="20">
        <f t="shared" si="0"/>
        <v>23</v>
      </c>
      <c r="H20" s="22"/>
      <c r="I20" s="20">
        <f t="shared" ref="I20:K22" si="1">SUM(I24,I28,I32,I36,I40,I44,I48,I52,I56,I60,I64)</f>
        <v>145</v>
      </c>
      <c r="J20" s="20">
        <f t="shared" si="1"/>
        <v>123</v>
      </c>
      <c r="K20" s="20">
        <f t="shared" si="1"/>
        <v>22</v>
      </c>
      <c r="L20" s="22"/>
      <c r="M20" s="20">
        <f t="shared" ref="M20:O22" si="2">SUM(M24,M28,M32,M36,M40,M44,M48,M52,M56,M60,M64)</f>
        <v>26</v>
      </c>
      <c r="N20" s="20">
        <f t="shared" si="2"/>
        <v>25</v>
      </c>
      <c r="O20" s="20">
        <f t="shared" si="2"/>
        <v>1</v>
      </c>
      <c r="P20" s="14"/>
    </row>
    <row r="21" spans="1:19" ht="15" customHeight="1" x14ac:dyDescent="0.25">
      <c r="B21" s="21"/>
      <c r="C21" s="21"/>
      <c r="D21" s="19">
        <v>2023</v>
      </c>
      <c r="E21" s="20">
        <f t="shared" si="0"/>
        <v>85</v>
      </c>
      <c r="F21" s="20">
        <f t="shared" si="0"/>
        <v>69</v>
      </c>
      <c r="G21" s="20">
        <f t="shared" si="0"/>
        <v>16</v>
      </c>
      <c r="H21" s="22"/>
      <c r="I21" s="20">
        <f t="shared" si="1"/>
        <v>72</v>
      </c>
      <c r="J21" s="20">
        <f t="shared" si="1"/>
        <v>56</v>
      </c>
      <c r="K21" s="20">
        <f t="shared" si="1"/>
        <v>16</v>
      </c>
      <c r="L21" s="22"/>
      <c r="M21" s="20">
        <f t="shared" si="2"/>
        <v>13</v>
      </c>
      <c r="N21" s="20">
        <f t="shared" si="2"/>
        <v>13</v>
      </c>
      <c r="O21" s="23" t="s">
        <v>31</v>
      </c>
    </row>
    <row r="22" spans="1:19" ht="15" customHeight="1" x14ac:dyDescent="0.25">
      <c r="B22" s="21"/>
      <c r="C22" s="21"/>
      <c r="D22" s="19">
        <v>2024</v>
      </c>
      <c r="E22" s="20">
        <f t="shared" si="0"/>
        <v>125</v>
      </c>
      <c r="F22" s="20">
        <f t="shared" si="0"/>
        <v>104</v>
      </c>
      <c r="G22" s="20">
        <f t="shared" si="0"/>
        <v>21</v>
      </c>
      <c r="H22" s="22"/>
      <c r="I22" s="20">
        <f t="shared" si="1"/>
        <v>111</v>
      </c>
      <c r="J22" s="20">
        <f t="shared" si="1"/>
        <v>90</v>
      </c>
      <c r="K22" s="20">
        <f t="shared" si="1"/>
        <v>21</v>
      </c>
      <c r="L22" s="22"/>
      <c r="M22" s="20">
        <f t="shared" si="2"/>
        <v>14</v>
      </c>
      <c r="N22" s="20">
        <f t="shared" si="2"/>
        <v>14</v>
      </c>
      <c r="O22" s="42" t="s">
        <v>31</v>
      </c>
      <c r="Q22" s="41"/>
    </row>
    <row r="23" spans="1:19" ht="8.1" customHeight="1" x14ac:dyDescent="0.25">
      <c r="D23" s="19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Q23" s="41"/>
    </row>
    <row r="24" spans="1:19" ht="15" customHeight="1" x14ac:dyDescent="0.25">
      <c r="B24" s="2" t="s">
        <v>5</v>
      </c>
      <c r="D24" s="3">
        <v>2022</v>
      </c>
      <c r="E24" s="23">
        <f>SUM(F24:G24)</f>
        <v>27</v>
      </c>
      <c r="F24" s="23">
        <f>SUM(J24,N24)</f>
        <v>16</v>
      </c>
      <c r="G24" s="23">
        <f>SUM(K24,O24)</f>
        <v>11</v>
      </c>
      <c r="H24" s="42"/>
      <c r="I24" s="23">
        <v>22</v>
      </c>
      <c r="J24" s="23">
        <v>12</v>
      </c>
      <c r="K24" s="23">
        <v>10</v>
      </c>
      <c r="L24" s="42"/>
      <c r="M24" s="23">
        <v>5</v>
      </c>
      <c r="N24" s="23">
        <v>4</v>
      </c>
      <c r="O24" s="42">
        <v>1</v>
      </c>
      <c r="Q24" s="41"/>
    </row>
    <row r="25" spans="1:19" ht="15" customHeight="1" x14ac:dyDescent="0.25">
      <c r="D25" s="3">
        <v>2023</v>
      </c>
      <c r="E25" s="23">
        <f t="shared" ref="E25:E26" si="3">SUM(F25:G25)</f>
        <v>5</v>
      </c>
      <c r="F25" s="23">
        <f t="shared" ref="F25:G26" si="4">SUM(J25,N25)</f>
        <v>5</v>
      </c>
      <c r="G25" s="23" t="s">
        <v>31</v>
      </c>
      <c r="H25" s="42"/>
      <c r="I25" s="23">
        <v>4</v>
      </c>
      <c r="J25" s="23">
        <v>4</v>
      </c>
      <c r="K25" s="23" t="s">
        <v>31</v>
      </c>
      <c r="L25" s="42"/>
      <c r="M25" s="23">
        <v>1</v>
      </c>
      <c r="N25" s="23">
        <v>1</v>
      </c>
      <c r="O25" s="23" t="s">
        <v>31</v>
      </c>
      <c r="Q25" s="41"/>
    </row>
    <row r="26" spans="1:19" ht="15" customHeight="1" x14ac:dyDescent="0.25">
      <c r="D26" s="3">
        <v>2024</v>
      </c>
      <c r="E26" s="23">
        <f t="shared" si="3"/>
        <v>25</v>
      </c>
      <c r="F26" s="23">
        <f t="shared" si="4"/>
        <v>22</v>
      </c>
      <c r="G26" s="23">
        <f t="shared" si="4"/>
        <v>3</v>
      </c>
      <c r="H26" s="42"/>
      <c r="I26" s="23">
        <v>19</v>
      </c>
      <c r="J26" s="23">
        <v>16</v>
      </c>
      <c r="K26" s="23">
        <v>3</v>
      </c>
      <c r="L26" s="42"/>
      <c r="M26" s="23">
        <v>6</v>
      </c>
      <c r="N26" s="23">
        <v>6</v>
      </c>
      <c r="O26" s="42" t="s">
        <v>31</v>
      </c>
      <c r="Q26" s="41"/>
    </row>
    <row r="27" spans="1:19" ht="8.1" customHeight="1" x14ac:dyDescent="0.25"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Q27" s="41"/>
    </row>
    <row r="28" spans="1:19" ht="15" customHeight="1" x14ac:dyDescent="0.25">
      <c r="B28" s="2" t="s">
        <v>6</v>
      </c>
      <c r="D28" s="3">
        <v>2022</v>
      </c>
      <c r="E28" s="23">
        <f>SUM(F28:G28)</f>
        <v>9</v>
      </c>
      <c r="F28" s="23">
        <f>SUM(J28,N28)</f>
        <v>9</v>
      </c>
      <c r="G28" s="23" t="s">
        <v>31</v>
      </c>
      <c r="H28" s="42"/>
      <c r="I28" s="23">
        <v>7</v>
      </c>
      <c r="J28" s="23">
        <v>7</v>
      </c>
      <c r="K28" s="23" t="s">
        <v>31</v>
      </c>
      <c r="L28" s="42"/>
      <c r="M28" s="23">
        <v>2</v>
      </c>
      <c r="N28" s="23">
        <v>2</v>
      </c>
      <c r="O28" s="23" t="s">
        <v>31</v>
      </c>
      <c r="Q28" s="41"/>
    </row>
    <row r="29" spans="1:19" ht="15" customHeight="1" x14ac:dyDescent="0.25">
      <c r="D29" s="3">
        <v>2023</v>
      </c>
      <c r="E29" s="23" t="s">
        <v>31</v>
      </c>
      <c r="F29" s="23" t="s">
        <v>31</v>
      </c>
      <c r="G29" s="23" t="s">
        <v>31</v>
      </c>
      <c r="H29" s="42"/>
      <c r="I29" s="23" t="s">
        <v>31</v>
      </c>
      <c r="J29" s="23" t="s">
        <v>31</v>
      </c>
      <c r="K29" s="23" t="s">
        <v>31</v>
      </c>
      <c r="L29" s="42"/>
      <c r="M29" s="23" t="s">
        <v>31</v>
      </c>
      <c r="N29" s="23" t="s">
        <v>31</v>
      </c>
      <c r="O29" s="42" t="s">
        <v>31</v>
      </c>
      <c r="Q29" s="41"/>
    </row>
    <row r="30" spans="1:19" ht="15" customHeight="1" x14ac:dyDescent="0.25">
      <c r="D30" s="3">
        <v>2024</v>
      </c>
      <c r="E30" s="23" t="s">
        <v>31</v>
      </c>
      <c r="F30" s="23" t="s">
        <v>31</v>
      </c>
      <c r="G30" s="23" t="s">
        <v>31</v>
      </c>
      <c r="H30" s="42"/>
      <c r="I30" s="23" t="s">
        <v>31</v>
      </c>
      <c r="J30" s="23" t="s">
        <v>31</v>
      </c>
      <c r="K30" s="23" t="s">
        <v>31</v>
      </c>
      <c r="L30" s="42"/>
      <c r="M30" s="23" t="s">
        <v>31</v>
      </c>
      <c r="N30" s="23" t="s">
        <v>31</v>
      </c>
      <c r="O30" s="42" t="s">
        <v>31</v>
      </c>
      <c r="Q30" s="41"/>
    </row>
    <row r="31" spans="1:19" ht="8.1" customHeight="1" x14ac:dyDescent="0.25"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Q31" s="41"/>
    </row>
    <row r="32" spans="1:19" ht="15" customHeight="1" x14ac:dyDescent="0.25">
      <c r="B32" s="2" t="s">
        <v>7</v>
      </c>
      <c r="D32" s="3">
        <v>2022</v>
      </c>
      <c r="E32" s="23">
        <f>SUM(F32:G32)</f>
        <v>4</v>
      </c>
      <c r="F32" s="23">
        <f>SUM(J32,N32)</f>
        <v>4</v>
      </c>
      <c r="G32" s="23" t="s">
        <v>31</v>
      </c>
      <c r="H32" s="42"/>
      <c r="I32" s="23">
        <v>2</v>
      </c>
      <c r="J32" s="23">
        <v>2</v>
      </c>
      <c r="K32" s="23" t="s">
        <v>31</v>
      </c>
      <c r="L32" s="42"/>
      <c r="M32" s="23">
        <v>2</v>
      </c>
      <c r="N32" s="23">
        <v>2</v>
      </c>
      <c r="O32" s="42" t="s">
        <v>31</v>
      </c>
      <c r="Q32" s="41"/>
    </row>
    <row r="33" spans="1:17" ht="15" customHeight="1" x14ac:dyDescent="0.25">
      <c r="D33" s="3">
        <v>2023</v>
      </c>
      <c r="E33" s="23" t="s">
        <v>31</v>
      </c>
      <c r="F33" s="23" t="s">
        <v>31</v>
      </c>
      <c r="G33" s="23" t="s">
        <v>31</v>
      </c>
      <c r="H33" s="42"/>
      <c r="I33" s="23" t="s">
        <v>31</v>
      </c>
      <c r="J33" s="23" t="s">
        <v>31</v>
      </c>
      <c r="K33" s="23" t="s">
        <v>31</v>
      </c>
      <c r="L33" s="42"/>
      <c r="M33" s="23" t="s">
        <v>31</v>
      </c>
      <c r="N33" s="23" t="s">
        <v>31</v>
      </c>
      <c r="O33" s="42" t="s">
        <v>31</v>
      </c>
      <c r="Q33" s="41"/>
    </row>
    <row r="34" spans="1:17" ht="15" customHeight="1" x14ac:dyDescent="0.25">
      <c r="D34" s="3">
        <v>2024</v>
      </c>
      <c r="E34" s="23" t="s">
        <v>31</v>
      </c>
      <c r="F34" s="23" t="s">
        <v>31</v>
      </c>
      <c r="G34" s="23" t="s">
        <v>31</v>
      </c>
      <c r="H34" s="42"/>
      <c r="I34" s="23" t="s">
        <v>31</v>
      </c>
      <c r="J34" s="23" t="s">
        <v>31</v>
      </c>
      <c r="K34" s="42" t="s">
        <v>31</v>
      </c>
      <c r="L34" s="42"/>
      <c r="M34" s="23" t="s">
        <v>31</v>
      </c>
      <c r="N34" s="23" t="s">
        <v>31</v>
      </c>
      <c r="O34" s="42" t="s">
        <v>31</v>
      </c>
      <c r="Q34" s="41"/>
    </row>
    <row r="35" spans="1:17" ht="8.1" customHeight="1" x14ac:dyDescent="0.25"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Q35" s="41"/>
    </row>
    <row r="36" spans="1:17" ht="15" customHeight="1" x14ac:dyDescent="0.25">
      <c r="B36" s="2" t="s">
        <v>8</v>
      </c>
      <c r="D36" s="3">
        <v>2022</v>
      </c>
      <c r="E36" s="23">
        <f>SUM(F36:G36)</f>
        <v>45</v>
      </c>
      <c r="F36" s="23">
        <f>SUM(J36,N36)</f>
        <v>44</v>
      </c>
      <c r="G36" s="23">
        <f>SUM(K36,O36)</f>
        <v>1</v>
      </c>
      <c r="H36" s="42"/>
      <c r="I36" s="23">
        <v>38</v>
      </c>
      <c r="J36" s="23">
        <v>37</v>
      </c>
      <c r="K36" s="23">
        <v>1</v>
      </c>
      <c r="L36" s="42"/>
      <c r="M36" s="23">
        <v>7</v>
      </c>
      <c r="N36" s="23">
        <v>7</v>
      </c>
      <c r="O36" s="42" t="s">
        <v>31</v>
      </c>
      <c r="Q36" s="41"/>
    </row>
    <row r="37" spans="1:17" ht="15" customHeight="1" x14ac:dyDescent="0.25">
      <c r="D37" s="3">
        <v>2023</v>
      </c>
      <c r="E37" s="23">
        <f t="shared" ref="E37:E38" si="5">SUM(F37:G37)</f>
        <v>71</v>
      </c>
      <c r="F37" s="23">
        <f t="shared" ref="F37:G38" si="6">SUM(J37,N37)</f>
        <v>56</v>
      </c>
      <c r="G37" s="23">
        <f t="shared" si="6"/>
        <v>15</v>
      </c>
      <c r="H37" s="42"/>
      <c r="I37" s="23">
        <v>60</v>
      </c>
      <c r="J37" s="23">
        <v>45</v>
      </c>
      <c r="K37" s="23">
        <v>15</v>
      </c>
      <c r="L37" s="42"/>
      <c r="M37" s="23">
        <v>11</v>
      </c>
      <c r="N37" s="23">
        <v>11</v>
      </c>
      <c r="O37" s="42" t="s">
        <v>31</v>
      </c>
      <c r="Q37" s="41"/>
    </row>
    <row r="38" spans="1:17" s="2" customFormat="1" ht="15" customHeight="1" x14ac:dyDescent="0.25">
      <c r="A38" s="1"/>
      <c r="D38" s="3">
        <v>2024</v>
      </c>
      <c r="E38" s="23">
        <f t="shared" si="5"/>
        <v>3</v>
      </c>
      <c r="F38" s="23">
        <f t="shared" si="6"/>
        <v>3</v>
      </c>
      <c r="G38" s="23" t="s">
        <v>31</v>
      </c>
      <c r="H38" s="42"/>
      <c r="I38" s="23">
        <v>1</v>
      </c>
      <c r="J38" s="23">
        <v>1</v>
      </c>
      <c r="K38" s="23" t="s">
        <v>31</v>
      </c>
      <c r="L38" s="42"/>
      <c r="M38" s="23">
        <v>2</v>
      </c>
      <c r="N38" s="23">
        <v>2</v>
      </c>
      <c r="O38" s="23" t="s">
        <v>31</v>
      </c>
      <c r="P38" s="1"/>
      <c r="Q38" s="41"/>
    </row>
    <row r="39" spans="1:17" ht="8.1" customHeight="1" x14ac:dyDescent="0.25"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Q39" s="41"/>
    </row>
    <row r="40" spans="1:17" ht="15" customHeight="1" x14ac:dyDescent="0.25">
      <c r="B40" s="2" t="s">
        <v>9</v>
      </c>
      <c r="D40" s="3">
        <v>2022</v>
      </c>
      <c r="E40" s="23" t="s">
        <v>31</v>
      </c>
      <c r="F40" s="23" t="s">
        <v>31</v>
      </c>
      <c r="G40" s="23" t="s">
        <v>31</v>
      </c>
      <c r="H40" s="42"/>
      <c r="I40" s="23" t="s">
        <v>31</v>
      </c>
      <c r="J40" s="23" t="s">
        <v>31</v>
      </c>
      <c r="K40" s="23" t="s">
        <v>31</v>
      </c>
      <c r="L40" s="42"/>
      <c r="M40" s="23" t="s">
        <v>31</v>
      </c>
      <c r="N40" s="23" t="s">
        <v>31</v>
      </c>
      <c r="O40" s="23" t="s">
        <v>31</v>
      </c>
      <c r="Q40" s="41"/>
    </row>
    <row r="41" spans="1:17" ht="15" customHeight="1" x14ac:dyDescent="0.25">
      <c r="D41" s="3">
        <v>2023</v>
      </c>
      <c r="E41" s="23" t="s">
        <v>31</v>
      </c>
      <c r="F41" s="23" t="s">
        <v>31</v>
      </c>
      <c r="G41" s="23" t="s">
        <v>31</v>
      </c>
      <c r="H41" s="42"/>
      <c r="I41" s="23" t="s">
        <v>31</v>
      </c>
      <c r="J41" s="23" t="s">
        <v>31</v>
      </c>
      <c r="K41" s="23" t="s">
        <v>31</v>
      </c>
      <c r="L41" s="42"/>
      <c r="M41" s="23" t="s">
        <v>31</v>
      </c>
      <c r="N41" s="23" t="s">
        <v>31</v>
      </c>
      <c r="O41" s="42" t="s">
        <v>31</v>
      </c>
      <c r="Q41" s="41"/>
    </row>
    <row r="42" spans="1:17" ht="15" customHeight="1" x14ac:dyDescent="0.25">
      <c r="D42" s="3">
        <v>2024</v>
      </c>
      <c r="E42" s="23" t="s">
        <v>31</v>
      </c>
      <c r="F42" s="23" t="s">
        <v>31</v>
      </c>
      <c r="G42" s="23" t="s">
        <v>31</v>
      </c>
      <c r="H42" s="42"/>
      <c r="I42" s="23" t="s">
        <v>31</v>
      </c>
      <c r="J42" s="23" t="s">
        <v>31</v>
      </c>
      <c r="K42" s="42" t="s">
        <v>31</v>
      </c>
      <c r="L42" s="42"/>
      <c r="M42" s="23" t="s">
        <v>31</v>
      </c>
      <c r="N42" s="23" t="s">
        <v>31</v>
      </c>
      <c r="O42" s="42" t="s">
        <v>31</v>
      </c>
      <c r="Q42" s="41"/>
    </row>
    <row r="43" spans="1:17" ht="8.1" customHeight="1" x14ac:dyDescent="0.25"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Q43" s="41"/>
    </row>
    <row r="44" spans="1:17" ht="15" customHeight="1" x14ac:dyDescent="0.25">
      <c r="B44" s="2" t="s">
        <v>10</v>
      </c>
      <c r="D44" s="3">
        <v>2022</v>
      </c>
      <c r="E44" s="23" t="s">
        <v>31</v>
      </c>
      <c r="F44" s="23" t="s">
        <v>31</v>
      </c>
      <c r="G44" s="23" t="s">
        <v>31</v>
      </c>
      <c r="H44" s="42"/>
      <c r="I44" s="23" t="s">
        <v>31</v>
      </c>
      <c r="J44" s="23" t="s">
        <v>31</v>
      </c>
      <c r="K44" s="23" t="s">
        <v>31</v>
      </c>
      <c r="L44" s="42"/>
      <c r="M44" s="23" t="s">
        <v>31</v>
      </c>
      <c r="N44" s="23" t="s">
        <v>31</v>
      </c>
      <c r="O44" s="42" t="s">
        <v>31</v>
      </c>
      <c r="Q44" s="41"/>
    </row>
    <row r="45" spans="1:17" ht="15" customHeight="1" x14ac:dyDescent="0.25">
      <c r="D45" s="3">
        <v>2023</v>
      </c>
      <c r="E45" s="23" t="s">
        <v>31</v>
      </c>
      <c r="F45" s="23" t="s">
        <v>31</v>
      </c>
      <c r="G45" s="23" t="s">
        <v>31</v>
      </c>
      <c r="H45" s="42"/>
      <c r="I45" s="23" t="s">
        <v>31</v>
      </c>
      <c r="J45" s="23" t="s">
        <v>31</v>
      </c>
      <c r="K45" s="23" t="s">
        <v>31</v>
      </c>
      <c r="L45" s="42"/>
      <c r="M45" s="23" t="s">
        <v>31</v>
      </c>
      <c r="N45" s="23" t="s">
        <v>31</v>
      </c>
      <c r="O45" s="42" t="s">
        <v>31</v>
      </c>
      <c r="Q45" s="41"/>
    </row>
    <row r="46" spans="1:17" ht="15" customHeight="1" x14ac:dyDescent="0.25">
      <c r="D46" s="3">
        <v>2024</v>
      </c>
      <c r="E46" s="23" t="s">
        <v>31</v>
      </c>
      <c r="F46" s="23" t="s">
        <v>31</v>
      </c>
      <c r="G46" s="23" t="s">
        <v>31</v>
      </c>
      <c r="H46" s="42"/>
      <c r="I46" s="23" t="s">
        <v>31</v>
      </c>
      <c r="J46" s="23" t="s">
        <v>31</v>
      </c>
      <c r="K46" s="23" t="s">
        <v>31</v>
      </c>
      <c r="L46" s="42"/>
      <c r="M46" s="23" t="s">
        <v>31</v>
      </c>
      <c r="N46" s="23" t="s">
        <v>31</v>
      </c>
      <c r="O46" s="42" t="s">
        <v>31</v>
      </c>
      <c r="Q46" s="41"/>
    </row>
    <row r="47" spans="1:17" ht="8.1" customHeight="1" x14ac:dyDescent="0.25"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Q47" s="41"/>
    </row>
    <row r="48" spans="1:17" ht="15" customHeight="1" x14ac:dyDescent="0.25">
      <c r="B48" s="2" t="s">
        <v>11</v>
      </c>
      <c r="D48" s="3">
        <v>2022</v>
      </c>
      <c r="E48" s="23">
        <f>SUM(F48:G48)</f>
        <v>14</v>
      </c>
      <c r="F48" s="23">
        <f>SUM(J48,N48)</f>
        <v>14</v>
      </c>
      <c r="G48" s="23" t="s">
        <v>31</v>
      </c>
      <c r="H48" s="42"/>
      <c r="I48" s="23">
        <v>13</v>
      </c>
      <c r="J48" s="23">
        <v>13</v>
      </c>
      <c r="K48" s="23" t="s">
        <v>31</v>
      </c>
      <c r="L48" s="42"/>
      <c r="M48" s="23">
        <v>1</v>
      </c>
      <c r="N48" s="23">
        <v>1</v>
      </c>
      <c r="O48" s="42" t="s">
        <v>31</v>
      </c>
      <c r="Q48" s="41"/>
    </row>
    <row r="49" spans="2:20" ht="15" customHeight="1" x14ac:dyDescent="0.25">
      <c r="D49" s="3">
        <v>2023</v>
      </c>
      <c r="E49" s="23" t="s">
        <v>31</v>
      </c>
      <c r="F49" s="23" t="s">
        <v>31</v>
      </c>
      <c r="G49" s="23" t="s">
        <v>31</v>
      </c>
      <c r="H49" s="42"/>
      <c r="I49" s="23" t="s">
        <v>31</v>
      </c>
      <c r="J49" s="23" t="s">
        <v>31</v>
      </c>
      <c r="K49" s="23" t="s">
        <v>31</v>
      </c>
      <c r="L49" s="23"/>
      <c r="M49" s="23" t="s">
        <v>31</v>
      </c>
      <c r="N49" s="23" t="s">
        <v>31</v>
      </c>
      <c r="O49" s="23" t="s">
        <v>31</v>
      </c>
      <c r="Q49" s="41"/>
    </row>
    <row r="50" spans="2:20" ht="15" customHeight="1" x14ac:dyDescent="0.25">
      <c r="D50" s="3">
        <v>2024</v>
      </c>
      <c r="E50" s="23" t="s">
        <v>31</v>
      </c>
      <c r="F50" s="23" t="s">
        <v>31</v>
      </c>
      <c r="G50" s="23" t="s">
        <v>31</v>
      </c>
      <c r="H50" s="42"/>
      <c r="I50" s="23" t="s">
        <v>31</v>
      </c>
      <c r="J50" s="23" t="s">
        <v>31</v>
      </c>
      <c r="K50" s="23" t="s">
        <v>31</v>
      </c>
      <c r="L50" s="23"/>
      <c r="M50" s="23" t="s">
        <v>31</v>
      </c>
      <c r="N50" s="23" t="s">
        <v>31</v>
      </c>
      <c r="O50" s="23" t="s">
        <v>31</v>
      </c>
      <c r="Q50" s="41"/>
    </row>
    <row r="51" spans="2:20" ht="8.1" customHeight="1" x14ac:dyDescent="0.25"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Q51" s="41"/>
    </row>
    <row r="52" spans="2:20" ht="15" customHeight="1" x14ac:dyDescent="0.25">
      <c r="B52" s="2" t="s">
        <v>12</v>
      </c>
      <c r="D52" s="3">
        <v>2022</v>
      </c>
      <c r="E52" s="23" t="s">
        <v>31</v>
      </c>
      <c r="F52" s="23" t="s">
        <v>31</v>
      </c>
      <c r="G52" s="23" t="s">
        <v>31</v>
      </c>
      <c r="H52" s="42"/>
      <c r="I52" s="23" t="s">
        <v>31</v>
      </c>
      <c r="J52" s="23" t="s">
        <v>31</v>
      </c>
      <c r="K52" s="23" t="s">
        <v>31</v>
      </c>
      <c r="L52" s="42"/>
      <c r="M52" s="23" t="s">
        <v>31</v>
      </c>
      <c r="N52" s="23" t="s">
        <v>31</v>
      </c>
      <c r="O52" s="42" t="s">
        <v>31</v>
      </c>
      <c r="Q52" s="41"/>
      <c r="R52" s="25"/>
      <c r="S52" s="26"/>
      <c r="T52" s="27"/>
    </row>
    <row r="53" spans="2:20" ht="15" customHeight="1" x14ac:dyDescent="0.25">
      <c r="D53" s="3">
        <v>2023</v>
      </c>
      <c r="E53" s="23">
        <f t="shared" ref="E53:E54" si="7">SUM(F53:G53)</f>
        <v>9</v>
      </c>
      <c r="F53" s="23">
        <f t="shared" ref="F53:G54" si="8">SUM(J53,N53)</f>
        <v>8</v>
      </c>
      <c r="G53" s="23">
        <f t="shared" si="8"/>
        <v>1</v>
      </c>
      <c r="H53" s="42"/>
      <c r="I53" s="23">
        <v>8</v>
      </c>
      <c r="J53" s="23">
        <v>7</v>
      </c>
      <c r="K53" s="23">
        <v>1</v>
      </c>
      <c r="L53" s="42"/>
      <c r="M53" s="23">
        <v>1</v>
      </c>
      <c r="N53" s="23">
        <v>1</v>
      </c>
      <c r="O53" s="23" t="s">
        <v>31</v>
      </c>
      <c r="Q53" s="41"/>
      <c r="R53" s="25"/>
      <c r="S53" s="26"/>
      <c r="T53" s="26"/>
    </row>
    <row r="54" spans="2:20" ht="15" customHeight="1" x14ac:dyDescent="0.25">
      <c r="D54" s="3">
        <v>2024</v>
      </c>
      <c r="E54" s="23">
        <f t="shared" si="7"/>
        <v>38</v>
      </c>
      <c r="F54" s="23">
        <f t="shared" si="8"/>
        <v>34</v>
      </c>
      <c r="G54" s="23">
        <f t="shared" si="8"/>
        <v>4</v>
      </c>
      <c r="H54" s="42"/>
      <c r="I54" s="23">
        <v>36</v>
      </c>
      <c r="J54" s="23">
        <v>32</v>
      </c>
      <c r="K54" s="23">
        <v>4</v>
      </c>
      <c r="L54" s="42"/>
      <c r="M54" s="23">
        <v>2</v>
      </c>
      <c r="N54" s="23">
        <v>2</v>
      </c>
      <c r="O54" s="42" t="s">
        <v>31</v>
      </c>
      <c r="Q54" s="41"/>
    </row>
    <row r="55" spans="2:20" ht="8.1" customHeight="1" x14ac:dyDescent="0.25"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Q55" s="41"/>
    </row>
    <row r="56" spans="2:20" ht="15" customHeight="1" x14ac:dyDescent="0.25">
      <c r="B56" s="2" t="s">
        <v>13</v>
      </c>
      <c r="D56" s="3">
        <v>2022</v>
      </c>
      <c r="E56" s="23" t="s">
        <v>31</v>
      </c>
      <c r="F56" s="23" t="s">
        <v>31</v>
      </c>
      <c r="G56" s="23" t="s">
        <v>31</v>
      </c>
      <c r="H56" s="42"/>
      <c r="I56" s="23" t="s">
        <v>31</v>
      </c>
      <c r="J56" s="23" t="s">
        <v>31</v>
      </c>
      <c r="K56" s="23" t="s">
        <v>31</v>
      </c>
      <c r="L56" s="42"/>
      <c r="M56" s="23" t="s">
        <v>31</v>
      </c>
      <c r="N56" s="23" t="s">
        <v>31</v>
      </c>
      <c r="O56" s="23" t="s">
        <v>31</v>
      </c>
      <c r="Q56" s="41"/>
    </row>
    <row r="57" spans="2:20" ht="15" customHeight="1" x14ac:dyDescent="0.25">
      <c r="D57" s="3">
        <v>2023</v>
      </c>
      <c r="E57" s="23" t="s">
        <v>31</v>
      </c>
      <c r="F57" s="23" t="s">
        <v>31</v>
      </c>
      <c r="G57" s="23" t="s">
        <v>31</v>
      </c>
      <c r="H57" s="42"/>
      <c r="I57" s="23" t="s">
        <v>31</v>
      </c>
      <c r="J57" s="23" t="s">
        <v>31</v>
      </c>
      <c r="K57" s="23" t="s">
        <v>31</v>
      </c>
      <c r="L57" s="42"/>
      <c r="M57" s="23" t="s">
        <v>31</v>
      </c>
      <c r="N57" s="23" t="s">
        <v>31</v>
      </c>
      <c r="O57" s="42" t="s">
        <v>31</v>
      </c>
      <c r="Q57" s="41"/>
    </row>
    <row r="58" spans="2:20" ht="15" customHeight="1" x14ac:dyDescent="0.25">
      <c r="D58" s="3">
        <v>2024</v>
      </c>
      <c r="E58" s="23" t="s">
        <v>31</v>
      </c>
      <c r="F58" s="23" t="s">
        <v>31</v>
      </c>
      <c r="G58" s="23" t="s">
        <v>31</v>
      </c>
      <c r="H58" s="42"/>
      <c r="I58" s="23" t="s">
        <v>31</v>
      </c>
      <c r="J58" s="23" t="s">
        <v>31</v>
      </c>
      <c r="K58" s="23" t="s">
        <v>31</v>
      </c>
      <c r="L58" s="42"/>
      <c r="M58" s="23" t="s">
        <v>31</v>
      </c>
      <c r="N58" s="23" t="s">
        <v>31</v>
      </c>
      <c r="O58" s="23" t="s">
        <v>31</v>
      </c>
      <c r="Q58" s="41"/>
    </row>
    <row r="59" spans="2:20" ht="8.1" customHeight="1" x14ac:dyDescent="0.25">
      <c r="D59" s="24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Q59" s="41"/>
    </row>
    <row r="60" spans="2:20" ht="15" customHeight="1" x14ac:dyDescent="0.25">
      <c r="B60" s="2" t="s">
        <v>14</v>
      </c>
      <c r="D60" s="3">
        <v>2022</v>
      </c>
      <c r="E60" s="23">
        <f>SUM(F60:G60)</f>
        <v>72</v>
      </c>
      <c r="F60" s="23">
        <f>SUM(J60,N60)</f>
        <v>61</v>
      </c>
      <c r="G60" s="23">
        <f>SUM(K60,O60)</f>
        <v>11</v>
      </c>
      <c r="H60" s="42"/>
      <c r="I60" s="23">
        <v>63</v>
      </c>
      <c r="J60" s="23">
        <v>52</v>
      </c>
      <c r="K60" s="23">
        <v>11</v>
      </c>
      <c r="L60" s="42"/>
      <c r="M60" s="23">
        <v>9</v>
      </c>
      <c r="N60" s="23">
        <v>9</v>
      </c>
      <c r="O60" s="23" t="s">
        <v>31</v>
      </c>
      <c r="Q60" s="41"/>
    </row>
    <row r="61" spans="2:20" ht="15" customHeight="1" x14ac:dyDescent="0.25">
      <c r="D61" s="3">
        <v>2023</v>
      </c>
      <c r="E61" s="23" t="s">
        <v>31</v>
      </c>
      <c r="F61" s="23" t="s">
        <v>31</v>
      </c>
      <c r="G61" s="23" t="s">
        <v>31</v>
      </c>
      <c r="H61" s="42"/>
      <c r="I61" s="23" t="s">
        <v>31</v>
      </c>
      <c r="J61" s="23" t="s">
        <v>31</v>
      </c>
      <c r="K61" s="23" t="s">
        <v>31</v>
      </c>
      <c r="L61" s="42"/>
      <c r="M61" s="23" t="s">
        <v>31</v>
      </c>
      <c r="N61" s="23" t="s">
        <v>31</v>
      </c>
      <c r="O61" s="23" t="s">
        <v>31</v>
      </c>
      <c r="Q61" s="41"/>
    </row>
    <row r="62" spans="2:20" ht="15" customHeight="1" x14ac:dyDescent="0.25">
      <c r="D62" s="3">
        <v>2024</v>
      </c>
      <c r="E62" s="23">
        <f t="shared" ref="E62" si="9">SUM(F62:G62)</f>
        <v>59</v>
      </c>
      <c r="F62" s="23">
        <f t="shared" ref="F62:G62" si="10">SUM(J62,N62)</f>
        <v>45</v>
      </c>
      <c r="G62" s="23">
        <f t="shared" si="10"/>
        <v>14</v>
      </c>
      <c r="H62" s="42"/>
      <c r="I62" s="23">
        <v>55</v>
      </c>
      <c r="J62" s="23">
        <v>41</v>
      </c>
      <c r="K62" s="23">
        <v>14</v>
      </c>
      <c r="L62" s="42"/>
      <c r="M62" s="23">
        <v>4</v>
      </c>
      <c r="N62" s="23">
        <v>4</v>
      </c>
      <c r="O62" s="23" t="s">
        <v>31</v>
      </c>
      <c r="Q62" s="41"/>
    </row>
    <row r="63" spans="2:20" ht="8.1" customHeight="1" x14ac:dyDescent="0.25">
      <c r="D63" s="24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Q63" s="41"/>
    </row>
    <row r="64" spans="2:20" ht="15" customHeight="1" x14ac:dyDescent="0.25">
      <c r="B64" s="2" t="s">
        <v>15</v>
      </c>
      <c r="D64" s="3">
        <v>2022</v>
      </c>
      <c r="E64" s="23" t="s">
        <v>31</v>
      </c>
      <c r="F64" s="23" t="s">
        <v>31</v>
      </c>
      <c r="G64" s="23" t="s">
        <v>31</v>
      </c>
      <c r="H64" s="42"/>
      <c r="I64" s="23" t="s">
        <v>31</v>
      </c>
      <c r="J64" s="23" t="s">
        <v>31</v>
      </c>
      <c r="K64" s="23" t="s">
        <v>31</v>
      </c>
      <c r="L64" s="42"/>
      <c r="M64" s="23" t="s">
        <v>31</v>
      </c>
      <c r="N64" s="23" t="s">
        <v>31</v>
      </c>
      <c r="O64" s="42" t="s">
        <v>31</v>
      </c>
      <c r="Q64" s="41"/>
    </row>
    <row r="65" spans="1:17" ht="15" customHeight="1" x14ac:dyDescent="0.25">
      <c r="D65" s="3">
        <v>2023</v>
      </c>
      <c r="E65" s="23" t="s">
        <v>31</v>
      </c>
      <c r="F65" s="23" t="s">
        <v>31</v>
      </c>
      <c r="G65" s="23" t="s">
        <v>31</v>
      </c>
      <c r="H65" s="42"/>
      <c r="I65" s="23" t="s">
        <v>31</v>
      </c>
      <c r="J65" s="23" t="s">
        <v>31</v>
      </c>
      <c r="K65" s="23" t="s">
        <v>31</v>
      </c>
      <c r="L65" s="42"/>
      <c r="M65" s="23" t="s">
        <v>31</v>
      </c>
      <c r="N65" s="23" t="s">
        <v>31</v>
      </c>
      <c r="O65" s="42" t="s">
        <v>31</v>
      </c>
      <c r="Q65" s="41"/>
    </row>
    <row r="66" spans="1:17" ht="15" customHeight="1" x14ac:dyDescent="0.25">
      <c r="D66" s="3">
        <v>2024</v>
      </c>
      <c r="E66" s="23" t="s">
        <v>31</v>
      </c>
      <c r="F66" s="23" t="s">
        <v>31</v>
      </c>
      <c r="G66" s="23" t="s">
        <v>31</v>
      </c>
      <c r="H66" s="42"/>
      <c r="I66" s="23" t="s">
        <v>31</v>
      </c>
      <c r="J66" s="23" t="s">
        <v>31</v>
      </c>
      <c r="K66" s="23" t="s">
        <v>31</v>
      </c>
      <c r="L66" s="42"/>
      <c r="M66" s="23" t="s">
        <v>31</v>
      </c>
      <c r="N66" s="23" t="s">
        <v>31</v>
      </c>
      <c r="O66" s="42" t="s">
        <v>31</v>
      </c>
      <c r="Q66" s="41"/>
    </row>
    <row r="67" spans="1:17" ht="8.1" customHeight="1" thickBot="1" x14ac:dyDescent="0.3">
      <c r="A67" s="28"/>
      <c r="B67" s="29"/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28"/>
    </row>
    <row r="68" spans="1:17" s="35" customFormat="1" x14ac:dyDescent="0.25">
      <c r="A68" s="31"/>
      <c r="B68" s="32"/>
      <c r="C68" s="32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4" t="s">
        <v>91</v>
      </c>
    </row>
    <row r="69" spans="1:17" s="31" customFormat="1" x14ac:dyDescent="0.25">
      <c r="A69" s="36"/>
      <c r="B69" s="32"/>
      <c r="C69" s="32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7" t="s">
        <v>92</v>
      </c>
    </row>
    <row r="70" spans="1:17" s="31" customFormat="1" x14ac:dyDescent="0.25">
      <c r="A70" s="38" t="s">
        <v>116</v>
      </c>
      <c r="B70" s="32"/>
      <c r="C70" s="32"/>
      <c r="D70" s="33"/>
      <c r="E70" s="33"/>
      <c r="F70" s="37"/>
    </row>
    <row r="71" spans="1:17" s="31" customFormat="1" x14ac:dyDescent="0.25">
      <c r="A71" s="49" t="s">
        <v>16</v>
      </c>
      <c r="B71" s="48" t="s">
        <v>17</v>
      </c>
      <c r="C71" s="32"/>
      <c r="D71" s="33"/>
      <c r="E71" s="33"/>
      <c r="F71" s="37"/>
    </row>
    <row r="72" spans="1:17" s="31" customFormat="1" x14ac:dyDescent="0.25">
      <c r="A72" s="39"/>
      <c r="B72" s="40" t="s">
        <v>18</v>
      </c>
      <c r="C72" s="32"/>
      <c r="D72" s="33"/>
      <c r="E72" s="33"/>
      <c r="F72" s="37"/>
    </row>
    <row r="73" spans="1:17" s="31" customFormat="1" x14ac:dyDescent="0.25">
      <c r="A73" s="49" t="s">
        <v>19</v>
      </c>
      <c r="B73" s="48" t="s">
        <v>115</v>
      </c>
      <c r="C73" s="32"/>
      <c r="D73" s="33"/>
      <c r="E73" s="33"/>
      <c r="F73" s="37"/>
    </row>
    <row r="74" spans="1:17" s="31" customFormat="1" x14ac:dyDescent="0.25">
      <c r="A74" s="39"/>
      <c r="B74" s="40" t="s">
        <v>20</v>
      </c>
      <c r="C74" s="32"/>
      <c r="D74" s="33"/>
      <c r="E74" s="33"/>
      <c r="F74" s="37"/>
    </row>
    <row r="75" spans="1:17" s="31" customFormat="1" x14ac:dyDescent="0.25">
      <c r="A75" s="49" t="s">
        <v>21</v>
      </c>
      <c r="B75" s="48" t="s">
        <v>22</v>
      </c>
      <c r="C75" s="32"/>
      <c r="D75" s="33"/>
      <c r="E75" s="33"/>
      <c r="F75" s="37"/>
    </row>
    <row r="76" spans="1:17" s="31" customFormat="1" x14ac:dyDescent="0.25">
      <c r="A76" s="36"/>
      <c r="B76" s="40" t="s">
        <v>23</v>
      </c>
      <c r="C76" s="32"/>
      <c r="D76" s="33"/>
      <c r="E76" s="33"/>
      <c r="F76" s="37"/>
    </row>
  </sheetData>
  <mergeCells count="6">
    <mergeCell ref="E14:G14"/>
    <mergeCell ref="I14:K14"/>
    <mergeCell ref="M14:O14"/>
    <mergeCell ref="E15:G15"/>
    <mergeCell ref="I15:K15"/>
    <mergeCell ref="M15:O1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CD116-E2B1-4935-87E0-09F04CD2B85D}">
  <dimension ref="A1:T69"/>
  <sheetViews>
    <sheetView showGridLines="0" view="pageBreakPreview" zoomScale="90" zoomScaleNormal="90" zoomScaleSheetLayoutView="90" workbookViewId="0">
      <selection activeCell="B11" sqref="B11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4.7109375" style="2" customWidth="1"/>
    <col min="4" max="4" width="8.42578125" style="3" customWidth="1"/>
    <col min="5" max="5" width="8.5703125" style="3" customWidth="1"/>
    <col min="6" max="6" width="8.140625" style="3" customWidth="1"/>
    <col min="7" max="7" width="12.42578125" style="3" customWidth="1"/>
    <col min="8" max="8" width="1.28515625" style="3" customWidth="1"/>
    <col min="9" max="9" width="8.5703125" style="3" customWidth="1"/>
    <col min="10" max="10" width="8.85546875" style="3" customWidth="1"/>
    <col min="11" max="11" width="12.42578125" style="3" customWidth="1"/>
    <col min="12" max="12" width="1.28515625" style="3" customWidth="1"/>
    <col min="13" max="14" width="9.7109375" style="3" customWidth="1"/>
    <col min="15" max="15" width="14.28515625" style="3" customWidth="1"/>
    <col min="16" max="16" width="2.140625" style="1" customWidth="1"/>
    <col min="17" max="16384" width="9.140625" style="1"/>
  </cols>
  <sheetData>
    <row r="1" spans="1:19" ht="12" customHeight="1" x14ac:dyDescent="0.25">
      <c r="P1" s="4"/>
    </row>
    <row r="2" spans="1:19" ht="12" customHeight="1" x14ac:dyDescent="0.25">
      <c r="P2" s="4"/>
      <c r="Q2" s="5"/>
      <c r="R2" s="5"/>
      <c r="S2" s="5"/>
    </row>
    <row r="3" spans="1:19" ht="12" customHeight="1" x14ac:dyDescent="0.25"/>
    <row r="4" spans="1:19" ht="12" customHeight="1" x14ac:dyDescent="0.25"/>
    <row r="5" spans="1:19" ht="12" customHeight="1" x14ac:dyDescent="0.2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9" ht="12" customHeight="1" x14ac:dyDescent="0.2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9" ht="12" customHeight="1" x14ac:dyDescent="0.25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9" ht="12" customHeight="1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9" ht="12" customHeight="1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9" s="6" customFormat="1" ht="15" customHeight="1" x14ac:dyDescent="0.25">
      <c r="B10" s="7" t="s">
        <v>176</v>
      </c>
      <c r="C10" s="8" t="s">
        <v>119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8"/>
    </row>
    <row r="11" spans="1:19" s="10" customFormat="1" ht="16.5" customHeight="1" x14ac:dyDescent="0.25">
      <c r="B11" s="11" t="s">
        <v>177</v>
      </c>
      <c r="C11" s="12" t="s">
        <v>33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9" ht="8.1" customHeight="1" thickBot="1" x14ac:dyDescent="0.3"/>
    <row r="13" spans="1:19" ht="4.5" customHeight="1" thickTop="1" x14ac:dyDescent="0.25">
      <c r="A13" s="50"/>
      <c r="B13" s="51"/>
      <c r="C13" s="51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0"/>
    </row>
    <row r="14" spans="1:19" ht="15" customHeight="1" x14ac:dyDescent="0.25">
      <c r="A14" s="53"/>
      <c r="B14" s="54" t="s">
        <v>34</v>
      </c>
      <c r="C14" s="55"/>
      <c r="D14" s="57" t="s">
        <v>1</v>
      </c>
      <c r="E14" s="136" t="s">
        <v>24</v>
      </c>
      <c r="F14" s="136"/>
      <c r="G14" s="136"/>
      <c r="H14" s="57"/>
      <c r="I14" s="136" t="s">
        <v>67</v>
      </c>
      <c r="J14" s="136"/>
      <c r="K14" s="136"/>
      <c r="L14" s="58"/>
      <c r="M14" s="136" t="s">
        <v>68</v>
      </c>
      <c r="N14" s="136"/>
      <c r="O14" s="136"/>
      <c r="P14" s="59"/>
    </row>
    <row r="15" spans="1:19" ht="15" customHeight="1" x14ac:dyDescent="0.25">
      <c r="A15" s="53"/>
      <c r="B15" s="60" t="s">
        <v>35</v>
      </c>
      <c r="C15" s="55"/>
      <c r="D15" s="61" t="s">
        <v>3</v>
      </c>
      <c r="E15" s="137" t="s">
        <v>25</v>
      </c>
      <c r="F15" s="137"/>
      <c r="G15" s="137"/>
      <c r="H15" s="61"/>
      <c r="I15" s="137" t="s">
        <v>32</v>
      </c>
      <c r="J15" s="137"/>
      <c r="K15" s="137"/>
      <c r="L15" s="62"/>
      <c r="M15" s="137" t="s">
        <v>30</v>
      </c>
      <c r="N15" s="137"/>
      <c r="O15" s="137"/>
      <c r="P15" s="59"/>
    </row>
    <row r="16" spans="1:19" ht="15" customHeight="1" x14ac:dyDescent="0.25">
      <c r="A16" s="53"/>
      <c r="B16" s="60"/>
      <c r="C16" s="55"/>
      <c r="D16" s="61"/>
      <c r="E16" s="63" t="s">
        <v>24</v>
      </c>
      <c r="F16" s="63" t="s">
        <v>26</v>
      </c>
      <c r="G16" s="63" t="s">
        <v>27</v>
      </c>
      <c r="H16" s="63"/>
      <c r="I16" s="63" t="s">
        <v>24</v>
      </c>
      <c r="J16" s="63" t="s">
        <v>26</v>
      </c>
      <c r="K16" s="63" t="s">
        <v>27</v>
      </c>
      <c r="L16" s="63"/>
      <c r="M16" s="63" t="s">
        <v>24</v>
      </c>
      <c r="N16" s="63" t="s">
        <v>26</v>
      </c>
      <c r="O16" s="63" t="s">
        <v>27</v>
      </c>
      <c r="P16" s="59"/>
    </row>
    <row r="17" spans="1:19" ht="15" customHeight="1" x14ac:dyDescent="0.25">
      <c r="A17" s="53"/>
      <c r="B17" s="60"/>
      <c r="C17" s="55"/>
      <c r="D17" s="61"/>
      <c r="E17" s="64" t="s">
        <v>25</v>
      </c>
      <c r="F17" s="64" t="s">
        <v>28</v>
      </c>
      <c r="G17" s="64" t="s">
        <v>29</v>
      </c>
      <c r="H17" s="64"/>
      <c r="I17" s="64" t="s">
        <v>25</v>
      </c>
      <c r="J17" s="64" t="s">
        <v>28</v>
      </c>
      <c r="K17" s="64" t="s">
        <v>29</v>
      </c>
      <c r="L17" s="64"/>
      <c r="M17" s="64" t="s">
        <v>25</v>
      </c>
      <c r="N17" s="64" t="s">
        <v>28</v>
      </c>
      <c r="O17" s="64" t="s">
        <v>29</v>
      </c>
      <c r="P17" s="59"/>
    </row>
    <row r="18" spans="1:19" s="14" customFormat="1" ht="8.1" customHeight="1" x14ac:dyDescent="0.25">
      <c r="A18" s="65"/>
      <c r="B18" s="66"/>
      <c r="C18" s="65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5"/>
    </row>
    <row r="19" spans="1:19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4"/>
      <c r="Q19" s="17"/>
      <c r="R19" s="17"/>
      <c r="S19" s="17"/>
    </row>
    <row r="20" spans="1:19" ht="15" customHeight="1" x14ac:dyDescent="0.25">
      <c r="A20" s="14"/>
      <c r="B20" s="15" t="s">
        <v>24</v>
      </c>
      <c r="C20" s="18"/>
      <c r="D20" s="19">
        <v>2022</v>
      </c>
      <c r="E20" s="20">
        <f t="shared" ref="E20:G22" si="0">SUM(E24,E28,E32,E36,E40,E44,E48,E52,E56,E60,E64)</f>
        <v>171</v>
      </c>
      <c r="F20" s="20">
        <f t="shared" si="0"/>
        <v>148</v>
      </c>
      <c r="G20" s="20">
        <f t="shared" si="0"/>
        <v>23</v>
      </c>
      <c r="H20" s="22"/>
      <c r="I20" s="20">
        <f t="shared" ref="I20:K22" si="1">SUM(I24,I28,I32,I36,I40,I44,I48,I52,I56,I60,I64)</f>
        <v>145</v>
      </c>
      <c r="J20" s="20">
        <f t="shared" si="1"/>
        <v>123</v>
      </c>
      <c r="K20" s="20">
        <f t="shared" si="1"/>
        <v>22</v>
      </c>
      <c r="L20" s="22"/>
      <c r="M20" s="20">
        <f t="shared" ref="M20:O22" si="2">SUM(M24,M28,M32,M36,M40,M44,M48,M52,M56,M60,M64)</f>
        <v>26</v>
      </c>
      <c r="N20" s="20">
        <f t="shared" si="2"/>
        <v>25</v>
      </c>
      <c r="O20" s="20">
        <f t="shared" si="2"/>
        <v>1</v>
      </c>
      <c r="P20" s="14"/>
    </row>
    <row r="21" spans="1:19" ht="15" customHeight="1" x14ac:dyDescent="0.25">
      <c r="B21" s="43" t="s">
        <v>25</v>
      </c>
      <c r="C21" s="21"/>
      <c r="D21" s="19">
        <v>2023</v>
      </c>
      <c r="E21" s="20">
        <f t="shared" si="0"/>
        <v>85</v>
      </c>
      <c r="F21" s="20">
        <f t="shared" si="0"/>
        <v>69</v>
      </c>
      <c r="G21" s="20">
        <f t="shared" si="0"/>
        <v>16</v>
      </c>
      <c r="H21" s="22"/>
      <c r="I21" s="20">
        <f t="shared" si="1"/>
        <v>72</v>
      </c>
      <c r="J21" s="20">
        <f t="shared" si="1"/>
        <v>56</v>
      </c>
      <c r="K21" s="20">
        <f t="shared" si="1"/>
        <v>16</v>
      </c>
      <c r="L21" s="22"/>
      <c r="M21" s="20">
        <f t="shared" si="2"/>
        <v>13</v>
      </c>
      <c r="N21" s="20">
        <f t="shared" si="2"/>
        <v>13</v>
      </c>
      <c r="O21" s="23" t="s">
        <v>31</v>
      </c>
    </row>
    <row r="22" spans="1:19" ht="15" customHeight="1" x14ac:dyDescent="0.25">
      <c r="B22" s="21"/>
      <c r="C22" s="21"/>
      <c r="D22" s="19">
        <v>2024</v>
      </c>
      <c r="E22" s="20">
        <f t="shared" si="0"/>
        <v>125</v>
      </c>
      <c r="F22" s="20">
        <f t="shared" si="0"/>
        <v>104</v>
      </c>
      <c r="G22" s="20">
        <f t="shared" si="0"/>
        <v>21</v>
      </c>
      <c r="H22" s="22"/>
      <c r="I22" s="20">
        <f t="shared" si="1"/>
        <v>111</v>
      </c>
      <c r="J22" s="20">
        <f t="shared" si="1"/>
        <v>90</v>
      </c>
      <c r="K22" s="20">
        <f t="shared" si="1"/>
        <v>21</v>
      </c>
      <c r="L22" s="22"/>
      <c r="M22" s="20">
        <f t="shared" si="2"/>
        <v>14</v>
      </c>
      <c r="N22" s="20">
        <f t="shared" si="2"/>
        <v>14</v>
      </c>
      <c r="O22" s="23" t="s">
        <v>31</v>
      </c>
      <c r="Q22" s="41"/>
    </row>
    <row r="23" spans="1:19" ht="8.1" customHeight="1" x14ac:dyDescent="0.25">
      <c r="D23" s="19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Q23" s="41"/>
    </row>
    <row r="24" spans="1:19" ht="15" customHeight="1" x14ac:dyDescent="0.25">
      <c r="B24" s="21" t="s">
        <v>36</v>
      </c>
      <c r="D24" s="3">
        <v>2022</v>
      </c>
      <c r="E24" s="23" t="s">
        <v>31</v>
      </c>
      <c r="F24" s="23" t="s">
        <v>31</v>
      </c>
      <c r="G24" s="23" t="s">
        <v>31</v>
      </c>
      <c r="H24" s="42"/>
      <c r="I24" s="23" t="s">
        <v>31</v>
      </c>
      <c r="J24" s="23" t="s">
        <v>31</v>
      </c>
      <c r="K24" s="23" t="s">
        <v>31</v>
      </c>
      <c r="L24" s="42"/>
      <c r="M24" s="23" t="s">
        <v>31</v>
      </c>
      <c r="N24" s="23" t="s">
        <v>31</v>
      </c>
      <c r="O24" s="42" t="s">
        <v>31</v>
      </c>
      <c r="Q24" s="41"/>
    </row>
    <row r="25" spans="1:19" ht="15" customHeight="1" x14ac:dyDescent="0.25">
      <c r="B25" s="43" t="s">
        <v>37</v>
      </c>
      <c r="D25" s="3">
        <v>2023</v>
      </c>
      <c r="E25" s="23" t="s">
        <v>31</v>
      </c>
      <c r="F25" s="23" t="s">
        <v>31</v>
      </c>
      <c r="G25" s="23" t="s">
        <v>31</v>
      </c>
      <c r="H25" s="42"/>
      <c r="I25" s="23" t="s">
        <v>31</v>
      </c>
      <c r="J25" s="23" t="s">
        <v>31</v>
      </c>
      <c r="K25" s="23" t="s">
        <v>31</v>
      </c>
      <c r="L25" s="42"/>
      <c r="M25" s="23" t="s">
        <v>31</v>
      </c>
      <c r="N25" s="23" t="s">
        <v>31</v>
      </c>
      <c r="O25" s="23" t="s">
        <v>31</v>
      </c>
      <c r="Q25" s="41"/>
    </row>
    <row r="26" spans="1:19" ht="15" customHeight="1" x14ac:dyDescent="0.25">
      <c r="D26" s="3">
        <v>2024</v>
      </c>
      <c r="E26" s="23">
        <f t="shared" ref="E26" si="3">SUM(F26:G26)</f>
        <v>1</v>
      </c>
      <c r="F26" s="23" t="s">
        <v>31</v>
      </c>
      <c r="G26" s="23">
        <f t="shared" ref="G26" si="4">SUM(K26,O26)</f>
        <v>1</v>
      </c>
      <c r="H26" s="42"/>
      <c r="I26" s="23">
        <v>1</v>
      </c>
      <c r="J26" s="23" t="s">
        <v>31</v>
      </c>
      <c r="K26" s="23">
        <v>1</v>
      </c>
      <c r="L26" s="42"/>
      <c r="M26" s="23" t="s">
        <v>31</v>
      </c>
      <c r="N26" s="23" t="s">
        <v>31</v>
      </c>
      <c r="O26" s="42" t="s">
        <v>31</v>
      </c>
      <c r="Q26" s="41"/>
    </row>
    <row r="27" spans="1:19" ht="8.1" customHeight="1" x14ac:dyDescent="0.25"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Q27" s="41"/>
    </row>
    <row r="28" spans="1:19" ht="15" customHeight="1" x14ac:dyDescent="0.25">
      <c r="B28" s="21" t="s">
        <v>38</v>
      </c>
      <c r="D28" s="3">
        <v>2022</v>
      </c>
      <c r="E28" s="23" t="s">
        <v>31</v>
      </c>
      <c r="F28" s="23" t="s">
        <v>31</v>
      </c>
      <c r="G28" s="23" t="s">
        <v>31</v>
      </c>
      <c r="H28" s="42"/>
      <c r="I28" s="23" t="s">
        <v>31</v>
      </c>
      <c r="J28" s="23" t="s">
        <v>31</v>
      </c>
      <c r="K28" s="23" t="s">
        <v>31</v>
      </c>
      <c r="L28" s="42"/>
      <c r="M28" s="23" t="s">
        <v>31</v>
      </c>
      <c r="N28" s="23" t="s">
        <v>31</v>
      </c>
      <c r="O28" s="23" t="s">
        <v>31</v>
      </c>
      <c r="Q28" s="41"/>
    </row>
    <row r="29" spans="1:19" ht="15" customHeight="1" x14ac:dyDescent="0.25">
      <c r="B29" s="43" t="s">
        <v>39</v>
      </c>
      <c r="D29" s="3">
        <v>2023</v>
      </c>
      <c r="E29" s="23" t="s">
        <v>31</v>
      </c>
      <c r="F29" s="23" t="s">
        <v>31</v>
      </c>
      <c r="G29" s="23" t="s">
        <v>31</v>
      </c>
      <c r="H29" s="42"/>
      <c r="I29" s="23" t="s">
        <v>31</v>
      </c>
      <c r="J29" s="23" t="s">
        <v>31</v>
      </c>
      <c r="K29" s="23" t="s">
        <v>31</v>
      </c>
      <c r="L29" s="42"/>
      <c r="M29" s="23" t="s">
        <v>31</v>
      </c>
      <c r="N29" s="23" t="s">
        <v>31</v>
      </c>
      <c r="O29" s="42" t="s">
        <v>31</v>
      </c>
      <c r="Q29" s="41"/>
    </row>
    <row r="30" spans="1:19" ht="15" customHeight="1" x14ac:dyDescent="0.25">
      <c r="D30" s="3">
        <v>2024</v>
      </c>
      <c r="E30" s="23" t="s">
        <v>31</v>
      </c>
      <c r="F30" s="23" t="s">
        <v>31</v>
      </c>
      <c r="G30" s="23" t="s">
        <v>31</v>
      </c>
      <c r="H30" s="42"/>
      <c r="I30" s="23" t="s">
        <v>31</v>
      </c>
      <c r="J30" s="23" t="s">
        <v>31</v>
      </c>
      <c r="K30" s="23" t="s">
        <v>31</v>
      </c>
      <c r="L30" s="42"/>
      <c r="M30" s="23" t="s">
        <v>31</v>
      </c>
      <c r="N30" s="23" t="s">
        <v>31</v>
      </c>
      <c r="O30" s="42" t="s">
        <v>31</v>
      </c>
      <c r="Q30" s="41"/>
    </row>
    <row r="31" spans="1:19" ht="8.1" customHeight="1" x14ac:dyDescent="0.25"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Q31" s="41"/>
    </row>
    <row r="32" spans="1:19" ht="15" customHeight="1" x14ac:dyDescent="0.25">
      <c r="B32" s="21" t="s">
        <v>40</v>
      </c>
      <c r="D32" s="3">
        <v>2022</v>
      </c>
      <c r="E32" s="23">
        <f>SUM(F32:G32)</f>
        <v>1</v>
      </c>
      <c r="F32" s="23">
        <f>SUM(J32,N32)</f>
        <v>1</v>
      </c>
      <c r="G32" s="23" t="s">
        <v>31</v>
      </c>
      <c r="H32" s="42"/>
      <c r="I32" s="23">
        <v>1</v>
      </c>
      <c r="J32" s="23">
        <v>1</v>
      </c>
      <c r="K32" s="23" t="s">
        <v>31</v>
      </c>
      <c r="L32" s="42"/>
      <c r="M32" s="23" t="s">
        <v>31</v>
      </c>
      <c r="N32" s="23" t="s">
        <v>31</v>
      </c>
      <c r="O32" s="42" t="s">
        <v>31</v>
      </c>
      <c r="Q32" s="41"/>
    </row>
    <row r="33" spans="1:17" ht="15" customHeight="1" x14ac:dyDescent="0.25">
      <c r="B33" s="43" t="s">
        <v>41</v>
      </c>
      <c r="D33" s="3">
        <v>2023</v>
      </c>
      <c r="E33" s="23" t="s">
        <v>31</v>
      </c>
      <c r="F33" s="23" t="s">
        <v>31</v>
      </c>
      <c r="G33" s="23" t="s">
        <v>31</v>
      </c>
      <c r="H33" s="42"/>
      <c r="I33" s="23" t="s">
        <v>31</v>
      </c>
      <c r="J33" s="23" t="s">
        <v>31</v>
      </c>
      <c r="K33" s="23" t="s">
        <v>31</v>
      </c>
      <c r="L33" s="42"/>
      <c r="M33" s="23" t="s">
        <v>31</v>
      </c>
      <c r="N33" s="23" t="s">
        <v>31</v>
      </c>
      <c r="O33" s="42" t="s">
        <v>31</v>
      </c>
      <c r="Q33" s="41"/>
    </row>
    <row r="34" spans="1:17" ht="15" customHeight="1" x14ac:dyDescent="0.25">
      <c r="D34" s="3">
        <v>2024</v>
      </c>
      <c r="E34" s="23">
        <f t="shared" ref="E34" si="5">SUM(F34:G34)</f>
        <v>5</v>
      </c>
      <c r="F34" s="23">
        <f t="shared" ref="F34" si="6">SUM(J34,N34)</f>
        <v>5</v>
      </c>
      <c r="G34" s="23" t="s">
        <v>31</v>
      </c>
      <c r="H34" s="42"/>
      <c r="I34" s="23">
        <v>5</v>
      </c>
      <c r="J34" s="23">
        <v>5</v>
      </c>
      <c r="K34" s="42" t="s">
        <v>31</v>
      </c>
      <c r="L34" s="42"/>
      <c r="M34" s="23" t="s">
        <v>31</v>
      </c>
      <c r="N34" s="23" t="s">
        <v>31</v>
      </c>
      <c r="O34" s="42" t="s">
        <v>31</v>
      </c>
      <c r="Q34" s="41"/>
    </row>
    <row r="35" spans="1:17" ht="8.1" customHeight="1" x14ac:dyDescent="0.25"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Q35" s="41"/>
    </row>
    <row r="36" spans="1:17" ht="15" customHeight="1" x14ac:dyDescent="0.25">
      <c r="B36" s="21" t="s">
        <v>42</v>
      </c>
      <c r="D36" s="3">
        <v>2022</v>
      </c>
      <c r="E36" s="23" t="s">
        <v>31</v>
      </c>
      <c r="F36" s="23" t="s">
        <v>31</v>
      </c>
      <c r="G36" s="23" t="s">
        <v>31</v>
      </c>
      <c r="H36" s="42"/>
      <c r="I36" s="23" t="s">
        <v>31</v>
      </c>
      <c r="J36" s="23" t="s">
        <v>31</v>
      </c>
      <c r="K36" s="23" t="s">
        <v>31</v>
      </c>
      <c r="L36" s="42"/>
      <c r="M36" s="23" t="s">
        <v>31</v>
      </c>
      <c r="N36" s="23" t="s">
        <v>31</v>
      </c>
      <c r="O36" s="42" t="s">
        <v>31</v>
      </c>
      <c r="Q36" s="41"/>
    </row>
    <row r="37" spans="1:17" ht="15" customHeight="1" x14ac:dyDescent="0.25">
      <c r="B37" s="43" t="s">
        <v>43</v>
      </c>
      <c r="D37" s="3">
        <v>2023</v>
      </c>
      <c r="E37" s="23" t="s">
        <v>31</v>
      </c>
      <c r="F37" s="23" t="s">
        <v>31</v>
      </c>
      <c r="G37" s="23" t="s">
        <v>31</v>
      </c>
      <c r="H37" s="42"/>
      <c r="I37" s="23" t="s">
        <v>31</v>
      </c>
      <c r="J37" s="23" t="s">
        <v>31</v>
      </c>
      <c r="K37" s="23" t="s">
        <v>31</v>
      </c>
      <c r="L37" s="42"/>
      <c r="M37" s="23" t="s">
        <v>31</v>
      </c>
      <c r="N37" s="23" t="s">
        <v>31</v>
      </c>
      <c r="O37" s="42" t="s">
        <v>31</v>
      </c>
      <c r="Q37" s="41"/>
    </row>
    <row r="38" spans="1:17" s="2" customFormat="1" ht="15" customHeight="1" x14ac:dyDescent="0.25">
      <c r="A38" s="1"/>
      <c r="D38" s="3">
        <v>2024</v>
      </c>
      <c r="E38" s="23">
        <f t="shared" ref="E38" si="7">SUM(F38:G38)</f>
        <v>2</v>
      </c>
      <c r="F38" s="23">
        <f t="shared" ref="F38" si="8">SUM(J38,N38)</f>
        <v>2</v>
      </c>
      <c r="G38" s="23" t="s">
        <v>31</v>
      </c>
      <c r="H38" s="42"/>
      <c r="I38" s="23">
        <v>2</v>
      </c>
      <c r="J38" s="23">
        <v>2</v>
      </c>
      <c r="K38" s="23" t="s">
        <v>31</v>
      </c>
      <c r="L38" s="42"/>
      <c r="M38" s="23" t="s">
        <v>31</v>
      </c>
      <c r="N38" s="23" t="s">
        <v>31</v>
      </c>
      <c r="O38" s="23" t="s">
        <v>31</v>
      </c>
      <c r="P38" s="1"/>
      <c r="Q38" s="41"/>
    </row>
    <row r="39" spans="1:17" ht="8.1" customHeight="1" x14ac:dyDescent="0.25"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Q39" s="41"/>
    </row>
    <row r="40" spans="1:17" ht="15" customHeight="1" x14ac:dyDescent="0.25">
      <c r="B40" s="21" t="s">
        <v>44</v>
      </c>
      <c r="D40" s="3">
        <v>2022</v>
      </c>
      <c r="E40" s="23" t="s">
        <v>31</v>
      </c>
      <c r="F40" s="23" t="s">
        <v>31</v>
      </c>
      <c r="G40" s="23" t="s">
        <v>31</v>
      </c>
      <c r="H40" s="42"/>
      <c r="I40" s="23" t="s">
        <v>31</v>
      </c>
      <c r="J40" s="23" t="s">
        <v>31</v>
      </c>
      <c r="K40" s="23" t="s">
        <v>31</v>
      </c>
      <c r="L40" s="42"/>
      <c r="M40" s="23" t="s">
        <v>31</v>
      </c>
      <c r="N40" s="23" t="s">
        <v>31</v>
      </c>
      <c r="O40" s="23" t="s">
        <v>31</v>
      </c>
      <c r="Q40" s="41"/>
    </row>
    <row r="41" spans="1:17" ht="15" customHeight="1" x14ac:dyDescent="0.25">
      <c r="B41" s="43" t="s">
        <v>45</v>
      </c>
      <c r="D41" s="3">
        <v>2023</v>
      </c>
      <c r="E41" s="23" t="s">
        <v>31</v>
      </c>
      <c r="F41" s="23" t="s">
        <v>31</v>
      </c>
      <c r="G41" s="23" t="s">
        <v>31</v>
      </c>
      <c r="H41" s="42"/>
      <c r="I41" s="23" t="s">
        <v>31</v>
      </c>
      <c r="J41" s="23" t="s">
        <v>31</v>
      </c>
      <c r="K41" s="23" t="s">
        <v>31</v>
      </c>
      <c r="L41" s="42"/>
      <c r="M41" s="23" t="s">
        <v>31</v>
      </c>
      <c r="N41" s="23" t="s">
        <v>31</v>
      </c>
      <c r="O41" s="42" t="s">
        <v>31</v>
      </c>
      <c r="Q41" s="41"/>
    </row>
    <row r="42" spans="1:17" ht="15" customHeight="1" x14ac:dyDescent="0.25">
      <c r="D42" s="3">
        <v>2024</v>
      </c>
      <c r="E42" s="23">
        <f t="shared" ref="E42" si="9">SUM(F42:G42)</f>
        <v>4</v>
      </c>
      <c r="F42" s="23">
        <f t="shared" ref="F42:G42" si="10">SUM(J42,N42)</f>
        <v>1</v>
      </c>
      <c r="G42" s="23">
        <f t="shared" si="10"/>
        <v>3</v>
      </c>
      <c r="H42" s="42"/>
      <c r="I42" s="23">
        <v>4</v>
      </c>
      <c r="J42" s="23">
        <v>1</v>
      </c>
      <c r="K42" s="42">
        <v>3</v>
      </c>
      <c r="L42" s="42"/>
      <c r="M42" s="23" t="s">
        <v>31</v>
      </c>
      <c r="N42" s="23" t="s">
        <v>31</v>
      </c>
      <c r="O42" s="42" t="s">
        <v>31</v>
      </c>
      <c r="Q42" s="41"/>
    </row>
    <row r="43" spans="1:17" ht="8.1" customHeight="1" x14ac:dyDescent="0.25"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Q43" s="41"/>
    </row>
    <row r="44" spans="1:17" ht="15" customHeight="1" x14ac:dyDescent="0.25">
      <c r="B44" s="21" t="s">
        <v>46</v>
      </c>
      <c r="D44" s="3">
        <v>2022</v>
      </c>
      <c r="E44" s="23">
        <f>SUM(F44:G44)</f>
        <v>82</v>
      </c>
      <c r="F44" s="23">
        <f>SUM(J44,N44)</f>
        <v>75</v>
      </c>
      <c r="G44" s="23">
        <f>SUM(K44,O44)</f>
        <v>7</v>
      </c>
      <c r="H44" s="42"/>
      <c r="I44" s="23">
        <v>72</v>
      </c>
      <c r="J44" s="23">
        <v>66</v>
      </c>
      <c r="K44" s="23">
        <v>6</v>
      </c>
      <c r="L44" s="42"/>
      <c r="M44" s="23">
        <v>10</v>
      </c>
      <c r="N44" s="23">
        <v>9</v>
      </c>
      <c r="O44" s="42">
        <v>1</v>
      </c>
      <c r="Q44" s="41"/>
    </row>
    <row r="45" spans="1:17" ht="15" customHeight="1" x14ac:dyDescent="0.25">
      <c r="B45" s="43" t="s">
        <v>47</v>
      </c>
      <c r="D45" s="3">
        <v>2023</v>
      </c>
      <c r="E45" s="23">
        <f t="shared" ref="E45:E46" si="11">SUM(F45:G45)</f>
        <v>36</v>
      </c>
      <c r="F45" s="23">
        <f t="shared" ref="F45:G46" si="12">SUM(J45,N45)</f>
        <v>28</v>
      </c>
      <c r="G45" s="23">
        <f t="shared" si="12"/>
        <v>8</v>
      </c>
      <c r="H45" s="42"/>
      <c r="I45" s="23">
        <v>32</v>
      </c>
      <c r="J45" s="23">
        <v>24</v>
      </c>
      <c r="K45" s="23">
        <v>8</v>
      </c>
      <c r="L45" s="42"/>
      <c r="M45" s="23">
        <v>4</v>
      </c>
      <c r="N45" s="23">
        <v>4</v>
      </c>
      <c r="O45" s="42" t="s">
        <v>31</v>
      </c>
      <c r="Q45" s="41"/>
    </row>
    <row r="46" spans="1:17" ht="15" customHeight="1" x14ac:dyDescent="0.25">
      <c r="D46" s="3">
        <v>2024</v>
      </c>
      <c r="E46" s="23">
        <f t="shared" si="11"/>
        <v>63</v>
      </c>
      <c r="F46" s="23">
        <f t="shared" si="12"/>
        <v>53</v>
      </c>
      <c r="G46" s="23">
        <f t="shared" si="12"/>
        <v>10</v>
      </c>
      <c r="H46" s="42"/>
      <c r="I46" s="23">
        <v>59</v>
      </c>
      <c r="J46" s="23">
        <v>49</v>
      </c>
      <c r="K46" s="23">
        <v>10</v>
      </c>
      <c r="L46" s="42"/>
      <c r="M46" s="23">
        <v>4</v>
      </c>
      <c r="N46" s="23">
        <v>4</v>
      </c>
      <c r="O46" s="42" t="s">
        <v>31</v>
      </c>
      <c r="Q46" s="41"/>
    </row>
    <row r="47" spans="1:17" ht="8.1" customHeight="1" x14ac:dyDescent="0.25"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Q47" s="41"/>
    </row>
    <row r="48" spans="1:17" ht="15" customHeight="1" x14ac:dyDescent="0.25">
      <c r="B48" s="21" t="s">
        <v>48</v>
      </c>
      <c r="D48" s="3">
        <v>2022</v>
      </c>
      <c r="E48" s="23">
        <f>SUM(F48:G48)</f>
        <v>55</v>
      </c>
      <c r="F48" s="23">
        <f>SUM(J48,N48)</f>
        <v>46</v>
      </c>
      <c r="G48" s="23">
        <f>SUM(K48,O48)</f>
        <v>9</v>
      </c>
      <c r="H48" s="42"/>
      <c r="I48" s="23">
        <v>47</v>
      </c>
      <c r="J48" s="23">
        <v>38</v>
      </c>
      <c r="K48" s="23">
        <v>9</v>
      </c>
      <c r="L48" s="42"/>
      <c r="M48" s="23">
        <v>8</v>
      </c>
      <c r="N48" s="23">
        <v>8</v>
      </c>
      <c r="O48" s="42" t="s">
        <v>31</v>
      </c>
      <c r="Q48" s="41"/>
    </row>
    <row r="49" spans="2:20" ht="15" customHeight="1" x14ac:dyDescent="0.25">
      <c r="B49" s="43" t="s">
        <v>49</v>
      </c>
      <c r="D49" s="3">
        <v>2023</v>
      </c>
      <c r="E49" s="23">
        <f t="shared" ref="E49:E50" si="13">SUM(F49:G49)</f>
        <v>26</v>
      </c>
      <c r="F49" s="23">
        <f t="shared" ref="F49:G50" si="14">SUM(J49,N49)</f>
        <v>23</v>
      </c>
      <c r="G49" s="23">
        <f t="shared" si="14"/>
        <v>3</v>
      </c>
      <c r="H49" s="42"/>
      <c r="I49" s="23">
        <v>21</v>
      </c>
      <c r="J49" s="23">
        <v>18</v>
      </c>
      <c r="K49" s="23">
        <v>3</v>
      </c>
      <c r="L49" s="42"/>
      <c r="M49" s="23">
        <v>5</v>
      </c>
      <c r="N49" s="23">
        <v>5</v>
      </c>
      <c r="O49" s="23" t="s">
        <v>31</v>
      </c>
      <c r="Q49" s="41"/>
    </row>
    <row r="50" spans="2:20" ht="15" customHeight="1" x14ac:dyDescent="0.25">
      <c r="D50" s="3">
        <v>2024</v>
      </c>
      <c r="E50" s="23">
        <f t="shared" si="13"/>
        <v>24</v>
      </c>
      <c r="F50" s="23">
        <f t="shared" si="14"/>
        <v>20</v>
      </c>
      <c r="G50" s="23">
        <f t="shared" si="14"/>
        <v>4</v>
      </c>
      <c r="H50" s="42"/>
      <c r="I50" s="23">
        <v>20</v>
      </c>
      <c r="J50" s="23">
        <v>16</v>
      </c>
      <c r="K50" s="23">
        <v>4</v>
      </c>
      <c r="L50" s="42"/>
      <c r="M50" s="23">
        <v>4</v>
      </c>
      <c r="N50" s="23">
        <v>4</v>
      </c>
      <c r="O50" s="23" t="s">
        <v>31</v>
      </c>
      <c r="Q50" s="41"/>
    </row>
    <row r="51" spans="2:20" ht="8.1" customHeight="1" x14ac:dyDescent="0.25"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Q51" s="41"/>
    </row>
    <row r="52" spans="2:20" ht="15" customHeight="1" x14ac:dyDescent="0.25">
      <c r="B52" s="21" t="s">
        <v>50</v>
      </c>
      <c r="D52" s="3">
        <v>2022</v>
      </c>
      <c r="E52" s="23">
        <f>SUM(F52:G52)</f>
        <v>28</v>
      </c>
      <c r="F52" s="23">
        <f>SUM(J52,N52)</f>
        <v>23</v>
      </c>
      <c r="G52" s="23">
        <f>SUM(K52,O52)</f>
        <v>5</v>
      </c>
      <c r="H52" s="42"/>
      <c r="I52" s="23">
        <v>21</v>
      </c>
      <c r="J52" s="23">
        <v>16</v>
      </c>
      <c r="K52" s="23">
        <v>5</v>
      </c>
      <c r="L52" s="42"/>
      <c r="M52" s="23">
        <v>7</v>
      </c>
      <c r="N52" s="23">
        <v>7</v>
      </c>
      <c r="O52" s="42" t="s">
        <v>31</v>
      </c>
      <c r="Q52" s="41"/>
      <c r="R52" s="25"/>
      <c r="S52" s="26"/>
      <c r="T52" s="27"/>
    </row>
    <row r="53" spans="2:20" ht="15" customHeight="1" x14ac:dyDescent="0.25">
      <c r="B53" s="43" t="s">
        <v>51</v>
      </c>
      <c r="D53" s="3">
        <v>2023</v>
      </c>
      <c r="E53" s="23">
        <f t="shared" ref="E53:E54" si="15">SUM(F53:G53)</f>
        <v>11</v>
      </c>
      <c r="F53" s="23">
        <f t="shared" ref="F53:G54" si="16">SUM(J53,N53)</f>
        <v>10</v>
      </c>
      <c r="G53" s="23">
        <f t="shared" si="16"/>
        <v>1</v>
      </c>
      <c r="H53" s="42"/>
      <c r="I53" s="23">
        <v>8</v>
      </c>
      <c r="J53" s="23">
        <v>7</v>
      </c>
      <c r="K53" s="23">
        <v>1</v>
      </c>
      <c r="L53" s="42"/>
      <c r="M53" s="23">
        <v>3</v>
      </c>
      <c r="N53" s="23">
        <v>3</v>
      </c>
      <c r="O53" s="23" t="s">
        <v>31</v>
      </c>
      <c r="Q53" s="41"/>
      <c r="R53" s="25"/>
      <c r="S53" s="26"/>
      <c r="T53" s="26"/>
    </row>
    <row r="54" spans="2:20" ht="15" customHeight="1" x14ac:dyDescent="0.25">
      <c r="D54" s="3">
        <v>2024</v>
      </c>
      <c r="E54" s="23">
        <f t="shared" si="15"/>
        <v>18</v>
      </c>
      <c r="F54" s="23">
        <f t="shared" si="16"/>
        <v>16</v>
      </c>
      <c r="G54" s="23">
        <f t="shared" si="16"/>
        <v>2</v>
      </c>
      <c r="H54" s="42"/>
      <c r="I54" s="23">
        <v>15</v>
      </c>
      <c r="J54" s="23">
        <v>13</v>
      </c>
      <c r="K54" s="23">
        <v>2</v>
      </c>
      <c r="L54" s="42"/>
      <c r="M54" s="23">
        <v>3</v>
      </c>
      <c r="N54" s="23">
        <v>3</v>
      </c>
      <c r="O54" s="42" t="s">
        <v>31</v>
      </c>
      <c r="Q54" s="41"/>
    </row>
    <row r="55" spans="2:20" ht="8.1" customHeight="1" x14ac:dyDescent="0.25"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Q55" s="41"/>
    </row>
    <row r="56" spans="2:20" ht="15" customHeight="1" x14ac:dyDescent="0.25">
      <c r="B56" s="21" t="s">
        <v>52</v>
      </c>
      <c r="D56" s="3">
        <v>2022</v>
      </c>
      <c r="E56" s="23">
        <f>SUM(F56:G56)</f>
        <v>5</v>
      </c>
      <c r="F56" s="23">
        <f>SUM(J56,N56)</f>
        <v>3</v>
      </c>
      <c r="G56" s="23">
        <f>SUM(K56,O56)</f>
        <v>2</v>
      </c>
      <c r="H56" s="42"/>
      <c r="I56" s="23">
        <v>4</v>
      </c>
      <c r="J56" s="23">
        <v>2</v>
      </c>
      <c r="K56" s="23">
        <v>2</v>
      </c>
      <c r="L56" s="42"/>
      <c r="M56" s="23">
        <v>1</v>
      </c>
      <c r="N56" s="23">
        <v>1</v>
      </c>
      <c r="O56" s="23" t="s">
        <v>31</v>
      </c>
      <c r="Q56" s="41"/>
    </row>
    <row r="57" spans="2:20" ht="15" customHeight="1" x14ac:dyDescent="0.25">
      <c r="B57" s="43" t="s">
        <v>53</v>
      </c>
      <c r="D57" s="3">
        <v>2023</v>
      </c>
      <c r="E57" s="23">
        <f t="shared" ref="E57:E58" si="17">SUM(F57:G57)</f>
        <v>9</v>
      </c>
      <c r="F57" s="23">
        <f t="shared" ref="F57:G58" si="18">SUM(J57,N57)</f>
        <v>7</v>
      </c>
      <c r="G57" s="23">
        <f t="shared" si="18"/>
        <v>2</v>
      </c>
      <c r="H57" s="42"/>
      <c r="I57" s="23">
        <v>9</v>
      </c>
      <c r="J57" s="23">
        <v>7</v>
      </c>
      <c r="K57" s="23">
        <v>2</v>
      </c>
      <c r="L57" s="42"/>
      <c r="M57" s="23" t="s">
        <v>31</v>
      </c>
      <c r="N57" s="23" t="s">
        <v>31</v>
      </c>
      <c r="O57" s="42" t="s">
        <v>31</v>
      </c>
      <c r="Q57" s="41"/>
    </row>
    <row r="58" spans="2:20" ht="15" customHeight="1" x14ac:dyDescent="0.25">
      <c r="D58" s="3">
        <v>2024</v>
      </c>
      <c r="E58" s="23">
        <f t="shared" si="17"/>
        <v>7</v>
      </c>
      <c r="F58" s="23">
        <f t="shared" si="18"/>
        <v>6</v>
      </c>
      <c r="G58" s="23">
        <f t="shared" si="18"/>
        <v>1</v>
      </c>
      <c r="H58" s="42"/>
      <c r="I58" s="23">
        <v>5</v>
      </c>
      <c r="J58" s="23">
        <v>4</v>
      </c>
      <c r="K58" s="23">
        <v>1</v>
      </c>
      <c r="L58" s="42"/>
      <c r="M58" s="23">
        <v>2</v>
      </c>
      <c r="N58" s="23">
        <v>2</v>
      </c>
      <c r="O58" s="23" t="s">
        <v>31</v>
      </c>
      <c r="Q58" s="41"/>
    </row>
    <row r="59" spans="2:20" ht="8.1" customHeight="1" x14ac:dyDescent="0.25">
      <c r="D59" s="24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Q59" s="41"/>
    </row>
    <row r="60" spans="2:20" ht="15" customHeight="1" x14ac:dyDescent="0.25">
      <c r="B60" s="21" t="s">
        <v>54</v>
      </c>
      <c r="D60" s="3">
        <v>2022</v>
      </c>
      <c r="E60" s="23" t="s">
        <v>31</v>
      </c>
      <c r="F60" s="23" t="s">
        <v>31</v>
      </c>
      <c r="G60" s="23" t="s">
        <v>31</v>
      </c>
      <c r="H60" s="42"/>
      <c r="I60" s="23" t="s">
        <v>31</v>
      </c>
      <c r="J60" s="23" t="s">
        <v>31</v>
      </c>
      <c r="K60" s="23" t="s">
        <v>31</v>
      </c>
      <c r="L60" s="42"/>
      <c r="M60" s="23" t="s">
        <v>31</v>
      </c>
      <c r="N60" s="23" t="s">
        <v>31</v>
      </c>
      <c r="O60" s="23" t="s">
        <v>31</v>
      </c>
      <c r="Q60" s="41"/>
    </row>
    <row r="61" spans="2:20" ht="15" customHeight="1" x14ac:dyDescent="0.25">
      <c r="B61" s="43" t="s">
        <v>55</v>
      </c>
      <c r="D61" s="3">
        <v>2023</v>
      </c>
      <c r="E61" s="23">
        <f t="shared" ref="E61:E62" si="19">SUM(F61:G61)</f>
        <v>2</v>
      </c>
      <c r="F61" s="23" t="s">
        <v>31</v>
      </c>
      <c r="G61" s="23">
        <f t="shared" ref="F61:G62" si="20">SUM(K61,O61)</f>
        <v>2</v>
      </c>
      <c r="H61" s="42"/>
      <c r="I61" s="23">
        <v>2</v>
      </c>
      <c r="J61" s="23" t="s">
        <v>31</v>
      </c>
      <c r="K61" s="23">
        <v>2</v>
      </c>
      <c r="L61" s="42"/>
      <c r="M61" s="23" t="s">
        <v>31</v>
      </c>
      <c r="N61" s="23" t="s">
        <v>31</v>
      </c>
      <c r="O61" s="23" t="s">
        <v>31</v>
      </c>
      <c r="Q61" s="41"/>
    </row>
    <row r="62" spans="2:20" ht="15" customHeight="1" x14ac:dyDescent="0.25">
      <c r="D62" s="3">
        <v>2024</v>
      </c>
      <c r="E62" s="23">
        <f t="shared" si="19"/>
        <v>1</v>
      </c>
      <c r="F62" s="23">
        <f t="shared" si="20"/>
        <v>1</v>
      </c>
      <c r="G62" s="23" t="s">
        <v>31</v>
      </c>
      <c r="H62" s="42"/>
      <c r="I62" s="23" t="s">
        <v>31</v>
      </c>
      <c r="J62" s="23" t="s">
        <v>31</v>
      </c>
      <c r="K62" s="23" t="s">
        <v>31</v>
      </c>
      <c r="L62" s="42"/>
      <c r="M62" s="23">
        <v>1</v>
      </c>
      <c r="N62" s="23">
        <v>1</v>
      </c>
      <c r="O62" s="23" t="s">
        <v>31</v>
      </c>
      <c r="Q62" s="41"/>
    </row>
    <row r="63" spans="2:20" ht="8.1" customHeight="1" x14ac:dyDescent="0.25">
      <c r="D63" s="24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Q63" s="41"/>
    </row>
    <row r="64" spans="2:20" ht="15" customHeight="1" x14ac:dyDescent="0.25">
      <c r="B64" s="21" t="s">
        <v>99</v>
      </c>
      <c r="D64" s="3">
        <v>2022</v>
      </c>
      <c r="E64" s="23" t="s">
        <v>31</v>
      </c>
      <c r="F64" s="23" t="s">
        <v>31</v>
      </c>
      <c r="G64" s="23" t="s">
        <v>31</v>
      </c>
      <c r="H64" s="42"/>
      <c r="I64" s="23" t="s">
        <v>31</v>
      </c>
      <c r="J64" s="23" t="s">
        <v>31</v>
      </c>
      <c r="K64" s="23" t="s">
        <v>31</v>
      </c>
      <c r="L64" s="42"/>
      <c r="M64" s="23" t="s">
        <v>31</v>
      </c>
      <c r="N64" s="23" t="s">
        <v>31</v>
      </c>
      <c r="O64" s="42" t="s">
        <v>31</v>
      </c>
      <c r="Q64" s="41"/>
    </row>
    <row r="65" spans="1:17" ht="15" customHeight="1" x14ac:dyDescent="0.25">
      <c r="B65" s="43" t="s">
        <v>135</v>
      </c>
      <c r="D65" s="3">
        <v>2023</v>
      </c>
      <c r="E65" s="23">
        <f t="shared" ref="E65" si="21">SUM(F65:G65)</f>
        <v>1</v>
      </c>
      <c r="F65" s="23">
        <f t="shared" ref="F65" si="22">SUM(J65,N65)</f>
        <v>1</v>
      </c>
      <c r="G65" s="23" t="s">
        <v>31</v>
      </c>
      <c r="H65" s="42"/>
      <c r="I65" s="23" t="s">
        <v>31</v>
      </c>
      <c r="J65" s="23" t="s">
        <v>31</v>
      </c>
      <c r="K65" s="23" t="s">
        <v>31</v>
      </c>
      <c r="L65" s="42"/>
      <c r="M65" s="23">
        <v>1</v>
      </c>
      <c r="N65" s="23">
        <v>1</v>
      </c>
      <c r="O65" s="42" t="s">
        <v>31</v>
      </c>
      <c r="Q65" s="41"/>
    </row>
    <row r="66" spans="1:17" ht="15" customHeight="1" x14ac:dyDescent="0.25">
      <c r="D66" s="3">
        <v>2024</v>
      </c>
      <c r="E66" s="23" t="s">
        <v>31</v>
      </c>
      <c r="F66" s="23" t="s">
        <v>31</v>
      </c>
      <c r="G66" s="23" t="s">
        <v>31</v>
      </c>
      <c r="H66" s="42"/>
      <c r="I66" s="23" t="s">
        <v>31</v>
      </c>
      <c r="J66" s="23" t="s">
        <v>31</v>
      </c>
      <c r="K66" s="23" t="s">
        <v>31</v>
      </c>
      <c r="L66" s="42"/>
      <c r="M66" s="23" t="s">
        <v>31</v>
      </c>
      <c r="N66" s="23" t="s">
        <v>31</v>
      </c>
      <c r="O66" s="42" t="s">
        <v>31</v>
      </c>
      <c r="Q66" s="41"/>
    </row>
    <row r="67" spans="1:17" ht="8.1" customHeight="1" thickBot="1" x14ac:dyDescent="0.3">
      <c r="A67" s="28"/>
      <c r="B67" s="29"/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28"/>
    </row>
    <row r="68" spans="1:17" s="35" customFormat="1" x14ac:dyDescent="0.25">
      <c r="A68" s="31"/>
      <c r="B68" s="32"/>
      <c r="C68" s="32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4" t="s">
        <v>91</v>
      </c>
    </row>
    <row r="69" spans="1:17" s="31" customFormat="1" x14ac:dyDescent="0.25">
      <c r="A69" s="36"/>
      <c r="B69" s="32"/>
      <c r="C69" s="32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7" t="s">
        <v>92</v>
      </c>
    </row>
  </sheetData>
  <mergeCells count="6">
    <mergeCell ref="E14:G14"/>
    <mergeCell ref="I14:K14"/>
    <mergeCell ref="M14:O14"/>
    <mergeCell ref="E15:G15"/>
    <mergeCell ref="I15:K15"/>
    <mergeCell ref="M15:O1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5543C-EA57-44E1-9D4F-3B6BEBA957E9}">
  <dimension ref="A1:T49"/>
  <sheetViews>
    <sheetView showGridLines="0" view="pageBreakPreview" topLeftCell="A10" zoomScale="90" zoomScaleNormal="90" zoomScaleSheetLayoutView="90" workbookViewId="0">
      <selection activeCell="Q32" sqref="Q32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.85546875" style="2" customWidth="1"/>
    <col min="4" max="4" width="8.42578125" style="3" customWidth="1"/>
    <col min="5" max="5" width="8.5703125" style="3" customWidth="1"/>
    <col min="6" max="6" width="8.140625" style="3" customWidth="1"/>
    <col min="7" max="7" width="12.42578125" style="3" customWidth="1"/>
    <col min="8" max="8" width="1.28515625" style="3" customWidth="1"/>
    <col min="9" max="9" width="8.5703125" style="3" customWidth="1"/>
    <col min="10" max="10" width="8.85546875" style="3" customWidth="1"/>
    <col min="11" max="11" width="12.42578125" style="3" customWidth="1"/>
    <col min="12" max="12" width="1.28515625" style="3" customWidth="1"/>
    <col min="13" max="14" width="9.7109375" style="3" customWidth="1"/>
    <col min="15" max="15" width="14.28515625" style="3" customWidth="1"/>
    <col min="16" max="16" width="2.140625" style="1" customWidth="1"/>
    <col min="17" max="16384" width="9.140625" style="1"/>
  </cols>
  <sheetData>
    <row r="1" spans="1:19" ht="12" customHeight="1" x14ac:dyDescent="0.25">
      <c r="P1" s="4"/>
    </row>
    <row r="2" spans="1:19" ht="12" customHeight="1" x14ac:dyDescent="0.25">
      <c r="P2" s="4"/>
      <c r="Q2" s="5"/>
      <c r="R2" s="5"/>
      <c r="S2" s="5"/>
    </row>
    <row r="3" spans="1:19" ht="12" customHeight="1" x14ac:dyDescent="0.25"/>
    <row r="4" spans="1:19" ht="12" customHeight="1" x14ac:dyDescent="0.25"/>
    <row r="5" spans="1:19" ht="12" customHeight="1" x14ac:dyDescent="0.2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9" ht="12" customHeight="1" x14ac:dyDescent="0.2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9" ht="12" customHeight="1" x14ac:dyDescent="0.25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9" ht="12" customHeight="1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9" ht="12" customHeight="1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9" s="6" customFormat="1" ht="15" customHeight="1" x14ac:dyDescent="0.25">
      <c r="B10" s="7" t="s">
        <v>174</v>
      </c>
      <c r="C10" s="8" t="s">
        <v>118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8"/>
    </row>
    <row r="11" spans="1:19" s="10" customFormat="1" ht="16.5" customHeight="1" x14ac:dyDescent="0.25">
      <c r="B11" s="11" t="s">
        <v>175</v>
      </c>
      <c r="C11" s="12" t="s">
        <v>56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9" ht="8.1" customHeight="1" thickBot="1" x14ac:dyDescent="0.3"/>
    <row r="13" spans="1:19" ht="4.5" customHeight="1" thickTop="1" x14ac:dyDescent="0.25">
      <c r="A13" s="50"/>
      <c r="B13" s="51"/>
      <c r="C13" s="51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0"/>
    </row>
    <row r="14" spans="1:19" ht="15" customHeight="1" x14ac:dyDescent="0.25">
      <c r="A14" s="53"/>
      <c r="B14" s="54" t="s">
        <v>93</v>
      </c>
      <c r="C14" s="55"/>
      <c r="D14" s="57" t="s">
        <v>1</v>
      </c>
      <c r="E14" s="136" t="s">
        <v>24</v>
      </c>
      <c r="F14" s="136"/>
      <c r="G14" s="136"/>
      <c r="H14" s="57"/>
      <c r="I14" s="136" t="s">
        <v>67</v>
      </c>
      <c r="J14" s="136"/>
      <c r="K14" s="136"/>
      <c r="L14" s="58"/>
      <c r="M14" s="136" t="s">
        <v>68</v>
      </c>
      <c r="N14" s="136"/>
      <c r="O14" s="136"/>
      <c r="P14" s="59"/>
    </row>
    <row r="15" spans="1:19" ht="15" customHeight="1" x14ac:dyDescent="0.25">
      <c r="A15" s="53"/>
      <c r="B15" s="60" t="s">
        <v>94</v>
      </c>
      <c r="C15" s="55"/>
      <c r="D15" s="61" t="s">
        <v>3</v>
      </c>
      <c r="E15" s="137" t="s">
        <v>25</v>
      </c>
      <c r="F15" s="137"/>
      <c r="G15" s="137"/>
      <c r="H15" s="61"/>
      <c r="I15" s="137" t="s">
        <v>32</v>
      </c>
      <c r="J15" s="137"/>
      <c r="K15" s="137"/>
      <c r="L15" s="62"/>
      <c r="M15" s="137" t="s">
        <v>30</v>
      </c>
      <c r="N15" s="137"/>
      <c r="O15" s="137"/>
      <c r="P15" s="59"/>
    </row>
    <row r="16" spans="1:19" ht="15" customHeight="1" x14ac:dyDescent="0.25">
      <c r="A16" s="53"/>
      <c r="B16" s="60"/>
      <c r="C16" s="55"/>
      <c r="D16" s="61"/>
      <c r="E16" s="63" t="s">
        <v>24</v>
      </c>
      <c r="F16" s="63" t="s">
        <v>26</v>
      </c>
      <c r="G16" s="63" t="s">
        <v>27</v>
      </c>
      <c r="H16" s="63"/>
      <c r="I16" s="63" t="s">
        <v>24</v>
      </c>
      <c r="J16" s="63" t="s">
        <v>26</v>
      </c>
      <c r="K16" s="63" t="s">
        <v>27</v>
      </c>
      <c r="L16" s="63"/>
      <c r="M16" s="63" t="s">
        <v>24</v>
      </c>
      <c r="N16" s="63" t="s">
        <v>26</v>
      </c>
      <c r="O16" s="63" t="s">
        <v>27</v>
      </c>
      <c r="P16" s="59"/>
    </row>
    <row r="17" spans="1:19" ht="15" customHeight="1" x14ac:dyDescent="0.25">
      <c r="A17" s="53"/>
      <c r="B17" s="60"/>
      <c r="C17" s="55"/>
      <c r="D17" s="61"/>
      <c r="E17" s="64" t="s">
        <v>25</v>
      </c>
      <c r="F17" s="64" t="s">
        <v>28</v>
      </c>
      <c r="G17" s="64" t="s">
        <v>29</v>
      </c>
      <c r="H17" s="64"/>
      <c r="I17" s="64" t="s">
        <v>25</v>
      </c>
      <c r="J17" s="64" t="s">
        <v>28</v>
      </c>
      <c r="K17" s="64" t="s">
        <v>29</v>
      </c>
      <c r="L17" s="64"/>
      <c r="M17" s="64" t="s">
        <v>25</v>
      </c>
      <c r="N17" s="64" t="s">
        <v>28</v>
      </c>
      <c r="O17" s="64" t="s">
        <v>29</v>
      </c>
      <c r="P17" s="59"/>
    </row>
    <row r="18" spans="1:19" s="14" customFormat="1" ht="8.1" customHeight="1" x14ac:dyDescent="0.25">
      <c r="A18" s="65"/>
      <c r="B18" s="66"/>
      <c r="C18" s="65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5"/>
    </row>
    <row r="19" spans="1:19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4"/>
      <c r="Q19" s="17"/>
      <c r="R19" s="17"/>
      <c r="S19" s="17"/>
    </row>
    <row r="20" spans="1:19" ht="15" customHeight="1" x14ac:dyDescent="0.25">
      <c r="A20" s="14"/>
      <c r="B20" s="15" t="s">
        <v>24</v>
      </c>
      <c r="C20" s="18"/>
      <c r="D20" s="19">
        <v>2022</v>
      </c>
      <c r="E20" s="20">
        <f t="shared" ref="E20:G22" si="0">SUM(E24,E28,E32,E36,E40,E44)</f>
        <v>179</v>
      </c>
      <c r="F20" s="20">
        <f t="shared" si="0"/>
        <v>155</v>
      </c>
      <c r="G20" s="20">
        <f t="shared" si="0"/>
        <v>24</v>
      </c>
      <c r="H20" s="22"/>
      <c r="I20" s="20">
        <f t="shared" ref="I20:K22" si="1">SUM(I24,I28,I32,I36,I40,I44)</f>
        <v>145</v>
      </c>
      <c r="J20" s="20">
        <f t="shared" si="1"/>
        <v>123</v>
      </c>
      <c r="K20" s="20">
        <f t="shared" si="1"/>
        <v>22</v>
      </c>
      <c r="L20" s="22"/>
      <c r="M20" s="20">
        <f>SUM(M24,M28,M32,M36,M40,M44)</f>
        <v>34</v>
      </c>
      <c r="N20" s="20">
        <f>SUM(N24,N28,N32,N36,N40,N44)</f>
        <v>32</v>
      </c>
      <c r="O20" s="20">
        <f>SUM(O24,O28,O32,O36,O40,O44)</f>
        <v>2</v>
      </c>
      <c r="P20" s="14"/>
    </row>
    <row r="21" spans="1:19" ht="15" customHeight="1" x14ac:dyDescent="0.25">
      <c r="B21" s="43" t="s">
        <v>25</v>
      </c>
      <c r="C21" s="21"/>
      <c r="D21" s="19">
        <v>2023</v>
      </c>
      <c r="E21" s="20">
        <f t="shared" si="0"/>
        <v>85</v>
      </c>
      <c r="F21" s="20">
        <f t="shared" si="0"/>
        <v>69</v>
      </c>
      <c r="G21" s="20">
        <f t="shared" si="0"/>
        <v>16</v>
      </c>
      <c r="H21" s="22"/>
      <c r="I21" s="20">
        <f t="shared" si="1"/>
        <v>72</v>
      </c>
      <c r="J21" s="20">
        <f t="shared" si="1"/>
        <v>56</v>
      </c>
      <c r="K21" s="20">
        <f t="shared" si="1"/>
        <v>16</v>
      </c>
      <c r="L21" s="22"/>
      <c r="M21" s="20">
        <f>SUM(M25,M29,M33,M37,M41,M45)</f>
        <v>13</v>
      </c>
      <c r="N21" s="20">
        <f>SUM(N25,N29,N33,N37,N41,N45)</f>
        <v>13</v>
      </c>
      <c r="O21" s="23" t="s">
        <v>31</v>
      </c>
    </row>
    <row r="22" spans="1:19" ht="15" customHeight="1" x14ac:dyDescent="0.25">
      <c r="B22" s="21"/>
      <c r="C22" s="21"/>
      <c r="D22" s="19">
        <v>2024</v>
      </c>
      <c r="E22" s="20">
        <f t="shared" si="0"/>
        <v>129</v>
      </c>
      <c r="F22" s="20">
        <f t="shared" si="0"/>
        <v>108</v>
      </c>
      <c r="G22" s="20">
        <f t="shared" si="0"/>
        <v>21</v>
      </c>
      <c r="H22" s="22"/>
      <c r="I22" s="20">
        <f t="shared" si="1"/>
        <v>111</v>
      </c>
      <c r="J22" s="20">
        <f t="shared" si="1"/>
        <v>90</v>
      </c>
      <c r="K22" s="20">
        <f t="shared" si="1"/>
        <v>21</v>
      </c>
      <c r="L22" s="22"/>
      <c r="M22" s="20">
        <f>SUM(M26,M30,M34,M38,M42,M46)</f>
        <v>18</v>
      </c>
      <c r="N22" s="20">
        <f>SUM(N26,N30,N34,N38,N42,N46)</f>
        <v>18</v>
      </c>
      <c r="O22" s="23" t="s">
        <v>31</v>
      </c>
      <c r="Q22" s="41"/>
    </row>
    <row r="23" spans="1:19" ht="8.1" customHeight="1" x14ac:dyDescent="0.25">
      <c r="D23" s="19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Q23" s="41"/>
    </row>
    <row r="24" spans="1:19" ht="15" customHeight="1" x14ac:dyDescent="0.2">
      <c r="B24" s="45" t="s">
        <v>57</v>
      </c>
      <c r="D24" s="3">
        <v>2022</v>
      </c>
      <c r="E24" s="23">
        <f>SUM(F24:G24)</f>
        <v>8</v>
      </c>
      <c r="F24" s="23">
        <f>SUM(J24,N24)</f>
        <v>7</v>
      </c>
      <c r="G24" s="23">
        <f>SUM(K24,O24)</f>
        <v>1</v>
      </c>
      <c r="H24" s="42"/>
      <c r="I24" s="23" t="s">
        <v>31</v>
      </c>
      <c r="J24" s="23" t="s">
        <v>31</v>
      </c>
      <c r="K24" s="23" t="s">
        <v>31</v>
      </c>
      <c r="L24" s="42"/>
      <c r="M24" s="23">
        <v>8</v>
      </c>
      <c r="N24" s="23">
        <v>7</v>
      </c>
      <c r="O24" s="42">
        <v>1</v>
      </c>
      <c r="Q24" s="41"/>
    </row>
    <row r="25" spans="1:19" ht="15" customHeight="1" x14ac:dyDescent="0.25">
      <c r="B25" s="43" t="s">
        <v>58</v>
      </c>
      <c r="D25" s="3">
        <v>2023</v>
      </c>
      <c r="E25" s="23" t="s">
        <v>31</v>
      </c>
      <c r="F25" s="23" t="s">
        <v>31</v>
      </c>
      <c r="G25" s="23" t="s">
        <v>31</v>
      </c>
      <c r="H25" s="42"/>
      <c r="I25" s="23" t="s">
        <v>31</v>
      </c>
      <c r="J25" s="23" t="s">
        <v>31</v>
      </c>
      <c r="K25" s="23" t="s">
        <v>31</v>
      </c>
      <c r="L25" s="42"/>
      <c r="M25" s="23" t="s">
        <v>31</v>
      </c>
      <c r="N25" s="23" t="s">
        <v>31</v>
      </c>
      <c r="O25" s="23" t="s">
        <v>31</v>
      </c>
      <c r="Q25" s="41"/>
    </row>
    <row r="26" spans="1:19" ht="15" customHeight="1" x14ac:dyDescent="0.25">
      <c r="D26" s="3">
        <v>2024</v>
      </c>
      <c r="E26" s="23">
        <f t="shared" ref="E26" si="2">SUM(F26:G26)</f>
        <v>4</v>
      </c>
      <c r="F26" s="23">
        <f t="shared" ref="F26" si="3">SUM(J26,N26)</f>
        <v>4</v>
      </c>
      <c r="G26" s="23" t="s">
        <v>31</v>
      </c>
      <c r="H26" s="42"/>
      <c r="I26" s="23" t="s">
        <v>31</v>
      </c>
      <c r="J26" s="23" t="s">
        <v>31</v>
      </c>
      <c r="K26" s="23" t="s">
        <v>31</v>
      </c>
      <c r="L26" s="42"/>
      <c r="M26" s="23">
        <v>4</v>
      </c>
      <c r="N26" s="23">
        <v>4</v>
      </c>
      <c r="O26" s="42" t="s">
        <v>31</v>
      </c>
      <c r="Q26" s="41"/>
    </row>
    <row r="27" spans="1:19" ht="8.1" customHeight="1" x14ac:dyDescent="0.25"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Q27" s="41"/>
    </row>
    <row r="28" spans="1:19" ht="15" customHeight="1" x14ac:dyDescent="0.25">
      <c r="B28" s="44" t="s">
        <v>59</v>
      </c>
      <c r="D28" s="3">
        <v>2022</v>
      </c>
      <c r="E28" s="23">
        <f>SUM(F28:G28)</f>
        <v>8</v>
      </c>
      <c r="F28" s="23">
        <f>SUM(J28,N28)</f>
        <v>7</v>
      </c>
      <c r="G28" s="23">
        <f>SUM(K28,O28)</f>
        <v>1</v>
      </c>
      <c r="H28" s="42"/>
      <c r="I28" s="23" t="s">
        <v>31</v>
      </c>
      <c r="J28" s="23" t="s">
        <v>31</v>
      </c>
      <c r="K28" s="23" t="s">
        <v>31</v>
      </c>
      <c r="L28" s="42"/>
      <c r="M28" s="23">
        <v>8</v>
      </c>
      <c r="N28" s="23">
        <v>7</v>
      </c>
      <c r="O28" s="23">
        <v>1</v>
      </c>
      <c r="Q28" s="41"/>
    </row>
    <row r="29" spans="1:19" ht="15" customHeight="1" x14ac:dyDescent="0.25">
      <c r="B29" s="43"/>
      <c r="D29" s="3">
        <v>2023</v>
      </c>
      <c r="E29" s="23" t="s">
        <v>31</v>
      </c>
      <c r="F29" s="23" t="s">
        <v>31</v>
      </c>
      <c r="G29" s="23" t="s">
        <v>31</v>
      </c>
      <c r="H29" s="42"/>
      <c r="I29" s="23" t="s">
        <v>31</v>
      </c>
      <c r="J29" s="23" t="s">
        <v>31</v>
      </c>
      <c r="K29" s="23" t="s">
        <v>31</v>
      </c>
      <c r="L29" s="42"/>
      <c r="M29" s="23" t="s">
        <v>31</v>
      </c>
      <c r="N29" s="23" t="s">
        <v>31</v>
      </c>
      <c r="O29" s="42" t="s">
        <v>31</v>
      </c>
      <c r="Q29" s="41"/>
    </row>
    <row r="30" spans="1:19" ht="15" customHeight="1" x14ac:dyDescent="0.25">
      <c r="D30" s="3">
        <v>2024</v>
      </c>
      <c r="E30" s="23">
        <f t="shared" ref="E30" si="4">SUM(F30:G30)</f>
        <v>4</v>
      </c>
      <c r="F30" s="23">
        <f t="shared" ref="F30" si="5">SUM(J30,N30)</f>
        <v>4</v>
      </c>
      <c r="G30" s="23" t="s">
        <v>31</v>
      </c>
      <c r="H30" s="42"/>
      <c r="I30" s="23" t="s">
        <v>31</v>
      </c>
      <c r="J30" s="23" t="s">
        <v>31</v>
      </c>
      <c r="K30" s="23" t="s">
        <v>31</v>
      </c>
      <c r="L30" s="42"/>
      <c r="M30" s="23">
        <v>4</v>
      </c>
      <c r="N30" s="23">
        <v>4</v>
      </c>
      <c r="O30" s="42" t="s">
        <v>31</v>
      </c>
      <c r="Q30" s="41"/>
    </row>
    <row r="31" spans="1:19" ht="8.1" customHeight="1" x14ac:dyDescent="0.25"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Q31" s="41"/>
    </row>
    <row r="32" spans="1:19" ht="15" customHeight="1" x14ac:dyDescent="0.2">
      <c r="B32" s="46" t="s">
        <v>60</v>
      </c>
      <c r="D32" s="3">
        <v>2022</v>
      </c>
      <c r="E32" s="23" t="s">
        <v>31</v>
      </c>
      <c r="F32" s="23" t="s">
        <v>31</v>
      </c>
      <c r="G32" s="23" t="s">
        <v>31</v>
      </c>
      <c r="H32" s="42"/>
      <c r="I32" s="23" t="s">
        <v>31</v>
      </c>
      <c r="J32" s="23" t="s">
        <v>31</v>
      </c>
      <c r="K32" s="23" t="s">
        <v>31</v>
      </c>
      <c r="L32" s="42"/>
      <c r="M32" s="23" t="s">
        <v>31</v>
      </c>
      <c r="N32" s="23" t="s">
        <v>31</v>
      </c>
      <c r="O32" s="23" t="s">
        <v>31</v>
      </c>
      <c r="Q32" s="41"/>
    </row>
    <row r="33" spans="1:20" ht="15" customHeight="1" x14ac:dyDescent="0.25">
      <c r="B33" s="47" t="s">
        <v>61</v>
      </c>
      <c r="D33" s="3">
        <v>2023</v>
      </c>
      <c r="E33" s="23" t="s">
        <v>31</v>
      </c>
      <c r="F33" s="23" t="s">
        <v>31</v>
      </c>
      <c r="G33" s="23" t="s">
        <v>31</v>
      </c>
      <c r="H33" s="42"/>
      <c r="I33" s="23" t="s">
        <v>31</v>
      </c>
      <c r="J33" s="23" t="s">
        <v>31</v>
      </c>
      <c r="K33" s="23" t="s">
        <v>31</v>
      </c>
      <c r="L33" s="42"/>
      <c r="M33" s="23" t="s">
        <v>31</v>
      </c>
      <c r="N33" s="23" t="s">
        <v>31</v>
      </c>
      <c r="O33" s="42" t="s">
        <v>31</v>
      </c>
      <c r="Q33" s="41"/>
    </row>
    <row r="34" spans="1:20" ht="15" customHeight="1" x14ac:dyDescent="0.25">
      <c r="D34" s="3">
        <v>2024</v>
      </c>
      <c r="E34" s="23" t="s">
        <v>31</v>
      </c>
      <c r="F34" s="23" t="s">
        <v>31</v>
      </c>
      <c r="G34" s="23" t="s">
        <v>31</v>
      </c>
      <c r="H34" s="42"/>
      <c r="I34" s="23" t="s">
        <v>31</v>
      </c>
      <c r="J34" s="23" t="s">
        <v>31</v>
      </c>
      <c r="K34" s="42" t="s">
        <v>31</v>
      </c>
      <c r="L34" s="42"/>
      <c r="M34" s="23" t="s">
        <v>31</v>
      </c>
      <c r="N34" s="23" t="s">
        <v>31</v>
      </c>
      <c r="O34" s="42" t="s">
        <v>31</v>
      </c>
      <c r="Q34" s="41"/>
    </row>
    <row r="35" spans="1:20" ht="8.1" customHeight="1" x14ac:dyDescent="0.25"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Q35" s="41"/>
    </row>
    <row r="36" spans="1:20" ht="15" customHeight="1" x14ac:dyDescent="0.2">
      <c r="B36" s="46" t="s">
        <v>62</v>
      </c>
      <c r="D36" s="3">
        <v>2022</v>
      </c>
      <c r="E36" s="23" t="s">
        <v>31</v>
      </c>
      <c r="F36" s="23" t="s">
        <v>31</v>
      </c>
      <c r="G36" s="23" t="s">
        <v>31</v>
      </c>
      <c r="H36" s="42"/>
      <c r="I36" s="23" t="s">
        <v>31</v>
      </c>
      <c r="J36" s="23" t="s">
        <v>31</v>
      </c>
      <c r="K36" s="23" t="s">
        <v>31</v>
      </c>
      <c r="L36" s="42"/>
      <c r="M36" s="23" t="s">
        <v>31</v>
      </c>
      <c r="N36" s="23" t="s">
        <v>31</v>
      </c>
      <c r="O36" s="42" t="s">
        <v>31</v>
      </c>
      <c r="Q36" s="41"/>
    </row>
    <row r="37" spans="1:20" ht="15" customHeight="1" x14ac:dyDescent="0.25">
      <c r="B37" s="47" t="s">
        <v>117</v>
      </c>
      <c r="D37" s="3">
        <v>2023</v>
      </c>
      <c r="E37" s="23" t="s">
        <v>31</v>
      </c>
      <c r="F37" s="23" t="s">
        <v>31</v>
      </c>
      <c r="G37" s="23" t="s">
        <v>31</v>
      </c>
      <c r="H37" s="42"/>
      <c r="I37" s="23" t="s">
        <v>31</v>
      </c>
      <c r="J37" s="23" t="s">
        <v>31</v>
      </c>
      <c r="K37" s="23" t="s">
        <v>31</v>
      </c>
      <c r="L37" s="42"/>
      <c r="M37" s="23" t="s">
        <v>31</v>
      </c>
      <c r="N37" s="23" t="s">
        <v>31</v>
      </c>
      <c r="O37" s="42" t="s">
        <v>31</v>
      </c>
      <c r="Q37" s="41"/>
    </row>
    <row r="38" spans="1:20" ht="15" customHeight="1" x14ac:dyDescent="0.25">
      <c r="D38" s="3">
        <v>2024</v>
      </c>
      <c r="E38" s="23" t="s">
        <v>31</v>
      </c>
      <c r="F38" s="23" t="s">
        <v>31</v>
      </c>
      <c r="G38" s="23" t="s">
        <v>31</v>
      </c>
      <c r="H38" s="42"/>
      <c r="I38" s="23" t="s">
        <v>31</v>
      </c>
      <c r="J38" s="23" t="s">
        <v>31</v>
      </c>
      <c r="K38" s="23" t="s">
        <v>31</v>
      </c>
      <c r="L38" s="42"/>
      <c r="M38" s="23" t="s">
        <v>31</v>
      </c>
      <c r="N38" s="23" t="s">
        <v>31</v>
      </c>
      <c r="O38" s="42" t="s">
        <v>31</v>
      </c>
      <c r="Q38" s="41"/>
    </row>
    <row r="39" spans="1:20" ht="8.1" customHeight="1" x14ac:dyDescent="0.25"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Q39" s="41"/>
    </row>
    <row r="40" spans="1:20" ht="15" customHeight="1" x14ac:dyDescent="0.2">
      <c r="B40" s="46" t="s">
        <v>63</v>
      </c>
      <c r="D40" s="3">
        <v>2022</v>
      </c>
      <c r="E40" s="23" t="s">
        <v>31</v>
      </c>
      <c r="F40" s="23" t="s">
        <v>31</v>
      </c>
      <c r="G40" s="23" t="s">
        <v>31</v>
      </c>
      <c r="H40" s="42"/>
      <c r="I40" s="23" t="s">
        <v>31</v>
      </c>
      <c r="J40" s="23" t="s">
        <v>31</v>
      </c>
      <c r="K40" s="23" t="s">
        <v>31</v>
      </c>
      <c r="L40" s="42"/>
      <c r="M40" s="23" t="s">
        <v>31</v>
      </c>
      <c r="N40" s="23" t="s">
        <v>31</v>
      </c>
      <c r="O40" s="42" t="s">
        <v>31</v>
      </c>
      <c r="Q40" s="41"/>
    </row>
    <row r="41" spans="1:20" ht="15" customHeight="1" x14ac:dyDescent="0.25">
      <c r="B41" s="47" t="s">
        <v>64</v>
      </c>
      <c r="D41" s="3">
        <v>2023</v>
      </c>
      <c r="E41" s="23" t="s">
        <v>31</v>
      </c>
      <c r="F41" s="23" t="s">
        <v>31</v>
      </c>
      <c r="G41" s="23" t="s">
        <v>31</v>
      </c>
      <c r="H41" s="42"/>
      <c r="I41" s="23" t="s">
        <v>31</v>
      </c>
      <c r="J41" s="23" t="s">
        <v>31</v>
      </c>
      <c r="K41" s="23" t="s">
        <v>31</v>
      </c>
      <c r="L41" s="42"/>
      <c r="M41" s="23" t="s">
        <v>31</v>
      </c>
      <c r="N41" s="23" t="s">
        <v>31</v>
      </c>
      <c r="O41" s="23" t="s">
        <v>31</v>
      </c>
      <c r="Q41" s="41"/>
    </row>
    <row r="42" spans="1:20" ht="15" customHeight="1" x14ac:dyDescent="0.25">
      <c r="D42" s="3">
        <v>2024</v>
      </c>
      <c r="E42" s="23" t="s">
        <v>31</v>
      </c>
      <c r="F42" s="23" t="s">
        <v>31</v>
      </c>
      <c r="G42" s="23" t="s">
        <v>31</v>
      </c>
      <c r="H42" s="42"/>
      <c r="I42" s="23" t="s">
        <v>31</v>
      </c>
      <c r="J42" s="23" t="s">
        <v>31</v>
      </c>
      <c r="K42" s="23" t="s">
        <v>31</v>
      </c>
      <c r="L42" s="42"/>
      <c r="M42" s="23" t="s">
        <v>31</v>
      </c>
      <c r="N42" s="23" t="s">
        <v>31</v>
      </c>
      <c r="O42" s="23" t="s">
        <v>31</v>
      </c>
      <c r="Q42" s="41"/>
    </row>
    <row r="43" spans="1:20" ht="8.1" customHeight="1" x14ac:dyDescent="0.25"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Q43" s="41"/>
    </row>
    <row r="44" spans="1:20" ht="15" customHeight="1" x14ac:dyDescent="0.2">
      <c r="B44" s="45" t="s">
        <v>65</v>
      </c>
      <c r="D44" s="3">
        <v>2022</v>
      </c>
      <c r="E44" s="23">
        <f>SUM(F44:G44)</f>
        <v>163</v>
      </c>
      <c r="F44" s="23">
        <f>SUM(J44,N44)</f>
        <v>141</v>
      </c>
      <c r="G44" s="23">
        <f>SUM(K44,O44)</f>
        <v>22</v>
      </c>
      <c r="H44" s="42"/>
      <c r="I44" s="23">
        <v>145</v>
      </c>
      <c r="J44" s="23">
        <v>123</v>
      </c>
      <c r="K44" s="23">
        <v>22</v>
      </c>
      <c r="L44" s="42"/>
      <c r="M44" s="23">
        <v>18</v>
      </c>
      <c r="N44" s="23">
        <v>18</v>
      </c>
      <c r="O44" s="42" t="s">
        <v>31</v>
      </c>
      <c r="Q44" s="41"/>
      <c r="R44" s="25"/>
      <c r="S44" s="26"/>
      <c r="T44" s="27"/>
    </row>
    <row r="45" spans="1:20" ht="15" customHeight="1" x14ac:dyDescent="0.25">
      <c r="B45" s="43" t="s">
        <v>66</v>
      </c>
      <c r="D45" s="3">
        <v>2023</v>
      </c>
      <c r="E45" s="23">
        <f t="shared" ref="E45:E46" si="6">SUM(F45:G45)</f>
        <v>85</v>
      </c>
      <c r="F45" s="23">
        <f t="shared" ref="F45:G46" si="7">SUM(J45,N45)</f>
        <v>69</v>
      </c>
      <c r="G45" s="23">
        <f t="shared" si="7"/>
        <v>16</v>
      </c>
      <c r="H45" s="42"/>
      <c r="I45" s="23">
        <v>72</v>
      </c>
      <c r="J45" s="23">
        <v>56</v>
      </c>
      <c r="K45" s="23">
        <v>16</v>
      </c>
      <c r="L45" s="42"/>
      <c r="M45" s="23">
        <v>13</v>
      </c>
      <c r="N45" s="23">
        <v>13</v>
      </c>
      <c r="O45" s="23" t="s">
        <v>31</v>
      </c>
      <c r="Q45" s="41"/>
      <c r="R45" s="25"/>
      <c r="S45" s="26"/>
      <c r="T45" s="26"/>
    </row>
    <row r="46" spans="1:20" ht="15" customHeight="1" x14ac:dyDescent="0.25">
      <c r="D46" s="3">
        <v>2024</v>
      </c>
      <c r="E46" s="23">
        <f t="shared" si="6"/>
        <v>121</v>
      </c>
      <c r="F46" s="23">
        <f t="shared" si="7"/>
        <v>100</v>
      </c>
      <c r="G46" s="23">
        <f t="shared" si="7"/>
        <v>21</v>
      </c>
      <c r="H46" s="42"/>
      <c r="I46" s="23">
        <v>111</v>
      </c>
      <c r="J46" s="23">
        <v>90</v>
      </c>
      <c r="K46" s="23">
        <v>21</v>
      </c>
      <c r="L46" s="42"/>
      <c r="M46" s="23">
        <v>10</v>
      </c>
      <c r="N46" s="23">
        <v>10</v>
      </c>
      <c r="O46" s="42" t="s">
        <v>31</v>
      </c>
      <c r="Q46" s="41"/>
    </row>
    <row r="47" spans="1:20" ht="8.1" customHeight="1" thickBot="1" x14ac:dyDescent="0.3">
      <c r="A47" s="28"/>
      <c r="B47" s="29"/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</row>
    <row r="48" spans="1:20" s="35" customFormat="1" x14ac:dyDescent="0.25">
      <c r="A48" s="3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 t="s">
        <v>91</v>
      </c>
    </row>
    <row r="49" spans="1:16" s="31" customFormat="1" x14ac:dyDescent="0.25">
      <c r="A49" s="36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7" t="s">
        <v>92</v>
      </c>
    </row>
  </sheetData>
  <mergeCells count="6">
    <mergeCell ref="E14:G14"/>
    <mergeCell ref="I14:K14"/>
    <mergeCell ref="M14:O14"/>
    <mergeCell ref="E15:G15"/>
    <mergeCell ref="I15:K15"/>
    <mergeCell ref="M15:O1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3A3-4210-4C2B-B4E9-EFC47557A71E}">
  <dimension ref="A1:N82"/>
  <sheetViews>
    <sheetView showGridLines="0" view="pageBreakPreview" topLeftCell="A4" zoomScale="90" zoomScaleNormal="90" zoomScaleSheetLayoutView="90" workbookViewId="0">
      <selection activeCell="M14" sqref="M14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6" style="2" customWidth="1"/>
    <col min="4" max="4" width="10.5703125" style="3" customWidth="1"/>
    <col min="5" max="7" width="17.7109375" style="3" customWidth="1"/>
    <col min="8" max="8" width="19.28515625" style="3" customWidth="1"/>
    <col min="9" max="9" width="2.140625" style="1" customWidth="1"/>
    <col min="10" max="16384" width="9.140625" style="1"/>
  </cols>
  <sheetData>
    <row r="1" spans="1:12" ht="12" customHeight="1" x14ac:dyDescent="0.25">
      <c r="I1" s="4"/>
    </row>
    <row r="2" spans="1:12" ht="12" customHeight="1" x14ac:dyDescent="0.25">
      <c r="I2" s="4"/>
    </row>
    <row r="3" spans="1:12" ht="12" customHeight="1" x14ac:dyDescent="0.25">
      <c r="I3" s="4"/>
    </row>
    <row r="4" spans="1:12" ht="12" customHeight="1" x14ac:dyDescent="0.25">
      <c r="I4" s="4"/>
    </row>
    <row r="5" spans="1:12" ht="12" customHeight="1" x14ac:dyDescent="0.25">
      <c r="I5" s="4"/>
      <c r="J5" s="68"/>
      <c r="K5" s="68"/>
      <c r="L5" s="68"/>
    </row>
    <row r="6" spans="1:12" ht="12" customHeight="1" x14ac:dyDescent="0.25"/>
    <row r="7" spans="1:12" ht="12" customHeight="1" x14ac:dyDescent="0.25"/>
    <row r="8" spans="1:12" s="6" customFormat="1" ht="15" customHeight="1" x14ac:dyDescent="0.25">
      <c r="B8" s="7" t="s">
        <v>125</v>
      </c>
      <c r="C8" s="8" t="s">
        <v>139</v>
      </c>
      <c r="D8" s="9"/>
      <c r="E8" s="9"/>
      <c r="F8" s="9"/>
      <c r="G8" s="9"/>
      <c r="H8" s="9"/>
      <c r="I8" s="8"/>
    </row>
    <row r="9" spans="1:12" s="6" customFormat="1" ht="15" customHeight="1" x14ac:dyDescent="0.25">
      <c r="B9" s="7"/>
      <c r="C9" s="8" t="s">
        <v>113</v>
      </c>
      <c r="D9" s="9"/>
      <c r="E9" s="9"/>
      <c r="F9" s="9"/>
      <c r="G9" s="9"/>
      <c r="H9" s="9"/>
      <c r="I9" s="8"/>
    </row>
    <row r="10" spans="1:12" s="10" customFormat="1" ht="16.5" customHeight="1" x14ac:dyDescent="0.25">
      <c r="B10" s="11" t="s">
        <v>126</v>
      </c>
      <c r="C10" s="12" t="s">
        <v>140</v>
      </c>
      <c r="D10" s="13"/>
      <c r="E10" s="13"/>
      <c r="F10" s="13"/>
      <c r="G10" s="13"/>
      <c r="H10" s="13"/>
    </row>
    <row r="11" spans="1:12" s="10" customFormat="1" ht="16.5" customHeight="1" x14ac:dyDescent="0.25">
      <c r="B11" s="11"/>
      <c r="C11" s="10" t="s">
        <v>114</v>
      </c>
      <c r="D11" s="13"/>
      <c r="E11" s="13"/>
      <c r="F11" s="13"/>
      <c r="G11" s="13"/>
      <c r="H11" s="13"/>
    </row>
    <row r="12" spans="1:12" ht="8.1" customHeight="1" thickBot="1" x14ac:dyDescent="0.3"/>
    <row r="13" spans="1:12" ht="4.5" customHeight="1" thickTop="1" x14ac:dyDescent="0.25">
      <c r="A13" s="94"/>
      <c r="B13" s="95"/>
      <c r="C13" s="95"/>
      <c r="D13" s="96"/>
      <c r="E13" s="96"/>
      <c r="F13" s="96"/>
      <c r="G13" s="96"/>
      <c r="H13" s="96"/>
      <c r="I13" s="94"/>
    </row>
    <row r="14" spans="1:12" ht="15" customHeight="1" x14ac:dyDescent="0.25">
      <c r="A14" s="59"/>
      <c r="B14" s="54" t="s">
        <v>0</v>
      </c>
      <c r="C14" s="55"/>
      <c r="D14" s="112" t="s">
        <v>1</v>
      </c>
      <c r="E14" s="63" t="s">
        <v>24</v>
      </c>
      <c r="F14" s="138" t="s">
        <v>104</v>
      </c>
      <c r="G14" s="138"/>
      <c r="H14" s="138"/>
      <c r="I14" s="59"/>
    </row>
    <row r="15" spans="1:12" ht="15" customHeight="1" x14ac:dyDescent="0.2">
      <c r="A15" s="59"/>
      <c r="B15" s="60" t="s">
        <v>2</v>
      </c>
      <c r="C15" s="55"/>
      <c r="D15" s="61" t="s">
        <v>3</v>
      </c>
      <c r="E15" s="64" t="s">
        <v>25</v>
      </c>
      <c r="F15" s="116" t="s">
        <v>100</v>
      </c>
      <c r="G15" s="116" t="s">
        <v>101</v>
      </c>
      <c r="H15" s="117" t="s">
        <v>99</v>
      </c>
      <c r="I15" s="59"/>
    </row>
    <row r="16" spans="1:12" ht="15" customHeight="1" x14ac:dyDescent="0.25">
      <c r="A16" s="59"/>
      <c r="B16" s="60"/>
      <c r="C16" s="55"/>
      <c r="D16" s="61"/>
      <c r="E16" s="64"/>
      <c r="F16" s="118" t="s">
        <v>102</v>
      </c>
      <c r="G16" s="118" t="s">
        <v>103</v>
      </c>
      <c r="H16" s="118" t="s">
        <v>135</v>
      </c>
      <c r="I16" s="59"/>
    </row>
    <row r="17" spans="1:12" s="14" customFormat="1" ht="8.1" customHeight="1" x14ac:dyDescent="0.25">
      <c r="A17" s="108"/>
      <c r="B17" s="114"/>
      <c r="C17" s="108"/>
      <c r="D17" s="115"/>
      <c r="E17" s="115"/>
      <c r="F17" s="115"/>
      <c r="G17" s="115"/>
      <c r="H17" s="115"/>
      <c r="I17" s="108"/>
    </row>
    <row r="18" spans="1:12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4"/>
      <c r="J18" s="17"/>
      <c r="K18" s="17"/>
      <c r="L18" s="17"/>
    </row>
    <row r="19" spans="1:12" ht="15" customHeight="1" x14ac:dyDescent="0.25">
      <c r="A19" s="14"/>
      <c r="B19" s="15" t="s">
        <v>4</v>
      </c>
      <c r="C19" s="18"/>
      <c r="D19" s="19">
        <v>2022</v>
      </c>
      <c r="E19" s="20">
        <f>SUM(E23,E27,E31,E35,E39,E43,E47,E51,E55,E59,E63,E67,E71,E75)</f>
        <v>376</v>
      </c>
      <c r="F19" s="20">
        <f>SUM(F23,F27,F31,F35,F39,F43,F47,F51,F55,F59,F63,F67,F71,F75)</f>
        <v>94</v>
      </c>
      <c r="G19" s="20">
        <f>SUM(G23,G27,G31,G35,G39,G43,G47,G51,G55,G59,G63,G67,G71,G75)</f>
        <v>274</v>
      </c>
      <c r="H19" s="20">
        <f t="shared" ref="H19" si="0">SUM(H23,H27,H31,H35,H39,H43,H47,H51,H55,H59,H63,H67,H71,H75)</f>
        <v>8</v>
      </c>
      <c r="I19" s="20"/>
      <c r="J19" s="14"/>
    </row>
    <row r="20" spans="1:12" ht="15" customHeight="1" x14ac:dyDescent="0.25">
      <c r="B20" s="21"/>
      <c r="C20" s="21"/>
      <c r="D20" s="19">
        <v>2023</v>
      </c>
      <c r="E20" s="20">
        <f t="shared" ref="E20:F21" si="1">SUM(E24,E28,E32,E36,E40,E44,E48,E52,E56,E60,E64,E68,E72,E76)</f>
        <v>367</v>
      </c>
      <c r="F20" s="20">
        <f t="shared" si="1"/>
        <v>40</v>
      </c>
      <c r="G20" s="20">
        <f t="shared" ref="G20:H21" si="2">SUM(G24,G28,G32,G36,G40,G44,G48,G52,G56,G60,G64,G68,G72,G76)</f>
        <v>318</v>
      </c>
      <c r="H20" s="20">
        <f t="shared" si="2"/>
        <v>9</v>
      </c>
      <c r="I20" s="20"/>
    </row>
    <row r="21" spans="1:12" ht="15" customHeight="1" x14ac:dyDescent="0.25">
      <c r="B21" s="21"/>
      <c r="C21" s="21"/>
      <c r="D21" s="19">
        <v>2024</v>
      </c>
      <c r="E21" s="20">
        <f t="shared" si="1"/>
        <v>439</v>
      </c>
      <c r="F21" s="20">
        <f t="shared" si="1"/>
        <v>61</v>
      </c>
      <c r="G21" s="20">
        <f t="shared" si="2"/>
        <v>353</v>
      </c>
      <c r="H21" s="20">
        <f t="shared" si="2"/>
        <v>25</v>
      </c>
      <c r="I21" s="20"/>
      <c r="K21" s="41"/>
    </row>
    <row r="22" spans="1:12" ht="8.1" customHeight="1" x14ac:dyDescent="0.25">
      <c r="D22" s="19"/>
      <c r="E22" s="22"/>
      <c r="F22" s="22"/>
      <c r="G22" s="22"/>
      <c r="H22" s="22"/>
      <c r="I22" s="22"/>
      <c r="K22" s="41"/>
    </row>
    <row r="23" spans="1:12" ht="15" customHeight="1" x14ac:dyDescent="0.25">
      <c r="B23" s="2" t="s">
        <v>5</v>
      </c>
      <c r="D23" s="3">
        <v>2022</v>
      </c>
      <c r="E23" s="42">
        <f>SUM(F23:H23)</f>
        <v>3</v>
      </c>
      <c r="F23" s="42" t="s">
        <v>31</v>
      </c>
      <c r="G23" s="23">
        <v>3</v>
      </c>
      <c r="H23" s="42" t="s">
        <v>31</v>
      </c>
      <c r="I23" s="42"/>
      <c r="K23" s="41"/>
    </row>
    <row r="24" spans="1:12" ht="15" customHeight="1" x14ac:dyDescent="0.25">
      <c r="D24" s="3">
        <v>2023</v>
      </c>
      <c r="E24" s="42">
        <f t="shared" ref="E24:E25" si="3">SUM(F24:H24)</f>
        <v>5</v>
      </c>
      <c r="F24" s="42" t="s">
        <v>31</v>
      </c>
      <c r="G24" s="23">
        <v>3</v>
      </c>
      <c r="H24" s="42">
        <v>2</v>
      </c>
      <c r="I24" s="42"/>
      <c r="K24" s="41"/>
    </row>
    <row r="25" spans="1:12" ht="15" customHeight="1" x14ac:dyDescent="0.25">
      <c r="D25" s="3">
        <v>2024</v>
      </c>
      <c r="E25" s="42">
        <f t="shared" si="3"/>
        <v>17</v>
      </c>
      <c r="F25" s="42" t="s">
        <v>31</v>
      </c>
      <c r="G25" s="23">
        <v>14</v>
      </c>
      <c r="H25" s="42">
        <v>3</v>
      </c>
      <c r="I25" s="42"/>
      <c r="K25" s="41"/>
    </row>
    <row r="26" spans="1:12" ht="8.1" customHeight="1" x14ac:dyDescent="0.25">
      <c r="D26" s="24"/>
      <c r="E26" s="25"/>
      <c r="F26" s="25"/>
      <c r="G26" s="25"/>
      <c r="H26" s="25"/>
      <c r="I26" s="25"/>
      <c r="K26" s="41"/>
    </row>
    <row r="27" spans="1:12" ht="15" customHeight="1" x14ac:dyDescent="0.25">
      <c r="B27" s="2" t="s">
        <v>74</v>
      </c>
      <c r="D27" s="3">
        <v>2022</v>
      </c>
      <c r="E27" s="42" t="s">
        <v>31</v>
      </c>
      <c r="F27" s="42" t="s">
        <v>31</v>
      </c>
      <c r="G27" s="42" t="s">
        <v>31</v>
      </c>
      <c r="H27" s="42" t="s">
        <v>31</v>
      </c>
      <c r="I27" s="42"/>
      <c r="K27" s="41"/>
    </row>
    <row r="28" spans="1:12" ht="15" customHeight="1" x14ac:dyDescent="0.25">
      <c r="D28" s="3">
        <v>2023</v>
      </c>
      <c r="E28" s="42">
        <f t="shared" ref="E28:E29" si="4">SUM(F28:H28)</f>
        <v>1</v>
      </c>
      <c r="F28" s="42" t="s">
        <v>31</v>
      </c>
      <c r="G28" s="23">
        <v>1</v>
      </c>
      <c r="H28" s="42" t="s">
        <v>31</v>
      </c>
      <c r="I28" s="42"/>
      <c r="K28" s="41"/>
    </row>
    <row r="29" spans="1:12" ht="15" customHeight="1" x14ac:dyDescent="0.25">
      <c r="D29" s="3">
        <v>2024</v>
      </c>
      <c r="E29" s="42">
        <f t="shared" si="4"/>
        <v>18</v>
      </c>
      <c r="F29" s="42" t="s">
        <v>31</v>
      </c>
      <c r="G29" s="23">
        <v>18</v>
      </c>
      <c r="H29" s="42" t="s">
        <v>31</v>
      </c>
      <c r="I29" s="42"/>
      <c r="K29" s="41"/>
    </row>
    <row r="30" spans="1:12" ht="8.1" customHeight="1" x14ac:dyDescent="0.25">
      <c r="D30" s="24"/>
      <c r="E30" s="25"/>
      <c r="F30" s="25"/>
      <c r="G30" s="25"/>
      <c r="H30" s="25"/>
      <c r="I30" s="25"/>
      <c r="K30" s="41"/>
    </row>
    <row r="31" spans="1:12" ht="15" customHeight="1" x14ac:dyDescent="0.25">
      <c r="B31" s="2" t="s">
        <v>7</v>
      </c>
      <c r="D31" s="3">
        <v>2022</v>
      </c>
      <c r="E31" s="42">
        <f>SUM(F31:H31)</f>
        <v>1</v>
      </c>
      <c r="F31" s="42" t="s">
        <v>31</v>
      </c>
      <c r="G31" s="23">
        <v>1</v>
      </c>
      <c r="H31" s="42" t="s">
        <v>31</v>
      </c>
      <c r="I31" s="42"/>
      <c r="K31" s="41"/>
    </row>
    <row r="32" spans="1:12" ht="15" customHeight="1" x14ac:dyDescent="0.25">
      <c r="D32" s="3">
        <v>2023</v>
      </c>
      <c r="E32" s="42" t="s">
        <v>31</v>
      </c>
      <c r="F32" s="42" t="s">
        <v>31</v>
      </c>
      <c r="G32" s="42" t="s">
        <v>31</v>
      </c>
      <c r="H32" s="42" t="s">
        <v>31</v>
      </c>
      <c r="I32" s="42"/>
      <c r="K32" s="41"/>
    </row>
    <row r="33" spans="1:11" ht="15" customHeight="1" x14ac:dyDescent="0.25">
      <c r="D33" s="3">
        <v>2024</v>
      </c>
      <c r="E33" s="42">
        <f t="shared" ref="E33" si="5">SUM(F33:H33)</f>
        <v>6</v>
      </c>
      <c r="F33" s="42" t="s">
        <v>31</v>
      </c>
      <c r="G33" s="23">
        <v>6</v>
      </c>
      <c r="H33" s="42" t="s">
        <v>31</v>
      </c>
      <c r="I33" s="42"/>
      <c r="K33" s="41"/>
    </row>
    <row r="34" spans="1:11" ht="8.1" customHeight="1" x14ac:dyDescent="0.25">
      <c r="D34" s="24"/>
      <c r="E34" s="25"/>
      <c r="F34" s="25"/>
      <c r="G34" s="25"/>
      <c r="H34" s="25"/>
      <c r="I34" s="25"/>
      <c r="K34" s="41"/>
    </row>
    <row r="35" spans="1:11" ht="15" customHeight="1" x14ac:dyDescent="0.25">
      <c r="B35" s="2" t="s">
        <v>75</v>
      </c>
      <c r="D35" s="3">
        <v>2022</v>
      </c>
      <c r="E35" s="42" t="s">
        <v>31</v>
      </c>
      <c r="F35" s="42" t="s">
        <v>31</v>
      </c>
      <c r="G35" s="42" t="s">
        <v>31</v>
      </c>
      <c r="H35" s="42" t="s">
        <v>31</v>
      </c>
      <c r="I35" s="42"/>
      <c r="K35" s="41"/>
    </row>
    <row r="36" spans="1:11" ht="15" customHeight="1" x14ac:dyDescent="0.25">
      <c r="D36" s="3">
        <v>2023</v>
      </c>
      <c r="E36" s="42">
        <f t="shared" ref="E36:E37" si="6">SUM(F36:H36)</f>
        <v>5</v>
      </c>
      <c r="F36" s="42" t="s">
        <v>31</v>
      </c>
      <c r="G36" s="23">
        <v>5</v>
      </c>
      <c r="H36" s="42" t="s">
        <v>31</v>
      </c>
      <c r="I36" s="42"/>
      <c r="K36" s="41"/>
    </row>
    <row r="37" spans="1:11" s="2" customFormat="1" ht="15" customHeight="1" x14ac:dyDescent="0.25">
      <c r="A37" s="1"/>
      <c r="D37" s="3">
        <v>2024</v>
      </c>
      <c r="E37" s="42">
        <f t="shared" si="6"/>
        <v>22</v>
      </c>
      <c r="F37" s="42">
        <v>3</v>
      </c>
      <c r="G37" s="23">
        <v>19</v>
      </c>
      <c r="H37" s="42" t="s">
        <v>31</v>
      </c>
      <c r="I37" s="42"/>
      <c r="J37" s="1"/>
      <c r="K37" s="41"/>
    </row>
    <row r="38" spans="1:11" ht="8.1" customHeight="1" x14ac:dyDescent="0.25">
      <c r="D38" s="24"/>
      <c r="E38" s="25"/>
      <c r="F38" s="25"/>
      <c r="G38" s="25"/>
      <c r="H38" s="25"/>
      <c r="I38" s="25"/>
      <c r="K38" s="41"/>
    </row>
    <row r="39" spans="1:11" ht="15" customHeight="1" x14ac:dyDescent="0.25">
      <c r="A39" s="2"/>
      <c r="B39" s="2" t="s">
        <v>76</v>
      </c>
      <c r="D39" s="3">
        <v>2022</v>
      </c>
      <c r="E39" s="42" t="s">
        <v>31</v>
      </c>
      <c r="F39" s="42" t="s">
        <v>31</v>
      </c>
      <c r="G39" s="42" t="s">
        <v>31</v>
      </c>
      <c r="H39" s="42" t="s">
        <v>31</v>
      </c>
      <c r="I39" s="42"/>
      <c r="K39" s="41"/>
    </row>
    <row r="40" spans="1:11" ht="15" customHeight="1" x14ac:dyDescent="0.25">
      <c r="D40" s="3">
        <v>2023</v>
      </c>
      <c r="E40" s="42">
        <f t="shared" ref="E40:E41" si="7">SUM(F40:H40)</f>
        <v>3</v>
      </c>
      <c r="F40" s="42" t="s">
        <v>31</v>
      </c>
      <c r="G40" s="23">
        <v>3</v>
      </c>
      <c r="H40" s="42" t="s">
        <v>31</v>
      </c>
      <c r="I40" s="42"/>
      <c r="K40" s="41"/>
    </row>
    <row r="41" spans="1:11" ht="15" customHeight="1" x14ac:dyDescent="0.25">
      <c r="D41" s="3">
        <v>2024</v>
      </c>
      <c r="E41" s="42">
        <f t="shared" si="7"/>
        <v>3</v>
      </c>
      <c r="F41" s="42" t="s">
        <v>31</v>
      </c>
      <c r="G41" s="23">
        <v>3</v>
      </c>
      <c r="H41" s="42" t="s">
        <v>31</v>
      </c>
      <c r="I41" s="42"/>
      <c r="K41" s="41"/>
    </row>
    <row r="42" spans="1:11" ht="8.1" customHeight="1" x14ac:dyDescent="0.25">
      <c r="D42" s="24"/>
      <c r="E42" s="25"/>
      <c r="F42" s="25"/>
      <c r="G42" s="25"/>
      <c r="H42" s="25"/>
      <c r="I42" s="25"/>
      <c r="K42" s="41"/>
    </row>
    <row r="43" spans="1:11" ht="15" customHeight="1" x14ac:dyDescent="0.25">
      <c r="B43" s="2" t="s">
        <v>9</v>
      </c>
      <c r="D43" s="3">
        <v>2022</v>
      </c>
      <c r="E43" s="42">
        <f>SUM(F43:H43)</f>
        <v>2</v>
      </c>
      <c r="F43" s="42" t="s">
        <v>31</v>
      </c>
      <c r="G43" s="23">
        <v>2</v>
      </c>
      <c r="H43" s="42" t="s">
        <v>31</v>
      </c>
      <c r="I43" s="42"/>
      <c r="K43" s="41"/>
    </row>
    <row r="44" spans="1:11" ht="15" customHeight="1" x14ac:dyDescent="0.25">
      <c r="D44" s="3">
        <v>2023</v>
      </c>
      <c r="E44" s="42">
        <f t="shared" ref="E44:E45" si="8">SUM(F44:H44)</f>
        <v>2</v>
      </c>
      <c r="F44" s="42" t="s">
        <v>31</v>
      </c>
      <c r="G44" s="23">
        <v>2</v>
      </c>
      <c r="H44" s="42" t="s">
        <v>31</v>
      </c>
      <c r="I44" s="42"/>
      <c r="K44" s="41"/>
    </row>
    <row r="45" spans="1:11" ht="15" customHeight="1" x14ac:dyDescent="0.25">
      <c r="D45" s="3">
        <v>2024</v>
      </c>
      <c r="E45" s="42">
        <f t="shared" si="8"/>
        <v>11</v>
      </c>
      <c r="F45" s="42" t="s">
        <v>31</v>
      </c>
      <c r="G45" s="23">
        <v>11</v>
      </c>
      <c r="H45" s="42" t="s">
        <v>31</v>
      </c>
      <c r="I45" s="42"/>
      <c r="K45" s="41"/>
    </row>
    <row r="46" spans="1:11" ht="8.1" customHeight="1" x14ac:dyDescent="0.25">
      <c r="D46" s="24"/>
      <c r="E46" s="25"/>
      <c r="F46" s="25"/>
      <c r="G46" s="25"/>
      <c r="H46" s="25"/>
      <c r="I46" s="25"/>
      <c r="K46" s="41"/>
    </row>
    <row r="47" spans="1:11" ht="15" customHeight="1" x14ac:dyDescent="0.25">
      <c r="B47" s="2" t="s">
        <v>10</v>
      </c>
      <c r="D47" s="3">
        <v>2022</v>
      </c>
      <c r="E47" s="42">
        <f>SUM(F47:H47)</f>
        <v>15</v>
      </c>
      <c r="F47" s="42" t="s">
        <v>31</v>
      </c>
      <c r="G47" s="23">
        <v>15</v>
      </c>
      <c r="H47" s="42" t="s">
        <v>31</v>
      </c>
      <c r="I47" s="42"/>
      <c r="K47" s="41"/>
    </row>
    <row r="48" spans="1:11" ht="15" customHeight="1" x14ac:dyDescent="0.25">
      <c r="D48" s="3">
        <v>2023</v>
      </c>
      <c r="E48" s="42">
        <f t="shared" ref="E48:E49" si="9">SUM(F48:H48)</f>
        <v>53</v>
      </c>
      <c r="F48" s="42">
        <v>1</v>
      </c>
      <c r="G48" s="23">
        <v>47</v>
      </c>
      <c r="H48" s="42">
        <v>5</v>
      </c>
      <c r="I48" s="42"/>
      <c r="K48" s="41"/>
    </row>
    <row r="49" spans="2:14" ht="15" customHeight="1" x14ac:dyDescent="0.25">
      <c r="D49" s="3">
        <v>2024</v>
      </c>
      <c r="E49" s="42">
        <f t="shared" si="9"/>
        <v>58</v>
      </c>
      <c r="F49" s="42" t="s">
        <v>31</v>
      </c>
      <c r="G49" s="23">
        <v>48</v>
      </c>
      <c r="H49" s="42">
        <v>10</v>
      </c>
      <c r="I49" s="42"/>
      <c r="K49" s="41"/>
    </row>
    <row r="50" spans="2:14" ht="8.1" customHeight="1" x14ac:dyDescent="0.25">
      <c r="D50" s="24"/>
      <c r="E50" s="25"/>
      <c r="F50" s="25"/>
      <c r="G50" s="25"/>
      <c r="H50" s="25"/>
      <c r="I50" s="25"/>
      <c r="K50" s="41"/>
    </row>
    <row r="51" spans="2:14" ht="15" customHeight="1" x14ac:dyDescent="0.25">
      <c r="B51" s="2" t="s">
        <v>77</v>
      </c>
      <c r="D51" s="3">
        <v>2022</v>
      </c>
      <c r="E51" s="42">
        <f>SUM(F51:H51)</f>
        <v>1</v>
      </c>
      <c r="F51" s="42" t="s">
        <v>31</v>
      </c>
      <c r="G51" s="23">
        <v>1</v>
      </c>
      <c r="H51" s="42" t="s">
        <v>31</v>
      </c>
      <c r="I51" s="42"/>
      <c r="K51" s="41"/>
    </row>
    <row r="52" spans="2:14" ht="15" customHeight="1" x14ac:dyDescent="0.25">
      <c r="D52" s="3">
        <v>2023</v>
      </c>
      <c r="E52" s="42" t="s">
        <v>31</v>
      </c>
      <c r="F52" s="42" t="s">
        <v>31</v>
      </c>
      <c r="G52" s="42" t="s">
        <v>31</v>
      </c>
      <c r="H52" s="42" t="s">
        <v>31</v>
      </c>
      <c r="I52" s="42"/>
      <c r="K52" s="41"/>
    </row>
    <row r="53" spans="2:14" ht="15" customHeight="1" x14ac:dyDescent="0.25">
      <c r="D53" s="3">
        <v>2024</v>
      </c>
      <c r="E53" s="42">
        <f t="shared" ref="E53" si="10">SUM(F53:H53)</f>
        <v>7</v>
      </c>
      <c r="F53" s="42" t="s">
        <v>31</v>
      </c>
      <c r="G53" s="23">
        <v>6</v>
      </c>
      <c r="H53" s="42">
        <v>1</v>
      </c>
      <c r="I53" s="42"/>
      <c r="K53" s="41"/>
    </row>
    <row r="54" spans="2:14" ht="8.1" customHeight="1" x14ac:dyDescent="0.25">
      <c r="D54" s="24"/>
      <c r="E54" s="25"/>
      <c r="F54" s="25"/>
      <c r="G54" s="25"/>
      <c r="H54" s="25"/>
      <c r="I54" s="25"/>
      <c r="K54" s="41"/>
    </row>
    <row r="55" spans="2:14" ht="15" customHeight="1" x14ac:dyDescent="0.25">
      <c r="B55" s="2" t="s">
        <v>11</v>
      </c>
      <c r="D55" s="3">
        <v>2022</v>
      </c>
      <c r="E55" s="42">
        <f>SUM(F55:H55)</f>
        <v>8</v>
      </c>
      <c r="F55" s="42" t="s">
        <v>31</v>
      </c>
      <c r="G55" s="23">
        <v>8</v>
      </c>
      <c r="H55" s="42" t="s">
        <v>31</v>
      </c>
      <c r="I55" s="42"/>
      <c r="K55" s="41"/>
    </row>
    <row r="56" spans="2:14" ht="15" customHeight="1" x14ac:dyDescent="0.25">
      <c r="D56" s="3">
        <v>2023</v>
      </c>
      <c r="E56" s="42">
        <f t="shared" ref="E56:E57" si="11">SUM(F56:H56)</f>
        <v>21</v>
      </c>
      <c r="F56" s="42">
        <v>2</v>
      </c>
      <c r="G56" s="23">
        <v>19</v>
      </c>
      <c r="H56" s="42" t="s">
        <v>31</v>
      </c>
      <c r="I56" s="42"/>
      <c r="K56" s="41"/>
    </row>
    <row r="57" spans="2:14" ht="15" customHeight="1" x14ac:dyDescent="0.25">
      <c r="D57" s="3">
        <v>2024</v>
      </c>
      <c r="E57" s="42">
        <f t="shared" si="11"/>
        <v>9</v>
      </c>
      <c r="F57" s="42" t="s">
        <v>31</v>
      </c>
      <c r="G57" s="23">
        <v>9</v>
      </c>
      <c r="H57" s="42" t="s">
        <v>31</v>
      </c>
      <c r="I57" s="42"/>
      <c r="K57" s="41"/>
    </row>
    <row r="58" spans="2:14" ht="8.1" customHeight="1" x14ac:dyDescent="0.25">
      <c r="D58" s="24"/>
      <c r="E58" s="25"/>
      <c r="F58" s="25"/>
      <c r="G58" s="25"/>
      <c r="H58" s="25"/>
      <c r="I58" s="25"/>
      <c r="K58" s="41"/>
    </row>
    <row r="59" spans="2:14" ht="15" customHeight="1" x14ac:dyDescent="0.25">
      <c r="B59" s="2" t="s">
        <v>96</v>
      </c>
      <c r="D59" s="3">
        <v>2022</v>
      </c>
      <c r="E59" s="42">
        <f>SUM(F59:H59)</f>
        <v>6</v>
      </c>
      <c r="F59" s="42" t="s">
        <v>31</v>
      </c>
      <c r="G59" s="23">
        <v>6</v>
      </c>
      <c r="H59" s="42" t="s">
        <v>31</v>
      </c>
      <c r="I59" s="42"/>
      <c r="K59" s="41"/>
      <c r="L59" s="25"/>
      <c r="M59" s="26"/>
      <c r="N59" s="27"/>
    </row>
    <row r="60" spans="2:14" ht="15" customHeight="1" x14ac:dyDescent="0.25">
      <c r="D60" s="3">
        <v>2023</v>
      </c>
      <c r="E60" s="42">
        <f t="shared" ref="E60:E61" si="12">SUM(F60:H60)</f>
        <v>11</v>
      </c>
      <c r="F60" s="42" t="s">
        <v>31</v>
      </c>
      <c r="G60" s="23">
        <v>11</v>
      </c>
      <c r="H60" s="42" t="s">
        <v>31</v>
      </c>
      <c r="I60" s="42"/>
      <c r="K60" s="41"/>
      <c r="L60" s="25"/>
      <c r="M60" s="26"/>
      <c r="N60" s="26"/>
    </row>
    <row r="61" spans="2:14" ht="15" customHeight="1" x14ac:dyDescent="0.25">
      <c r="D61" s="3">
        <v>2024</v>
      </c>
      <c r="E61" s="42">
        <f t="shared" si="12"/>
        <v>6</v>
      </c>
      <c r="F61" s="42" t="s">
        <v>31</v>
      </c>
      <c r="G61" s="23">
        <v>6</v>
      </c>
      <c r="H61" s="42" t="s">
        <v>31</v>
      </c>
      <c r="I61" s="42"/>
      <c r="K61" s="41"/>
    </row>
    <row r="62" spans="2:14" ht="8.1" customHeight="1" x14ac:dyDescent="0.25">
      <c r="D62" s="24"/>
      <c r="E62" s="25"/>
      <c r="F62" s="25"/>
      <c r="G62" s="25"/>
      <c r="H62" s="25"/>
      <c r="I62" s="25"/>
      <c r="K62" s="41"/>
    </row>
    <row r="63" spans="2:14" ht="15" customHeight="1" x14ac:dyDescent="0.25">
      <c r="B63" s="2" t="s">
        <v>13</v>
      </c>
      <c r="D63" s="3">
        <v>2022</v>
      </c>
      <c r="E63" s="42" t="s">
        <v>31</v>
      </c>
      <c r="F63" s="42" t="s">
        <v>31</v>
      </c>
      <c r="G63" s="42" t="s">
        <v>31</v>
      </c>
      <c r="H63" s="42" t="s">
        <v>31</v>
      </c>
      <c r="I63" s="42"/>
      <c r="K63" s="41"/>
    </row>
    <row r="64" spans="2:14" ht="15" customHeight="1" x14ac:dyDescent="0.25">
      <c r="D64" s="3">
        <v>2023</v>
      </c>
      <c r="E64" s="42">
        <f t="shared" ref="E64:E65" si="13">SUM(F64:H64)</f>
        <v>2</v>
      </c>
      <c r="F64" s="42" t="s">
        <v>31</v>
      </c>
      <c r="G64" s="23">
        <v>2</v>
      </c>
      <c r="H64" s="42" t="s">
        <v>31</v>
      </c>
      <c r="I64" s="42"/>
      <c r="K64" s="41"/>
    </row>
    <row r="65" spans="1:11" ht="15" customHeight="1" x14ac:dyDescent="0.25">
      <c r="D65" s="3">
        <v>2024</v>
      </c>
      <c r="E65" s="42">
        <f t="shared" si="13"/>
        <v>2</v>
      </c>
      <c r="F65" s="42" t="s">
        <v>31</v>
      </c>
      <c r="G65" s="23">
        <v>2</v>
      </c>
      <c r="H65" s="42" t="s">
        <v>31</v>
      </c>
      <c r="I65" s="42"/>
      <c r="K65" s="41"/>
    </row>
    <row r="66" spans="1:11" ht="8.1" customHeight="1" x14ac:dyDescent="0.25">
      <c r="D66" s="24"/>
      <c r="E66" s="25"/>
      <c r="F66" s="25"/>
      <c r="G66" s="25"/>
      <c r="H66" s="25"/>
      <c r="I66" s="25"/>
      <c r="K66" s="41"/>
    </row>
    <row r="67" spans="1:11" ht="15" customHeight="1" x14ac:dyDescent="0.25">
      <c r="B67" s="2" t="s">
        <v>14</v>
      </c>
      <c r="D67" s="3">
        <v>2022</v>
      </c>
      <c r="E67" s="42">
        <f>SUM(F67:H67)</f>
        <v>10</v>
      </c>
      <c r="F67" s="42" t="s">
        <v>31</v>
      </c>
      <c r="G67" s="23">
        <v>10</v>
      </c>
      <c r="H67" s="42" t="s">
        <v>31</v>
      </c>
      <c r="I67" s="42"/>
      <c r="K67" s="41"/>
    </row>
    <row r="68" spans="1:11" ht="15" customHeight="1" x14ac:dyDescent="0.25">
      <c r="D68" s="3">
        <v>2023</v>
      </c>
      <c r="E68" s="42">
        <f t="shared" ref="E68:E69" si="14">SUM(F68:H68)</f>
        <v>48</v>
      </c>
      <c r="F68" s="42">
        <v>10</v>
      </c>
      <c r="G68" s="23">
        <v>38</v>
      </c>
      <c r="H68" s="42" t="s">
        <v>31</v>
      </c>
      <c r="I68" s="42"/>
      <c r="K68" s="41"/>
    </row>
    <row r="69" spans="1:11" ht="15" customHeight="1" x14ac:dyDescent="0.25">
      <c r="D69" s="3">
        <v>2024</v>
      </c>
      <c r="E69" s="42">
        <f t="shared" si="14"/>
        <v>47</v>
      </c>
      <c r="F69" s="42">
        <v>5</v>
      </c>
      <c r="G69" s="23">
        <v>42</v>
      </c>
      <c r="H69" s="42" t="s">
        <v>31</v>
      </c>
      <c r="I69" s="42"/>
      <c r="K69" s="41"/>
    </row>
    <row r="70" spans="1:11" ht="8.1" customHeight="1" x14ac:dyDescent="0.25">
      <c r="D70" s="24"/>
      <c r="E70" s="25"/>
      <c r="F70" s="25"/>
      <c r="G70" s="25"/>
      <c r="H70" s="25"/>
      <c r="I70" s="25"/>
      <c r="K70" s="41"/>
    </row>
    <row r="71" spans="1:11" ht="15" customHeight="1" x14ac:dyDescent="0.25">
      <c r="B71" s="2" t="s">
        <v>15</v>
      </c>
      <c r="D71" s="3">
        <v>2022</v>
      </c>
      <c r="E71" s="42">
        <f>SUM(F71:H71)</f>
        <v>6</v>
      </c>
      <c r="F71" s="42" t="s">
        <v>31</v>
      </c>
      <c r="G71" s="23">
        <v>6</v>
      </c>
      <c r="H71" s="42" t="s">
        <v>31</v>
      </c>
      <c r="I71" s="42"/>
      <c r="K71" s="41"/>
    </row>
    <row r="72" spans="1:11" ht="15" customHeight="1" x14ac:dyDescent="0.25">
      <c r="D72" s="3">
        <v>2023</v>
      </c>
      <c r="E72" s="42">
        <f t="shared" ref="E72:E73" si="15">SUM(F72:H72)</f>
        <v>33</v>
      </c>
      <c r="F72" s="42" t="s">
        <v>31</v>
      </c>
      <c r="G72" s="23">
        <v>33</v>
      </c>
      <c r="H72" s="42" t="s">
        <v>31</v>
      </c>
      <c r="I72" s="42"/>
      <c r="K72" s="41"/>
    </row>
    <row r="73" spans="1:11" ht="15" customHeight="1" x14ac:dyDescent="0.25">
      <c r="D73" s="3">
        <v>2024</v>
      </c>
      <c r="E73" s="42">
        <f t="shared" si="15"/>
        <v>5</v>
      </c>
      <c r="F73" s="42" t="s">
        <v>31</v>
      </c>
      <c r="G73" s="23">
        <v>4</v>
      </c>
      <c r="H73" s="42">
        <v>1</v>
      </c>
      <c r="I73" s="42"/>
      <c r="K73" s="41"/>
    </row>
    <row r="74" spans="1:11" ht="8.1" customHeight="1" x14ac:dyDescent="0.25">
      <c r="D74" s="24"/>
      <c r="E74" s="25"/>
      <c r="F74" s="25"/>
      <c r="G74" s="25"/>
      <c r="H74" s="25"/>
      <c r="I74" s="25"/>
      <c r="K74" s="41"/>
    </row>
    <row r="75" spans="1:11" ht="15" customHeight="1" x14ac:dyDescent="0.25">
      <c r="B75" s="2" t="s">
        <v>108</v>
      </c>
      <c r="D75" s="3">
        <v>2022</v>
      </c>
      <c r="E75" s="42">
        <f>SUM(F75:H75)</f>
        <v>324</v>
      </c>
      <c r="F75" s="42">
        <v>94</v>
      </c>
      <c r="G75" s="23">
        <v>222</v>
      </c>
      <c r="H75" s="42">
        <v>8</v>
      </c>
      <c r="I75" s="42"/>
      <c r="K75" s="41"/>
    </row>
    <row r="76" spans="1:11" ht="15" customHeight="1" x14ac:dyDescent="0.25">
      <c r="D76" s="3">
        <v>2023</v>
      </c>
      <c r="E76" s="42">
        <f t="shared" ref="E76:E77" si="16">SUM(F76:H76)</f>
        <v>183</v>
      </c>
      <c r="F76" s="42">
        <v>27</v>
      </c>
      <c r="G76" s="23">
        <v>154</v>
      </c>
      <c r="H76" s="42">
        <v>2</v>
      </c>
      <c r="I76" s="42"/>
    </row>
    <row r="77" spans="1:11" ht="15" customHeight="1" x14ac:dyDescent="0.25">
      <c r="A77" s="14"/>
      <c r="B77" s="113"/>
      <c r="C77" s="113"/>
      <c r="D77" s="3">
        <v>2024</v>
      </c>
      <c r="E77" s="42">
        <f t="shared" si="16"/>
        <v>228</v>
      </c>
      <c r="F77" s="42">
        <v>53</v>
      </c>
      <c r="G77" s="23">
        <v>165</v>
      </c>
      <c r="H77" s="42">
        <v>10</v>
      </c>
      <c r="I77" s="42"/>
      <c r="J77" s="14"/>
    </row>
    <row r="78" spans="1:11" ht="8.1" customHeight="1" thickBot="1" x14ac:dyDescent="0.3">
      <c r="A78" s="28"/>
      <c r="B78" s="29"/>
      <c r="C78" s="29"/>
      <c r="D78" s="30"/>
      <c r="E78" s="30"/>
      <c r="F78" s="30"/>
      <c r="G78" s="30"/>
      <c r="H78" s="30"/>
      <c r="I78" s="30"/>
      <c r="J78" s="14"/>
    </row>
    <row r="79" spans="1:11" s="35" customFormat="1" x14ac:dyDescent="0.25">
      <c r="A79" s="31"/>
      <c r="B79" s="32"/>
      <c r="C79" s="32"/>
      <c r="D79" s="33"/>
      <c r="E79" s="33"/>
      <c r="F79" s="33"/>
      <c r="G79" s="33"/>
      <c r="H79" s="33"/>
      <c r="I79" s="34" t="s">
        <v>97</v>
      </c>
    </row>
    <row r="80" spans="1:11" s="31" customFormat="1" x14ac:dyDescent="0.25">
      <c r="A80" s="32" t="s">
        <v>109</v>
      </c>
      <c r="B80" s="32"/>
      <c r="C80" s="32"/>
      <c r="D80" s="33"/>
      <c r="E80" s="33"/>
      <c r="F80" s="33"/>
      <c r="G80" s="33"/>
      <c r="H80" s="33"/>
      <c r="I80" s="37" t="s">
        <v>98</v>
      </c>
    </row>
    <row r="81" spans="1:1" x14ac:dyDescent="0.25">
      <c r="A81" s="32" t="s">
        <v>110</v>
      </c>
    </row>
    <row r="82" spans="1:1" x14ac:dyDescent="0.25">
      <c r="A82" s="32" t="s">
        <v>111</v>
      </c>
    </row>
  </sheetData>
  <mergeCells count="1">
    <mergeCell ref="F14:H1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4" fitToWidth="0" orientation="portrait" r:id="rId1"/>
  <headerFooter>
    <oddHeader xml:space="preserve">&amp;R&amp;"-,Bold"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B700A-3A32-4E7F-8BB4-B73A60426FF8}">
  <dimension ref="A5:N83"/>
  <sheetViews>
    <sheetView showGridLines="0" view="pageBreakPreview" zoomScale="90" zoomScaleNormal="90" zoomScaleSheetLayoutView="90" workbookViewId="0">
      <selection activeCell="J20" sqref="J20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6" style="2" customWidth="1"/>
    <col min="4" max="4" width="10.5703125" style="3" customWidth="1"/>
    <col min="5" max="5" width="17.85546875" style="3" customWidth="1"/>
    <col min="6" max="6" width="2.140625" style="3" customWidth="1"/>
    <col min="7" max="10" width="13.140625" style="3" customWidth="1"/>
    <col min="11" max="11" width="2.140625" style="1" customWidth="1"/>
    <col min="12" max="16384" width="9.140625" style="1"/>
  </cols>
  <sheetData>
    <row r="5" spans="1:14" ht="12" customHeight="1" x14ac:dyDescent="0.25">
      <c r="K5" s="4"/>
    </row>
    <row r="6" spans="1:14" ht="12" customHeight="1" x14ac:dyDescent="0.25">
      <c r="K6" s="4"/>
      <c r="L6" s="68"/>
      <c r="M6" s="68"/>
      <c r="N6" s="68"/>
    </row>
    <row r="7" spans="1:14" ht="12" customHeight="1" x14ac:dyDescent="0.25"/>
    <row r="8" spans="1:14" ht="12" customHeight="1" x14ac:dyDescent="0.25"/>
    <row r="9" spans="1:14" s="6" customFormat="1" ht="15" customHeight="1" x14ac:dyDescent="0.25">
      <c r="B9" s="7" t="s">
        <v>127</v>
      </c>
      <c r="C9" s="8" t="s">
        <v>141</v>
      </c>
      <c r="D9" s="9"/>
      <c r="E9" s="9"/>
      <c r="F9" s="9"/>
      <c r="G9" s="9"/>
      <c r="H9" s="9"/>
      <c r="I9" s="8"/>
    </row>
    <row r="10" spans="1:14" s="6" customFormat="1" ht="15" customHeight="1" x14ac:dyDescent="0.25">
      <c r="B10" s="7"/>
      <c r="C10" s="8" t="s">
        <v>121</v>
      </c>
      <c r="D10" s="9"/>
      <c r="E10" s="9"/>
      <c r="F10" s="9"/>
      <c r="G10" s="9"/>
      <c r="H10" s="9"/>
      <c r="I10" s="8"/>
    </row>
    <row r="11" spans="1:14" s="10" customFormat="1" ht="16.5" customHeight="1" x14ac:dyDescent="0.25">
      <c r="B11" s="11" t="s">
        <v>128</v>
      </c>
      <c r="C11" s="12" t="s">
        <v>142</v>
      </c>
      <c r="D11" s="13"/>
      <c r="E11" s="13"/>
      <c r="F11" s="13"/>
      <c r="G11" s="13"/>
      <c r="H11" s="13"/>
    </row>
    <row r="12" spans="1:14" s="10" customFormat="1" ht="16.5" customHeight="1" x14ac:dyDescent="0.25">
      <c r="B12" s="11"/>
      <c r="C12" s="10" t="s">
        <v>121</v>
      </c>
      <c r="D12" s="13"/>
      <c r="E12" s="13"/>
      <c r="F12" s="13"/>
      <c r="G12" s="13"/>
      <c r="H12" s="13"/>
    </row>
    <row r="13" spans="1:14" ht="8.1" customHeight="1" thickBot="1" x14ac:dyDescent="0.3"/>
    <row r="14" spans="1:14" ht="4.5" customHeight="1" thickTop="1" x14ac:dyDescent="0.25">
      <c r="A14" s="94"/>
      <c r="B14" s="95"/>
      <c r="C14" s="95"/>
      <c r="D14" s="96"/>
      <c r="E14" s="96"/>
      <c r="F14" s="96"/>
      <c r="G14" s="96"/>
      <c r="H14" s="96"/>
      <c r="I14" s="96"/>
      <c r="J14" s="96"/>
      <c r="K14" s="94"/>
    </row>
    <row r="15" spans="1:14" ht="15" customHeight="1" x14ac:dyDescent="0.25">
      <c r="A15" s="59"/>
      <c r="B15" s="54" t="s">
        <v>0</v>
      </c>
      <c r="C15" s="55"/>
      <c r="D15" s="112" t="s">
        <v>1</v>
      </c>
      <c r="E15" s="63" t="s">
        <v>24</v>
      </c>
      <c r="F15" s="58"/>
      <c r="G15" s="137" t="s">
        <v>105</v>
      </c>
      <c r="H15" s="137"/>
      <c r="I15" s="137"/>
      <c r="J15" s="137"/>
      <c r="K15" s="59"/>
    </row>
    <row r="16" spans="1:14" ht="15" customHeight="1" x14ac:dyDescent="0.25">
      <c r="A16" s="59"/>
      <c r="B16" s="60" t="s">
        <v>2</v>
      </c>
      <c r="C16" s="55"/>
      <c r="D16" s="61" t="s">
        <v>3</v>
      </c>
      <c r="E16" s="64" t="s">
        <v>25</v>
      </c>
      <c r="F16" s="62"/>
      <c r="G16" s="63" t="s">
        <v>59</v>
      </c>
      <c r="H16" s="63" t="s">
        <v>60</v>
      </c>
      <c r="I16" s="63" t="s">
        <v>62</v>
      </c>
      <c r="J16" s="63" t="s">
        <v>63</v>
      </c>
      <c r="K16" s="59"/>
    </row>
    <row r="17" spans="1:14" ht="15" customHeight="1" x14ac:dyDescent="0.25">
      <c r="A17" s="59"/>
      <c r="B17" s="60"/>
      <c r="C17" s="55"/>
      <c r="D17" s="61"/>
      <c r="E17" s="63"/>
      <c r="F17" s="63"/>
      <c r="G17" s="64"/>
      <c r="H17" s="64" t="s">
        <v>61</v>
      </c>
      <c r="I17" s="64" t="s">
        <v>117</v>
      </c>
      <c r="J17" s="64" t="s">
        <v>64</v>
      </c>
      <c r="K17" s="59"/>
    </row>
    <row r="18" spans="1:14" s="14" customFormat="1" ht="8.1" customHeight="1" x14ac:dyDescent="0.25">
      <c r="A18" s="108"/>
      <c r="B18" s="114"/>
      <c r="C18" s="108"/>
      <c r="D18" s="115"/>
      <c r="E18" s="115"/>
      <c r="F18" s="115"/>
      <c r="G18" s="115"/>
      <c r="H18" s="115"/>
      <c r="I18" s="115"/>
      <c r="J18" s="115"/>
      <c r="K18" s="108"/>
    </row>
    <row r="19" spans="1:14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4"/>
      <c r="L19" s="17"/>
      <c r="M19" s="17"/>
      <c r="N19" s="17"/>
    </row>
    <row r="20" spans="1:14" ht="15" customHeight="1" x14ac:dyDescent="0.25">
      <c r="A20" s="14"/>
      <c r="B20" s="15" t="s">
        <v>4</v>
      </c>
      <c r="C20" s="18"/>
      <c r="D20" s="19">
        <v>2022</v>
      </c>
      <c r="E20" s="20">
        <f>SUM(E24,E28,E32,E36,E40,E44,E48,E52,E56,E60,E64,E68,E72,E76)</f>
        <v>376</v>
      </c>
      <c r="F20" s="20"/>
      <c r="G20" s="20">
        <f>SUM(G24,G28,G32,G36,G40,G44,G48,G52,G56,G60,G64,G68,G72,G76)</f>
        <v>151</v>
      </c>
      <c r="H20" s="20">
        <f>SUM(H24,H28,H32,H36,H40,H44,H48,H52,H56,H60,H64,H68,H72,H76)</f>
        <v>100</v>
      </c>
      <c r="I20" s="20">
        <f>SUM(I24,I28,I32,I36,I40,I44,I48,I52,I56,I60,I64,I68,I72,I76)</f>
        <v>115</v>
      </c>
      <c r="J20" s="20">
        <f>SUM(J24,J28,J32,J36,J40,J44,J48,J52,J56,J60,J64,J68,J72,J76)</f>
        <v>10</v>
      </c>
    </row>
    <row r="21" spans="1:14" ht="15" customHeight="1" x14ac:dyDescent="0.25">
      <c r="B21" s="21"/>
      <c r="C21" s="21"/>
      <c r="D21" s="19">
        <v>2023</v>
      </c>
      <c r="E21" s="20">
        <f t="shared" ref="E21:E22" si="0">SUM(E25,E29,E33,E37,E41,E45,E49,E53,E57,E61,E65,E69,E73,E77)</f>
        <v>367</v>
      </c>
      <c r="F21" s="20"/>
      <c r="G21" s="20">
        <f t="shared" ref="G21:J21" si="1">SUM(G25,G29,G33,G37,G41,G45,G49,G53,G57,G61,G65,G69,G73,G77)</f>
        <v>208</v>
      </c>
      <c r="H21" s="20">
        <f t="shared" si="1"/>
        <v>60</v>
      </c>
      <c r="I21" s="20">
        <f t="shared" si="1"/>
        <v>78</v>
      </c>
      <c r="J21" s="20">
        <f t="shared" si="1"/>
        <v>21</v>
      </c>
    </row>
    <row r="22" spans="1:14" ht="15" customHeight="1" x14ac:dyDescent="0.25">
      <c r="B22" s="21"/>
      <c r="C22" s="21"/>
      <c r="D22" s="19">
        <v>2024</v>
      </c>
      <c r="E22" s="20">
        <f t="shared" si="0"/>
        <v>439</v>
      </c>
      <c r="F22" s="20"/>
      <c r="G22" s="20">
        <f t="shared" ref="G22:J22" si="2">SUM(G26,G30,G34,G38,G42,G46,G50,G54,G58,G62,G66,G70,G74,G78)</f>
        <v>282</v>
      </c>
      <c r="H22" s="20">
        <f t="shared" si="2"/>
        <v>104</v>
      </c>
      <c r="I22" s="20">
        <f t="shared" si="2"/>
        <v>38</v>
      </c>
      <c r="J22" s="20">
        <f t="shared" si="2"/>
        <v>15</v>
      </c>
      <c r="K22" s="41"/>
    </row>
    <row r="23" spans="1:14" ht="8.1" customHeight="1" x14ac:dyDescent="0.25">
      <c r="D23" s="19"/>
      <c r="E23" s="22"/>
      <c r="F23" s="22"/>
      <c r="G23" s="22"/>
      <c r="H23" s="22"/>
      <c r="I23" s="22"/>
      <c r="J23" s="1"/>
      <c r="K23" s="41"/>
    </row>
    <row r="24" spans="1:14" ht="15" customHeight="1" x14ac:dyDescent="0.25">
      <c r="B24" s="2" t="s">
        <v>5</v>
      </c>
      <c r="D24" s="3">
        <v>2022</v>
      </c>
      <c r="E24" s="42">
        <f>SUM(F24:J24)</f>
        <v>3</v>
      </c>
      <c r="F24" s="42"/>
      <c r="G24" s="23">
        <v>3</v>
      </c>
      <c r="H24" s="42" t="s">
        <v>31</v>
      </c>
      <c r="I24" s="42" t="s">
        <v>31</v>
      </c>
      <c r="J24" s="121" t="s">
        <v>31</v>
      </c>
      <c r="K24" s="41"/>
    </row>
    <row r="25" spans="1:14" ht="15" customHeight="1" x14ac:dyDescent="0.25">
      <c r="D25" s="3">
        <v>2023</v>
      </c>
      <c r="E25" s="42">
        <f t="shared" ref="E25:E26" si="3">SUM(F25:J25)</f>
        <v>5</v>
      </c>
      <c r="F25" s="42"/>
      <c r="G25" s="23">
        <v>3</v>
      </c>
      <c r="H25" s="42" t="s">
        <v>31</v>
      </c>
      <c r="I25" s="42">
        <v>1</v>
      </c>
      <c r="J25" s="122">
        <v>1</v>
      </c>
      <c r="K25" s="41"/>
    </row>
    <row r="26" spans="1:14" ht="15" customHeight="1" x14ac:dyDescent="0.25">
      <c r="D26" s="3">
        <v>2024</v>
      </c>
      <c r="E26" s="42">
        <f t="shared" si="3"/>
        <v>17</v>
      </c>
      <c r="F26" s="42"/>
      <c r="G26" s="23">
        <v>9</v>
      </c>
      <c r="H26" s="42">
        <v>4</v>
      </c>
      <c r="I26" s="42">
        <v>4</v>
      </c>
      <c r="J26" s="121" t="s">
        <v>31</v>
      </c>
      <c r="K26" s="41"/>
    </row>
    <row r="27" spans="1:14" ht="8.1" customHeight="1" x14ac:dyDescent="0.25">
      <c r="D27" s="24"/>
      <c r="E27" s="25"/>
      <c r="F27" s="25"/>
      <c r="G27" s="25"/>
      <c r="H27" s="25"/>
      <c r="I27" s="25"/>
      <c r="J27" s="122"/>
      <c r="K27" s="41"/>
    </row>
    <row r="28" spans="1:14" ht="15" customHeight="1" x14ac:dyDescent="0.25">
      <c r="B28" s="2" t="s">
        <v>74</v>
      </c>
      <c r="D28" s="3">
        <v>2022</v>
      </c>
      <c r="E28" s="42" t="s">
        <v>31</v>
      </c>
      <c r="F28" s="42"/>
      <c r="G28" s="42" t="s">
        <v>31</v>
      </c>
      <c r="H28" s="42" t="s">
        <v>31</v>
      </c>
      <c r="I28" s="42" t="s">
        <v>31</v>
      </c>
      <c r="J28" s="121" t="s">
        <v>31</v>
      </c>
      <c r="K28" s="41"/>
    </row>
    <row r="29" spans="1:14" ht="15" customHeight="1" x14ac:dyDescent="0.25">
      <c r="D29" s="3">
        <v>2023</v>
      </c>
      <c r="E29" s="42">
        <f t="shared" ref="E29:E30" si="4">SUM(F29:J29)</f>
        <v>1</v>
      </c>
      <c r="F29" s="42"/>
      <c r="G29" s="42" t="s">
        <v>31</v>
      </c>
      <c r="H29" s="42" t="s">
        <v>31</v>
      </c>
      <c r="I29" s="42">
        <v>1</v>
      </c>
      <c r="J29" s="121" t="s">
        <v>31</v>
      </c>
      <c r="K29" s="41"/>
    </row>
    <row r="30" spans="1:14" ht="15" customHeight="1" x14ac:dyDescent="0.25">
      <c r="D30" s="3">
        <v>2024</v>
      </c>
      <c r="E30" s="42">
        <f t="shared" si="4"/>
        <v>13</v>
      </c>
      <c r="F30" s="42"/>
      <c r="G30" s="23">
        <v>13</v>
      </c>
      <c r="H30" s="42" t="s">
        <v>31</v>
      </c>
      <c r="I30" s="42" t="s">
        <v>31</v>
      </c>
      <c r="J30" s="121" t="s">
        <v>31</v>
      </c>
      <c r="K30" s="41"/>
    </row>
    <row r="31" spans="1:14" ht="8.1" customHeight="1" x14ac:dyDescent="0.25">
      <c r="D31" s="24"/>
      <c r="E31" s="25"/>
      <c r="F31" s="25"/>
      <c r="G31" s="25"/>
      <c r="H31" s="25"/>
      <c r="I31" s="25"/>
      <c r="J31" s="122"/>
      <c r="K31" s="41"/>
    </row>
    <row r="32" spans="1:14" ht="15" customHeight="1" x14ac:dyDescent="0.25">
      <c r="B32" s="2" t="s">
        <v>7</v>
      </c>
      <c r="D32" s="3">
        <v>2022</v>
      </c>
      <c r="E32" s="42">
        <f>SUM(F32:J32)</f>
        <v>1</v>
      </c>
      <c r="F32" s="42"/>
      <c r="G32" s="23">
        <v>1</v>
      </c>
      <c r="H32" s="42" t="s">
        <v>31</v>
      </c>
      <c r="I32" s="42" t="s">
        <v>31</v>
      </c>
      <c r="J32" s="121" t="s">
        <v>31</v>
      </c>
      <c r="K32" s="41"/>
    </row>
    <row r="33" spans="1:11" ht="15" customHeight="1" x14ac:dyDescent="0.25">
      <c r="D33" s="3">
        <v>2023</v>
      </c>
      <c r="E33" s="42" t="s">
        <v>31</v>
      </c>
      <c r="F33" s="42"/>
      <c r="G33" s="42" t="s">
        <v>31</v>
      </c>
      <c r="H33" s="42" t="s">
        <v>31</v>
      </c>
      <c r="I33" s="42" t="s">
        <v>31</v>
      </c>
      <c r="J33" s="121" t="s">
        <v>31</v>
      </c>
      <c r="K33" s="41"/>
    </row>
    <row r="34" spans="1:11" ht="15" customHeight="1" x14ac:dyDescent="0.25">
      <c r="D34" s="3">
        <v>2024</v>
      </c>
      <c r="E34" s="42">
        <f t="shared" ref="E34" si="5">SUM(F34:J34)</f>
        <v>6</v>
      </c>
      <c r="F34" s="42"/>
      <c r="G34" s="23">
        <v>6</v>
      </c>
      <c r="H34" s="42" t="s">
        <v>31</v>
      </c>
      <c r="I34" s="42" t="s">
        <v>31</v>
      </c>
      <c r="J34" s="121" t="s">
        <v>31</v>
      </c>
      <c r="K34" s="41"/>
    </row>
    <row r="35" spans="1:11" ht="8.1" customHeight="1" x14ac:dyDescent="0.25">
      <c r="D35" s="24"/>
      <c r="E35" s="25"/>
      <c r="F35" s="25"/>
      <c r="G35" s="25"/>
      <c r="H35" s="25"/>
      <c r="I35" s="25"/>
      <c r="J35" s="122"/>
      <c r="K35" s="41"/>
    </row>
    <row r="36" spans="1:11" ht="15" customHeight="1" x14ac:dyDescent="0.25">
      <c r="B36" s="2" t="s">
        <v>75</v>
      </c>
      <c r="D36" s="3">
        <v>2022</v>
      </c>
      <c r="E36" s="42" t="s">
        <v>31</v>
      </c>
      <c r="F36" s="42"/>
      <c r="G36" s="42" t="s">
        <v>31</v>
      </c>
      <c r="H36" s="42" t="s">
        <v>31</v>
      </c>
      <c r="I36" s="42" t="s">
        <v>31</v>
      </c>
      <c r="J36" s="121" t="s">
        <v>31</v>
      </c>
      <c r="K36" s="41"/>
    </row>
    <row r="37" spans="1:11" ht="15" customHeight="1" x14ac:dyDescent="0.25">
      <c r="D37" s="3">
        <v>2023</v>
      </c>
      <c r="E37" s="42">
        <f t="shared" ref="E37:E38" si="6">SUM(F37:J37)</f>
        <v>5</v>
      </c>
      <c r="F37" s="42"/>
      <c r="G37" s="23">
        <v>2</v>
      </c>
      <c r="H37" s="42">
        <v>3</v>
      </c>
      <c r="I37" s="42" t="s">
        <v>31</v>
      </c>
      <c r="J37" s="121" t="s">
        <v>31</v>
      </c>
      <c r="K37" s="41"/>
    </row>
    <row r="38" spans="1:11" s="2" customFormat="1" ht="15" customHeight="1" x14ac:dyDescent="0.25">
      <c r="A38" s="1"/>
      <c r="D38" s="3">
        <v>2024</v>
      </c>
      <c r="E38" s="42">
        <f t="shared" si="6"/>
        <v>36</v>
      </c>
      <c r="F38" s="42"/>
      <c r="G38" s="23">
        <v>32</v>
      </c>
      <c r="H38" s="42">
        <v>4</v>
      </c>
      <c r="I38" s="42" t="s">
        <v>31</v>
      </c>
      <c r="J38" s="121" t="s">
        <v>31</v>
      </c>
      <c r="K38" s="41"/>
    </row>
    <row r="39" spans="1:11" ht="8.1" customHeight="1" x14ac:dyDescent="0.25">
      <c r="D39" s="24"/>
      <c r="E39" s="25"/>
      <c r="F39" s="25"/>
      <c r="G39" s="25"/>
      <c r="H39" s="25"/>
      <c r="I39" s="25"/>
      <c r="J39" s="122"/>
      <c r="K39" s="41"/>
    </row>
    <row r="40" spans="1:11" ht="15" customHeight="1" x14ac:dyDescent="0.25">
      <c r="A40" s="2"/>
      <c r="B40" s="2" t="s">
        <v>76</v>
      </c>
      <c r="D40" s="3">
        <v>2022</v>
      </c>
      <c r="E40" s="42" t="s">
        <v>31</v>
      </c>
      <c r="F40" s="42"/>
      <c r="G40" s="42" t="s">
        <v>31</v>
      </c>
      <c r="H40" s="42" t="s">
        <v>31</v>
      </c>
      <c r="I40" s="42" t="s">
        <v>31</v>
      </c>
      <c r="J40" s="121" t="s">
        <v>31</v>
      </c>
      <c r="K40" s="41"/>
    </row>
    <row r="41" spans="1:11" ht="15" customHeight="1" x14ac:dyDescent="0.25">
      <c r="D41" s="3">
        <v>2023</v>
      </c>
      <c r="E41" s="42">
        <f t="shared" ref="E41:E42" si="7">SUM(F41:J41)</f>
        <v>3</v>
      </c>
      <c r="F41" s="42"/>
      <c r="G41" s="23">
        <v>3</v>
      </c>
      <c r="H41" s="42" t="s">
        <v>31</v>
      </c>
      <c r="I41" s="42" t="s">
        <v>31</v>
      </c>
      <c r="J41" s="121" t="s">
        <v>31</v>
      </c>
      <c r="K41" s="41"/>
    </row>
    <row r="42" spans="1:11" ht="15" customHeight="1" x14ac:dyDescent="0.25">
      <c r="D42" s="3">
        <v>2024</v>
      </c>
      <c r="E42" s="42">
        <f t="shared" si="7"/>
        <v>3</v>
      </c>
      <c r="F42" s="42"/>
      <c r="G42" s="23">
        <v>2</v>
      </c>
      <c r="H42" s="42">
        <v>1</v>
      </c>
      <c r="I42" s="42" t="s">
        <v>31</v>
      </c>
      <c r="J42" s="121" t="s">
        <v>31</v>
      </c>
      <c r="K42" s="41"/>
    </row>
    <row r="43" spans="1:11" ht="8.1" customHeight="1" x14ac:dyDescent="0.25">
      <c r="D43" s="24"/>
      <c r="E43" s="25"/>
      <c r="F43" s="25"/>
      <c r="G43" s="25"/>
      <c r="H43" s="25"/>
      <c r="I43" s="25"/>
      <c r="J43" s="122"/>
      <c r="K43" s="41"/>
    </row>
    <row r="44" spans="1:11" ht="15" customHeight="1" x14ac:dyDescent="0.25">
      <c r="B44" s="2" t="s">
        <v>9</v>
      </c>
      <c r="D44" s="3">
        <v>2022</v>
      </c>
      <c r="E44" s="42">
        <f>SUM(F44:J44)</f>
        <v>2</v>
      </c>
      <c r="F44" s="42"/>
      <c r="G44" s="23">
        <v>1</v>
      </c>
      <c r="H44" s="42">
        <v>1</v>
      </c>
      <c r="I44" s="42" t="s">
        <v>31</v>
      </c>
      <c r="J44" s="121" t="s">
        <v>31</v>
      </c>
      <c r="K44" s="41"/>
    </row>
    <row r="45" spans="1:11" ht="15" customHeight="1" x14ac:dyDescent="0.25">
      <c r="D45" s="3">
        <v>2023</v>
      </c>
      <c r="E45" s="42">
        <f t="shared" ref="E45:E46" si="8">SUM(F45:J45)</f>
        <v>2</v>
      </c>
      <c r="F45" s="42"/>
      <c r="G45" s="23">
        <v>1</v>
      </c>
      <c r="H45" s="42">
        <v>1</v>
      </c>
      <c r="I45" s="42" t="s">
        <v>31</v>
      </c>
      <c r="J45" s="121" t="s">
        <v>31</v>
      </c>
      <c r="K45" s="41"/>
    </row>
    <row r="46" spans="1:11" ht="15" customHeight="1" x14ac:dyDescent="0.25">
      <c r="D46" s="3">
        <v>2024</v>
      </c>
      <c r="E46" s="42">
        <f t="shared" si="8"/>
        <v>11</v>
      </c>
      <c r="F46" s="42"/>
      <c r="G46" s="23">
        <v>4</v>
      </c>
      <c r="H46" s="42">
        <v>7</v>
      </c>
      <c r="I46" s="42" t="s">
        <v>31</v>
      </c>
      <c r="J46" s="121" t="s">
        <v>31</v>
      </c>
      <c r="K46" s="41"/>
    </row>
    <row r="47" spans="1:11" ht="8.1" customHeight="1" x14ac:dyDescent="0.25">
      <c r="D47" s="24"/>
      <c r="E47" s="25"/>
      <c r="F47" s="25"/>
      <c r="G47" s="25"/>
      <c r="H47" s="25"/>
      <c r="I47" s="25"/>
      <c r="J47" s="122"/>
      <c r="K47" s="41"/>
    </row>
    <row r="48" spans="1:11" ht="15" customHeight="1" x14ac:dyDescent="0.25">
      <c r="B48" s="2" t="s">
        <v>10</v>
      </c>
      <c r="D48" s="3">
        <v>2022</v>
      </c>
      <c r="E48" s="42">
        <f>SUM(F48:J48)</f>
        <v>100</v>
      </c>
      <c r="F48" s="42"/>
      <c r="G48" s="23">
        <v>9</v>
      </c>
      <c r="H48" s="42">
        <v>1</v>
      </c>
      <c r="I48" s="42">
        <v>90</v>
      </c>
      <c r="J48" s="121" t="s">
        <v>31</v>
      </c>
      <c r="K48" s="41"/>
    </row>
    <row r="49" spans="2:14" ht="15" customHeight="1" x14ac:dyDescent="0.25">
      <c r="D49" s="3">
        <v>2023</v>
      </c>
      <c r="E49" s="42">
        <f t="shared" ref="E49:E50" si="9">SUM(F49:J49)</f>
        <v>74</v>
      </c>
      <c r="F49" s="42"/>
      <c r="G49" s="23">
        <v>10</v>
      </c>
      <c r="H49" s="42">
        <v>22</v>
      </c>
      <c r="I49" s="42">
        <v>42</v>
      </c>
      <c r="J49" s="121" t="s">
        <v>31</v>
      </c>
      <c r="K49" s="41"/>
    </row>
    <row r="50" spans="2:14" ht="15" customHeight="1" x14ac:dyDescent="0.25">
      <c r="D50" s="3">
        <v>2024</v>
      </c>
      <c r="E50" s="42">
        <f t="shared" si="9"/>
        <v>54</v>
      </c>
      <c r="F50" s="42"/>
      <c r="G50" s="23">
        <v>32</v>
      </c>
      <c r="H50" s="42">
        <v>19</v>
      </c>
      <c r="I50" s="42">
        <v>2</v>
      </c>
      <c r="J50" s="122">
        <v>1</v>
      </c>
      <c r="K50" s="41"/>
    </row>
    <row r="51" spans="2:14" ht="8.1" customHeight="1" x14ac:dyDescent="0.25">
      <c r="D51" s="24"/>
      <c r="E51" s="25"/>
      <c r="F51" s="25"/>
      <c r="G51" s="25"/>
      <c r="H51" s="25"/>
      <c r="I51" s="25"/>
      <c r="J51" s="122"/>
      <c r="K51" s="41"/>
    </row>
    <row r="52" spans="2:14" ht="15" customHeight="1" x14ac:dyDescent="0.25">
      <c r="B52" s="2" t="s">
        <v>77</v>
      </c>
      <c r="D52" s="3">
        <v>2022</v>
      </c>
      <c r="E52" s="42">
        <f>SUM(F52:J52)</f>
        <v>1</v>
      </c>
      <c r="F52" s="42"/>
      <c r="G52" s="42" t="s">
        <v>31</v>
      </c>
      <c r="H52" s="42" t="s">
        <v>31</v>
      </c>
      <c r="I52" s="42">
        <v>1</v>
      </c>
      <c r="J52" s="121" t="s">
        <v>31</v>
      </c>
      <c r="K52" s="41"/>
    </row>
    <row r="53" spans="2:14" ht="15" customHeight="1" x14ac:dyDescent="0.25">
      <c r="D53" s="3">
        <v>2023</v>
      </c>
      <c r="E53" s="42" t="s">
        <v>31</v>
      </c>
      <c r="F53" s="42"/>
      <c r="G53" s="42" t="s">
        <v>31</v>
      </c>
      <c r="H53" s="42" t="s">
        <v>31</v>
      </c>
      <c r="I53" s="42" t="s">
        <v>31</v>
      </c>
      <c r="J53" s="121" t="s">
        <v>31</v>
      </c>
      <c r="K53" s="41"/>
    </row>
    <row r="54" spans="2:14" ht="15" customHeight="1" x14ac:dyDescent="0.25">
      <c r="D54" s="3">
        <v>2024</v>
      </c>
      <c r="E54" s="42">
        <f t="shared" ref="E54" si="10">SUM(F54:J54)</f>
        <v>7</v>
      </c>
      <c r="F54" s="42"/>
      <c r="G54" s="23">
        <v>7</v>
      </c>
      <c r="H54" s="42" t="s">
        <v>31</v>
      </c>
      <c r="I54" s="42" t="s">
        <v>31</v>
      </c>
      <c r="J54" s="121" t="s">
        <v>31</v>
      </c>
      <c r="K54" s="41"/>
    </row>
    <row r="55" spans="2:14" ht="8.1" customHeight="1" x14ac:dyDescent="0.25">
      <c r="D55" s="24"/>
      <c r="E55" s="25"/>
      <c r="F55" s="25"/>
      <c r="G55" s="25"/>
      <c r="H55" s="25"/>
      <c r="I55" s="25"/>
      <c r="J55" s="122"/>
      <c r="K55" s="41"/>
    </row>
    <row r="56" spans="2:14" ht="15" customHeight="1" x14ac:dyDescent="0.25">
      <c r="B56" s="2" t="s">
        <v>11</v>
      </c>
      <c r="D56" s="3">
        <v>2022</v>
      </c>
      <c r="E56" s="42">
        <f>SUM(F56:J56)</f>
        <v>6</v>
      </c>
      <c r="F56" s="42"/>
      <c r="G56" s="23">
        <v>6</v>
      </c>
      <c r="H56" s="42" t="s">
        <v>31</v>
      </c>
      <c r="I56" s="42" t="s">
        <v>31</v>
      </c>
      <c r="J56" s="121" t="s">
        <v>31</v>
      </c>
      <c r="K56" s="41"/>
    </row>
    <row r="57" spans="2:14" ht="15" customHeight="1" x14ac:dyDescent="0.25">
      <c r="D57" s="3">
        <v>2023</v>
      </c>
      <c r="E57" s="42">
        <f t="shared" ref="E57:E58" si="11">SUM(F57:J57)</f>
        <v>20</v>
      </c>
      <c r="F57" s="42"/>
      <c r="G57" s="23">
        <v>12</v>
      </c>
      <c r="H57" s="42" t="s">
        <v>31</v>
      </c>
      <c r="I57" s="42">
        <v>8</v>
      </c>
      <c r="J57" s="121" t="s">
        <v>31</v>
      </c>
      <c r="K57" s="41"/>
    </row>
    <row r="58" spans="2:14" ht="15" customHeight="1" x14ac:dyDescent="0.25">
      <c r="D58" s="3">
        <v>2024</v>
      </c>
      <c r="E58" s="42">
        <f t="shared" si="11"/>
        <v>9</v>
      </c>
      <c r="F58" s="42"/>
      <c r="G58" s="23">
        <v>5</v>
      </c>
      <c r="H58" s="42" t="s">
        <v>31</v>
      </c>
      <c r="I58" s="42">
        <v>4</v>
      </c>
      <c r="J58" s="121" t="s">
        <v>31</v>
      </c>
      <c r="K58" s="41"/>
    </row>
    <row r="59" spans="2:14" ht="8.1" customHeight="1" x14ac:dyDescent="0.25">
      <c r="D59" s="24"/>
      <c r="E59" s="25"/>
      <c r="F59" s="25"/>
      <c r="G59" s="25"/>
      <c r="H59" s="25"/>
      <c r="I59" s="25"/>
      <c r="J59" s="122"/>
      <c r="K59" s="41"/>
    </row>
    <row r="60" spans="2:14" ht="15" customHeight="1" x14ac:dyDescent="0.25">
      <c r="B60" s="2" t="s">
        <v>96</v>
      </c>
      <c r="D60" s="3">
        <v>2022</v>
      </c>
      <c r="E60" s="42">
        <f>SUM(F60:J60)</f>
        <v>4</v>
      </c>
      <c r="F60" s="42"/>
      <c r="G60" s="42" t="s">
        <v>31</v>
      </c>
      <c r="H60" s="42" t="s">
        <v>31</v>
      </c>
      <c r="I60" s="42" t="s">
        <v>31</v>
      </c>
      <c r="J60" s="122">
        <v>4</v>
      </c>
      <c r="K60" s="41"/>
      <c r="L60" s="25"/>
      <c r="M60" s="26"/>
      <c r="N60" s="27"/>
    </row>
    <row r="61" spans="2:14" ht="15" customHeight="1" x14ac:dyDescent="0.25">
      <c r="D61" s="3">
        <v>2023</v>
      </c>
      <c r="E61" s="42">
        <f t="shared" ref="E61:E62" si="12">SUM(F61:J61)</f>
        <v>16</v>
      </c>
      <c r="F61" s="42"/>
      <c r="G61" s="42" t="s">
        <v>31</v>
      </c>
      <c r="H61" s="42" t="s">
        <v>31</v>
      </c>
      <c r="I61" s="42" t="s">
        <v>31</v>
      </c>
      <c r="J61" s="122">
        <v>16</v>
      </c>
      <c r="K61" s="41"/>
      <c r="L61" s="25"/>
      <c r="M61" s="26"/>
      <c r="N61" s="26"/>
    </row>
    <row r="62" spans="2:14" ht="15" customHeight="1" x14ac:dyDescent="0.25">
      <c r="D62" s="3">
        <v>2024</v>
      </c>
      <c r="E62" s="42">
        <f t="shared" si="12"/>
        <v>9</v>
      </c>
      <c r="F62" s="42"/>
      <c r="G62" s="42" t="s">
        <v>31</v>
      </c>
      <c r="H62" s="42" t="s">
        <v>31</v>
      </c>
      <c r="I62" s="42" t="s">
        <v>31</v>
      </c>
      <c r="J62" s="122">
        <v>9</v>
      </c>
      <c r="K62" s="41"/>
    </row>
    <row r="63" spans="2:14" ht="8.1" customHeight="1" x14ac:dyDescent="0.25">
      <c r="D63" s="24"/>
      <c r="E63" s="25"/>
      <c r="F63" s="25"/>
      <c r="G63" s="25"/>
      <c r="H63" s="25"/>
      <c r="I63" s="25"/>
      <c r="J63" s="122"/>
      <c r="K63" s="41"/>
    </row>
    <row r="64" spans="2:14" ht="15" customHeight="1" x14ac:dyDescent="0.25">
      <c r="B64" s="2" t="s">
        <v>13</v>
      </c>
      <c r="D64" s="3">
        <v>2022</v>
      </c>
      <c r="E64" s="42" t="s">
        <v>31</v>
      </c>
      <c r="F64" s="42"/>
      <c r="G64" s="42" t="s">
        <v>31</v>
      </c>
      <c r="H64" s="42" t="s">
        <v>31</v>
      </c>
      <c r="I64" s="42" t="s">
        <v>31</v>
      </c>
      <c r="J64" s="121" t="s">
        <v>31</v>
      </c>
      <c r="K64" s="41"/>
    </row>
    <row r="65" spans="1:11" ht="15" customHeight="1" x14ac:dyDescent="0.25">
      <c r="D65" s="3">
        <v>2023</v>
      </c>
      <c r="E65" s="42">
        <f t="shared" ref="E65:E66" si="13">SUM(F65:J65)</f>
        <v>2</v>
      </c>
      <c r="F65" s="42"/>
      <c r="G65" s="42" t="s">
        <v>31</v>
      </c>
      <c r="H65" s="42" t="s">
        <v>31</v>
      </c>
      <c r="I65" s="42" t="s">
        <v>31</v>
      </c>
      <c r="J65" s="122">
        <v>2</v>
      </c>
      <c r="K65" s="41"/>
    </row>
    <row r="66" spans="1:11" ht="15" customHeight="1" x14ac:dyDescent="0.25">
      <c r="D66" s="3">
        <v>2024</v>
      </c>
      <c r="E66" s="42">
        <f t="shared" si="13"/>
        <v>2</v>
      </c>
      <c r="F66" s="42"/>
      <c r="G66" s="42" t="s">
        <v>31</v>
      </c>
      <c r="H66" s="42">
        <v>2</v>
      </c>
      <c r="I66" s="42" t="s">
        <v>31</v>
      </c>
      <c r="J66" s="121" t="s">
        <v>31</v>
      </c>
      <c r="K66" s="41"/>
    </row>
    <row r="67" spans="1:11" ht="8.1" customHeight="1" x14ac:dyDescent="0.25">
      <c r="D67" s="24"/>
      <c r="E67" s="25"/>
      <c r="F67" s="25"/>
      <c r="G67" s="25"/>
      <c r="H67" s="25"/>
      <c r="I67" s="25"/>
      <c r="J67" s="122"/>
      <c r="K67" s="41"/>
    </row>
    <row r="68" spans="1:11" ht="15" customHeight="1" x14ac:dyDescent="0.25">
      <c r="B68" s="2" t="s">
        <v>14</v>
      </c>
      <c r="D68" s="3">
        <v>2022</v>
      </c>
      <c r="E68" s="42">
        <f>SUM(F68:J68)</f>
        <v>10</v>
      </c>
      <c r="F68" s="42"/>
      <c r="G68" s="23">
        <v>9</v>
      </c>
      <c r="H68" s="42" t="s">
        <v>31</v>
      </c>
      <c r="I68" s="42">
        <v>1</v>
      </c>
      <c r="J68" s="121" t="s">
        <v>31</v>
      </c>
      <c r="K68" s="41"/>
    </row>
    <row r="69" spans="1:11" ht="15" customHeight="1" x14ac:dyDescent="0.25">
      <c r="D69" s="3">
        <v>2023</v>
      </c>
      <c r="E69" s="42">
        <f t="shared" ref="E69:E70" si="14">SUM(F69:J69)</f>
        <v>51</v>
      </c>
      <c r="F69" s="42"/>
      <c r="G69" s="23">
        <v>33</v>
      </c>
      <c r="H69" s="42">
        <v>3</v>
      </c>
      <c r="I69" s="42">
        <v>15</v>
      </c>
      <c r="J69" s="121" t="s">
        <v>31</v>
      </c>
      <c r="K69" s="41"/>
    </row>
    <row r="70" spans="1:11" ht="15" customHeight="1" x14ac:dyDescent="0.25">
      <c r="D70" s="3">
        <v>2024</v>
      </c>
      <c r="E70" s="42">
        <f t="shared" si="14"/>
        <v>47</v>
      </c>
      <c r="F70" s="42"/>
      <c r="G70" s="23">
        <v>39</v>
      </c>
      <c r="H70" s="42">
        <v>3</v>
      </c>
      <c r="I70" s="42">
        <v>5</v>
      </c>
      <c r="J70" s="121" t="s">
        <v>31</v>
      </c>
      <c r="K70" s="41"/>
    </row>
    <row r="71" spans="1:11" ht="8.1" customHeight="1" x14ac:dyDescent="0.25">
      <c r="D71" s="24"/>
      <c r="E71" s="25"/>
      <c r="F71" s="25"/>
      <c r="G71" s="25"/>
      <c r="H71" s="25"/>
      <c r="I71" s="25"/>
      <c r="J71" s="122"/>
      <c r="K71" s="41"/>
    </row>
    <row r="72" spans="1:11" ht="15" customHeight="1" x14ac:dyDescent="0.25">
      <c r="B72" s="2" t="s">
        <v>15</v>
      </c>
      <c r="D72" s="3">
        <v>2022</v>
      </c>
      <c r="E72" s="42">
        <f>SUM(F72:J72)</f>
        <v>25</v>
      </c>
      <c r="F72" s="42"/>
      <c r="G72" s="23">
        <v>25</v>
      </c>
      <c r="H72" s="42" t="s">
        <v>31</v>
      </c>
      <c r="I72" s="42" t="s">
        <v>31</v>
      </c>
      <c r="J72" s="121" t="s">
        <v>31</v>
      </c>
      <c r="K72" s="41"/>
    </row>
    <row r="73" spans="1:11" ht="15" customHeight="1" x14ac:dyDescent="0.25">
      <c r="D73" s="3">
        <v>2023</v>
      </c>
      <c r="E73" s="42">
        <f t="shared" ref="E73:E74" si="15">SUM(F73:J73)</f>
        <v>27</v>
      </c>
      <c r="F73" s="42"/>
      <c r="G73" s="23">
        <v>27</v>
      </c>
      <c r="H73" s="42" t="s">
        <v>31</v>
      </c>
      <c r="I73" s="42" t="s">
        <v>31</v>
      </c>
      <c r="J73" s="121" t="s">
        <v>31</v>
      </c>
      <c r="K73" s="41"/>
    </row>
    <row r="74" spans="1:11" ht="15" customHeight="1" x14ac:dyDescent="0.25">
      <c r="D74" s="3">
        <v>2024</v>
      </c>
      <c r="E74" s="42">
        <f t="shared" si="15"/>
        <v>5</v>
      </c>
      <c r="F74" s="42"/>
      <c r="G74" s="23">
        <v>5</v>
      </c>
      <c r="H74" s="42" t="s">
        <v>31</v>
      </c>
      <c r="I74" s="42" t="s">
        <v>31</v>
      </c>
      <c r="J74" s="121" t="s">
        <v>31</v>
      </c>
      <c r="K74" s="41"/>
    </row>
    <row r="75" spans="1:11" ht="8.1" customHeight="1" x14ac:dyDescent="0.25">
      <c r="D75" s="24"/>
      <c r="E75" s="25"/>
      <c r="F75" s="25"/>
      <c r="G75" s="25"/>
      <c r="H75" s="25"/>
      <c r="I75" s="25"/>
      <c r="J75" s="122"/>
      <c r="K75" s="41"/>
    </row>
    <row r="76" spans="1:11" ht="15" customHeight="1" x14ac:dyDescent="0.25">
      <c r="B76" s="2" t="s">
        <v>108</v>
      </c>
      <c r="D76" s="3">
        <v>2022</v>
      </c>
      <c r="E76" s="42">
        <f>SUM(F76:J76)</f>
        <v>224</v>
      </c>
      <c r="F76" s="42"/>
      <c r="G76" s="23">
        <v>97</v>
      </c>
      <c r="H76" s="42">
        <v>98</v>
      </c>
      <c r="I76" s="42">
        <v>23</v>
      </c>
      <c r="J76" s="122">
        <v>6</v>
      </c>
      <c r="K76" s="41"/>
    </row>
    <row r="77" spans="1:11" ht="15" customHeight="1" x14ac:dyDescent="0.25">
      <c r="D77" s="3">
        <v>2023</v>
      </c>
      <c r="E77" s="42">
        <f t="shared" ref="E77:E78" si="16">SUM(F77:J77)</f>
        <v>161</v>
      </c>
      <c r="F77" s="42"/>
      <c r="G77" s="23">
        <v>117</v>
      </c>
      <c r="H77" s="42">
        <v>31</v>
      </c>
      <c r="I77" s="42">
        <v>11</v>
      </c>
      <c r="J77" s="122">
        <v>2</v>
      </c>
    </row>
    <row r="78" spans="1:11" ht="15" customHeight="1" x14ac:dyDescent="0.25">
      <c r="A78" s="14"/>
      <c r="B78" s="113"/>
      <c r="C78" s="113"/>
      <c r="D78" s="3">
        <v>2024</v>
      </c>
      <c r="E78" s="42">
        <f t="shared" si="16"/>
        <v>220</v>
      </c>
      <c r="F78" s="42"/>
      <c r="G78" s="23">
        <v>128</v>
      </c>
      <c r="H78" s="42">
        <v>64</v>
      </c>
      <c r="I78" s="42">
        <v>23</v>
      </c>
      <c r="J78" s="123">
        <v>5</v>
      </c>
    </row>
    <row r="79" spans="1:11" ht="8.1" customHeight="1" thickBot="1" x14ac:dyDescent="0.3">
      <c r="A79" s="28"/>
      <c r="B79" s="29"/>
      <c r="C79" s="29"/>
      <c r="D79" s="30"/>
      <c r="E79" s="30"/>
      <c r="F79" s="30"/>
      <c r="G79" s="30"/>
      <c r="H79" s="30"/>
      <c r="I79" s="30"/>
      <c r="J79" s="14"/>
    </row>
    <row r="80" spans="1:11" s="35" customFormat="1" x14ac:dyDescent="0.25">
      <c r="A80" s="31"/>
      <c r="B80" s="32"/>
      <c r="C80" s="32"/>
      <c r="D80" s="33"/>
      <c r="E80" s="33"/>
      <c r="F80" s="33"/>
      <c r="G80" s="33"/>
      <c r="H80" s="33"/>
      <c r="J80" s="119"/>
      <c r="K80" s="120" t="s">
        <v>97</v>
      </c>
    </row>
    <row r="81" spans="1:11" s="31" customFormat="1" x14ac:dyDescent="0.25">
      <c r="A81" s="32" t="s">
        <v>109</v>
      </c>
      <c r="B81" s="32"/>
      <c r="C81" s="32"/>
      <c r="D81" s="33"/>
      <c r="E81" s="33"/>
      <c r="F81" s="33"/>
      <c r="G81" s="33"/>
      <c r="H81" s="33"/>
      <c r="K81" s="37" t="s">
        <v>98</v>
      </c>
    </row>
    <row r="82" spans="1:11" s="35" customFormat="1" x14ac:dyDescent="0.25">
      <c r="A82" s="32" t="s">
        <v>110</v>
      </c>
      <c r="B82" s="32"/>
      <c r="C82" s="32"/>
      <c r="D82" s="33"/>
      <c r="E82" s="33"/>
      <c r="F82" s="33"/>
      <c r="G82" s="33"/>
      <c r="H82" s="33"/>
      <c r="I82" s="33"/>
      <c r="J82" s="33"/>
      <c r="K82" s="34"/>
    </row>
    <row r="83" spans="1:11" s="31" customFormat="1" x14ac:dyDescent="0.25">
      <c r="A83" s="32" t="s">
        <v>111</v>
      </c>
      <c r="B83" s="32"/>
      <c r="C83" s="32"/>
      <c r="D83" s="33"/>
      <c r="E83" s="33"/>
      <c r="F83" s="33"/>
      <c r="G83" s="33"/>
      <c r="H83" s="33"/>
      <c r="I83" s="33"/>
      <c r="J83" s="33"/>
      <c r="K83" s="37"/>
    </row>
  </sheetData>
  <mergeCells count="1">
    <mergeCell ref="G15:J1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3271A-443B-4DE3-8BD2-82F068C9D226}">
  <dimension ref="A1:H24"/>
  <sheetViews>
    <sheetView showGridLines="0" view="pageBreakPreview" zoomScale="90" zoomScaleNormal="90" zoomScaleSheetLayoutView="90" workbookViewId="0">
      <selection activeCell="M14" sqref="M14:O14"/>
    </sheetView>
  </sheetViews>
  <sheetFormatPr defaultColWidth="9.140625" defaultRowHeight="13.5" x14ac:dyDescent="0.25"/>
  <cols>
    <col min="1" max="1" width="1.7109375" style="1" customWidth="1"/>
    <col min="2" max="2" width="13" style="2" customWidth="1"/>
    <col min="3" max="3" width="16.28515625" style="2" customWidth="1"/>
    <col min="4" max="5" width="35.7109375" style="3" customWidth="1"/>
    <col min="6" max="6" width="2.140625" style="1" customWidth="1"/>
    <col min="7" max="16384" width="9.140625" style="1"/>
  </cols>
  <sheetData>
    <row r="1" spans="1:8" ht="12" customHeight="1" x14ac:dyDescent="0.25">
      <c r="F1" s="4"/>
    </row>
    <row r="2" spans="1:8" ht="12" customHeight="1" x14ac:dyDescent="0.25">
      <c r="F2" s="4"/>
      <c r="G2" s="5"/>
      <c r="H2" s="5"/>
    </row>
    <row r="3" spans="1:8" ht="12" customHeight="1" x14ac:dyDescent="0.25"/>
    <row r="4" spans="1:8" ht="12" customHeight="1" x14ac:dyDescent="0.25"/>
    <row r="5" spans="1:8" ht="12" customHeight="1" x14ac:dyDescent="0.25">
      <c r="D5" s="1"/>
      <c r="E5" s="1"/>
    </row>
    <row r="6" spans="1:8" ht="12" customHeight="1" x14ac:dyDescent="0.25">
      <c r="D6" s="1"/>
      <c r="E6" s="1"/>
    </row>
    <row r="7" spans="1:8" ht="12" customHeight="1" x14ac:dyDescent="0.25">
      <c r="D7" s="1"/>
      <c r="E7" s="1"/>
    </row>
    <row r="8" spans="1:8" ht="12" customHeight="1" x14ac:dyDescent="0.25">
      <c r="D8" s="1"/>
      <c r="E8" s="1"/>
    </row>
    <row r="9" spans="1:8" ht="12" customHeight="1" x14ac:dyDescent="0.25">
      <c r="D9" s="1"/>
      <c r="E9" s="1"/>
    </row>
    <row r="10" spans="1:8" ht="12" customHeight="1" x14ac:dyDescent="0.25">
      <c r="D10" s="1"/>
      <c r="E10" s="1"/>
    </row>
    <row r="11" spans="1:8" s="6" customFormat="1" ht="15" customHeight="1" x14ac:dyDescent="0.25">
      <c r="B11" s="7" t="s">
        <v>129</v>
      </c>
      <c r="C11" s="8" t="s">
        <v>112</v>
      </c>
      <c r="D11" s="9"/>
      <c r="E11" s="9"/>
      <c r="F11" s="8"/>
    </row>
    <row r="12" spans="1:8" s="10" customFormat="1" ht="16.5" customHeight="1" x14ac:dyDescent="0.25">
      <c r="B12" s="11" t="s">
        <v>130</v>
      </c>
      <c r="C12" s="12" t="s">
        <v>122</v>
      </c>
      <c r="D12" s="13"/>
      <c r="E12" s="13"/>
    </row>
    <row r="13" spans="1:8" ht="8.1" customHeight="1" thickBot="1" x14ac:dyDescent="0.3"/>
    <row r="14" spans="1:8" ht="4.5" customHeight="1" thickTop="1" x14ac:dyDescent="0.25">
      <c r="A14" s="94"/>
      <c r="B14" s="95"/>
      <c r="C14" s="95"/>
      <c r="D14" s="96"/>
      <c r="E14" s="96"/>
      <c r="F14" s="94"/>
    </row>
    <row r="15" spans="1:8" ht="15" customHeight="1" x14ac:dyDescent="0.25">
      <c r="A15" s="59"/>
      <c r="B15" s="54" t="s">
        <v>0</v>
      </c>
      <c r="C15" s="55"/>
      <c r="D15" s="112" t="s">
        <v>1</v>
      </c>
      <c r="E15" s="63" t="s">
        <v>95</v>
      </c>
      <c r="F15" s="59"/>
    </row>
    <row r="16" spans="1:8" ht="15" customHeight="1" x14ac:dyDescent="0.25">
      <c r="A16" s="59"/>
      <c r="B16" s="60" t="s">
        <v>2</v>
      </c>
      <c r="C16" s="55"/>
      <c r="D16" s="61" t="s">
        <v>3</v>
      </c>
      <c r="E16" s="64" t="s">
        <v>136</v>
      </c>
      <c r="F16" s="59"/>
    </row>
    <row r="17" spans="1:8" s="14" customFormat="1" ht="8.1" customHeight="1" x14ac:dyDescent="0.25">
      <c r="A17" s="108"/>
      <c r="B17" s="114"/>
      <c r="C17" s="108"/>
      <c r="D17" s="115"/>
      <c r="E17" s="115"/>
      <c r="F17" s="108"/>
    </row>
    <row r="18" spans="1:8" ht="8.1" customHeight="1" x14ac:dyDescent="0.25">
      <c r="A18" s="14"/>
      <c r="B18" s="15"/>
      <c r="C18" s="15"/>
      <c r="D18" s="16"/>
      <c r="E18" s="16"/>
      <c r="F18" s="14"/>
      <c r="G18" s="17"/>
      <c r="H18" s="17"/>
    </row>
    <row r="19" spans="1:8" ht="42.75" customHeight="1" x14ac:dyDescent="0.25">
      <c r="A19" s="14"/>
      <c r="B19" s="15" t="s">
        <v>4</v>
      </c>
      <c r="C19" s="18"/>
      <c r="D19" s="19">
        <v>2022</v>
      </c>
      <c r="E19" s="20">
        <v>48</v>
      </c>
      <c r="F19" s="14"/>
    </row>
    <row r="20" spans="1:8" ht="42.75" customHeight="1" x14ac:dyDescent="0.25">
      <c r="B20" s="21"/>
      <c r="C20" s="21"/>
      <c r="D20" s="19">
        <v>2023</v>
      </c>
      <c r="E20" s="20">
        <v>82</v>
      </c>
    </row>
    <row r="21" spans="1:8" ht="42.75" customHeight="1" x14ac:dyDescent="0.25">
      <c r="B21" s="21"/>
      <c r="C21" s="21"/>
      <c r="D21" s="19">
        <v>2024</v>
      </c>
      <c r="E21" s="20">
        <v>83</v>
      </c>
    </row>
    <row r="22" spans="1:8" ht="8.1" customHeight="1" thickBot="1" x14ac:dyDescent="0.3">
      <c r="A22" s="28"/>
      <c r="B22" s="29"/>
      <c r="C22" s="29"/>
      <c r="D22" s="30"/>
      <c r="E22" s="30"/>
      <c r="F22" s="28"/>
    </row>
    <row r="23" spans="1:8" s="35" customFormat="1" x14ac:dyDescent="0.25">
      <c r="A23" s="31"/>
      <c r="B23" s="32"/>
      <c r="C23" s="32"/>
      <c r="D23" s="33"/>
      <c r="E23" s="33"/>
      <c r="F23" s="34" t="s">
        <v>97</v>
      </c>
    </row>
    <row r="24" spans="1:8" s="31" customFormat="1" x14ac:dyDescent="0.25">
      <c r="A24" s="36"/>
      <c r="B24" s="32"/>
      <c r="C24" s="32"/>
      <c r="D24" s="33"/>
      <c r="E24" s="33"/>
      <c r="F24" s="37" t="s">
        <v>98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A925-9250-4D92-9E3C-56CBF6AA8428}">
  <dimension ref="A1:N82"/>
  <sheetViews>
    <sheetView showGridLines="0" view="pageBreakPreview" topLeftCell="A5" zoomScaleNormal="90" zoomScaleSheetLayoutView="100" workbookViewId="0">
      <selection activeCell="C11" sqref="C11:I11"/>
    </sheetView>
  </sheetViews>
  <sheetFormatPr defaultColWidth="9.140625" defaultRowHeight="13.5" x14ac:dyDescent="0.25"/>
  <cols>
    <col min="1" max="1" width="1.7109375" style="1" customWidth="1"/>
    <col min="2" max="2" width="11" style="2" customWidth="1"/>
    <col min="3" max="3" width="12.140625" style="2" customWidth="1"/>
    <col min="4" max="4" width="10.5703125" style="3" customWidth="1"/>
    <col min="5" max="5" width="16.28515625" style="3" customWidth="1"/>
    <col min="6" max="6" width="1.140625" style="3" customWidth="1"/>
    <col min="7" max="9" width="16.28515625" style="3" customWidth="1"/>
    <col min="10" max="10" width="2.140625" style="1" customWidth="1"/>
    <col min="11" max="16384" width="9.140625" style="1"/>
  </cols>
  <sheetData>
    <row r="1" spans="1:13" ht="12" customHeight="1" x14ac:dyDescent="0.25">
      <c r="J1" s="4"/>
    </row>
    <row r="2" spans="1:13" ht="12" customHeight="1" x14ac:dyDescent="0.25">
      <c r="J2" s="4"/>
      <c r="K2" s="5"/>
      <c r="L2" s="5"/>
      <c r="M2" s="5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2" customHeight="1" x14ac:dyDescent="0.25"/>
    <row r="9" spans="1:13" ht="18" customHeight="1" x14ac:dyDescent="0.25"/>
    <row r="10" spans="1:13" s="6" customFormat="1" ht="15" customHeight="1" x14ac:dyDescent="0.25">
      <c r="B10" s="7" t="s">
        <v>131</v>
      </c>
      <c r="C10" s="8" t="s">
        <v>168</v>
      </c>
      <c r="D10" s="9"/>
      <c r="E10" s="9"/>
      <c r="F10" s="9"/>
      <c r="G10" s="9"/>
      <c r="H10" s="9"/>
      <c r="I10" s="9"/>
      <c r="J10" s="8"/>
    </row>
    <row r="11" spans="1:13" s="10" customFormat="1" ht="16.5" customHeight="1" x14ac:dyDescent="0.25">
      <c r="B11" s="11" t="s">
        <v>132</v>
      </c>
      <c r="C11" s="139" t="s">
        <v>169</v>
      </c>
      <c r="D11" s="139"/>
      <c r="E11" s="139"/>
      <c r="F11" s="139"/>
      <c r="G11" s="139"/>
      <c r="H11" s="139"/>
      <c r="I11" s="139"/>
    </row>
    <row r="12" spans="1:13" ht="8.1" customHeight="1" thickBot="1" x14ac:dyDescent="0.3"/>
    <row r="13" spans="1:13" ht="4.5" customHeight="1" thickTop="1" x14ac:dyDescent="0.25">
      <c r="A13" s="94"/>
      <c r="B13" s="95"/>
      <c r="C13" s="95"/>
      <c r="D13" s="96"/>
      <c r="E13" s="96"/>
      <c r="F13" s="96"/>
      <c r="G13" s="96"/>
      <c r="H13" s="96"/>
      <c r="I13" s="96"/>
      <c r="J13" s="94"/>
    </row>
    <row r="14" spans="1:13" ht="15" customHeight="1" x14ac:dyDescent="0.25">
      <c r="A14" s="59"/>
      <c r="B14" s="54" t="s">
        <v>0</v>
      </c>
      <c r="C14" s="55"/>
      <c r="D14" s="124" t="s">
        <v>1</v>
      </c>
      <c r="E14" s="63" t="s">
        <v>95</v>
      </c>
      <c r="F14" s="58"/>
      <c r="G14" s="136" t="s">
        <v>148</v>
      </c>
      <c r="H14" s="136"/>
      <c r="I14" s="136"/>
      <c r="J14" s="59"/>
    </row>
    <row r="15" spans="1:13" ht="15" customHeight="1" x14ac:dyDescent="0.25">
      <c r="A15" s="59"/>
      <c r="B15" s="60" t="s">
        <v>2</v>
      </c>
      <c r="C15" s="55"/>
      <c r="D15" s="61" t="s">
        <v>3</v>
      </c>
      <c r="E15" s="64" t="s">
        <v>136</v>
      </c>
      <c r="F15" s="62"/>
      <c r="G15" s="140" t="s">
        <v>147</v>
      </c>
      <c r="H15" s="140"/>
      <c r="I15" s="140"/>
      <c r="J15" s="59"/>
    </row>
    <row r="16" spans="1:13" ht="15" customHeight="1" x14ac:dyDescent="0.25">
      <c r="A16" s="59"/>
      <c r="B16" s="60"/>
      <c r="C16" s="55"/>
      <c r="D16" s="61"/>
      <c r="E16" s="63"/>
      <c r="F16" s="63"/>
      <c r="G16" s="63" t="s">
        <v>24</v>
      </c>
      <c r="H16" s="63" t="s">
        <v>26</v>
      </c>
      <c r="I16" s="63" t="s">
        <v>27</v>
      </c>
      <c r="J16" s="59"/>
    </row>
    <row r="17" spans="1:13" ht="15" customHeight="1" x14ac:dyDescent="0.25">
      <c r="A17" s="59"/>
      <c r="B17" s="60"/>
      <c r="C17" s="55"/>
      <c r="D17" s="61"/>
      <c r="E17" s="64"/>
      <c r="F17" s="64"/>
      <c r="G17" s="64" t="s">
        <v>25</v>
      </c>
      <c r="H17" s="64" t="s">
        <v>28</v>
      </c>
      <c r="I17" s="64" t="s">
        <v>29</v>
      </c>
      <c r="J17" s="59"/>
    </row>
    <row r="18" spans="1:13" s="14" customFormat="1" ht="8.1" customHeight="1" x14ac:dyDescent="0.25">
      <c r="A18" s="108"/>
      <c r="B18" s="114"/>
      <c r="C18" s="108"/>
      <c r="D18" s="115"/>
      <c r="E18" s="115"/>
      <c r="F18" s="115"/>
      <c r="G18" s="115"/>
      <c r="H18" s="115"/>
      <c r="I18" s="115"/>
      <c r="J18" s="108"/>
    </row>
    <row r="19" spans="1:13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4"/>
      <c r="K19" s="17"/>
      <c r="L19" s="17"/>
      <c r="M19" s="17"/>
    </row>
    <row r="20" spans="1:13" ht="15" customHeight="1" x14ac:dyDescent="0.25">
      <c r="A20" s="14"/>
      <c r="B20" s="15" t="s">
        <v>4</v>
      </c>
      <c r="C20" s="18"/>
      <c r="D20" s="19">
        <v>2022</v>
      </c>
      <c r="E20" s="20">
        <f>SUM(E24,E28,E32,E36,E40,E44,E48,E52,E56,E60,E64,E68,E72,E76)</f>
        <v>58</v>
      </c>
      <c r="F20" s="19"/>
      <c r="G20" s="20">
        <f>SUM(G24,G28,G32,G36,G40,G44,G48,G52,G56,G60,G64,G68,G72,G76)</f>
        <v>69</v>
      </c>
      <c r="H20" s="20">
        <f>SUM(H24,H28,H32,H36,H40,H44,H48,H52,H56,H60,H64,H68,H72,H76)</f>
        <v>16</v>
      </c>
      <c r="I20" s="20">
        <f>SUM(I24,I28,I32,I36,I40,I44,I48,I52,I56,I60,I64,I68,I72,I76)</f>
        <v>53</v>
      </c>
      <c r="J20" s="14"/>
    </row>
    <row r="21" spans="1:13" ht="15" customHeight="1" x14ac:dyDescent="0.25">
      <c r="B21" s="21"/>
      <c r="C21" s="21"/>
      <c r="D21" s="19">
        <v>2023</v>
      </c>
      <c r="E21" s="20">
        <f t="shared" ref="E21" si="0">SUM(E25,E29,E33,E37,E41,E45,E49,E53,E57,E61,E65,E69,E73,E77)</f>
        <v>75</v>
      </c>
      <c r="F21" s="19"/>
      <c r="G21" s="20">
        <f t="shared" ref="G21" si="1">SUM(G25,G29,G33,G37,G41,G45,G49,G53,G57,G61,G65,G69,G73,G77)</f>
        <v>77</v>
      </c>
      <c r="H21" s="20">
        <f t="shared" ref="H21:I22" si="2">SUM(H25,H29,H33,H37,H41,H45,H49,H53,H57,H61,H65,H69,H73,H77)</f>
        <v>27</v>
      </c>
      <c r="I21" s="20">
        <f t="shared" si="2"/>
        <v>50</v>
      </c>
    </row>
    <row r="22" spans="1:13" ht="15" customHeight="1" x14ac:dyDescent="0.25">
      <c r="B22" s="21"/>
      <c r="C22" s="21"/>
      <c r="D22" s="19">
        <v>2024</v>
      </c>
      <c r="E22" s="20">
        <f t="shared" ref="E22" si="3">SUM(E26,E30,E34,E38,E42,E46,E50,E54,E58,E62,E66,E70,E74,E78)</f>
        <v>100</v>
      </c>
      <c r="F22" s="19"/>
      <c r="G22" s="20">
        <f t="shared" ref="G22" si="4">SUM(G26,G30,G34,G38,G42,G46,G50,G54,G58,G62,G66,G70,G74,G78)</f>
        <v>101</v>
      </c>
      <c r="H22" s="20">
        <f t="shared" si="2"/>
        <v>35</v>
      </c>
      <c r="I22" s="20">
        <f t="shared" si="2"/>
        <v>66</v>
      </c>
      <c r="K22" s="41"/>
    </row>
    <row r="23" spans="1:13" ht="8.1" customHeight="1" x14ac:dyDescent="0.25">
      <c r="D23" s="19"/>
      <c r="E23" s="19"/>
      <c r="F23" s="19"/>
      <c r="G23" s="22"/>
      <c r="H23" s="22"/>
      <c r="I23" s="22"/>
      <c r="K23" s="41"/>
    </row>
    <row r="24" spans="1:13" ht="15" customHeight="1" x14ac:dyDescent="0.25">
      <c r="B24" s="2" t="s">
        <v>5</v>
      </c>
      <c r="D24" s="3">
        <v>2022</v>
      </c>
      <c r="E24" s="42">
        <v>12</v>
      </c>
      <c r="G24" s="42">
        <f>SUM(H24:I24)</f>
        <v>12</v>
      </c>
      <c r="H24" s="42">
        <v>5</v>
      </c>
      <c r="I24" s="42">
        <v>7</v>
      </c>
      <c r="K24" s="41"/>
    </row>
    <row r="25" spans="1:13" ht="15" customHeight="1" x14ac:dyDescent="0.25">
      <c r="D25" s="3">
        <v>2023</v>
      </c>
      <c r="E25" s="122">
        <v>7</v>
      </c>
      <c r="G25" s="42">
        <f>SUM(H25:I25)</f>
        <v>8</v>
      </c>
      <c r="H25" s="42">
        <v>2</v>
      </c>
      <c r="I25" s="42">
        <v>6</v>
      </c>
      <c r="K25" s="41"/>
    </row>
    <row r="26" spans="1:13" ht="15" customHeight="1" x14ac:dyDescent="0.25">
      <c r="D26" s="3">
        <v>2024</v>
      </c>
      <c r="E26" s="122">
        <v>19</v>
      </c>
      <c r="G26" s="42">
        <f>SUM(H26:I26)</f>
        <v>19</v>
      </c>
      <c r="H26" s="42">
        <v>8</v>
      </c>
      <c r="I26" s="42">
        <v>11</v>
      </c>
      <c r="K26" s="41"/>
    </row>
    <row r="27" spans="1:13" ht="8.1" customHeight="1" x14ac:dyDescent="0.25">
      <c r="D27" s="24"/>
      <c r="E27" s="123"/>
      <c r="F27" s="24"/>
      <c r="G27" s="25"/>
      <c r="H27" s="25"/>
      <c r="I27" s="25"/>
      <c r="K27" s="41"/>
    </row>
    <row r="28" spans="1:13" ht="15" customHeight="1" x14ac:dyDescent="0.25">
      <c r="B28" s="2" t="s">
        <v>74</v>
      </c>
      <c r="D28" s="3">
        <v>2022</v>
      </c>
      <c r="E28" s="42">
        <v>4</v>
      </c>
      <c r="G28" s="42">
        <f>SUM(H28:I28)</f>
        <v>4</v>
      </c>
      <c r="H28" s="42" t="s">
        <v>31</v>
      </c>
      <c r="I28" s="42">
        <v>4</v>
      </c>
      <c r="K28" s="41"/>
    </row>
    <row r="29" spans="1:13" ht="15" customHeight="1" x14ac:dyDescent="0.25">
      <c r="D29" s="3">
        <v>2023</v>
      </c>
      <c r="E29" s="121">
        <v>1</v>
      </c>
      <c r="G29" s="42">
        <f>SUM(H29:I29)</f>
        <v>1</v>
      </c>
      <c r="H29" s="42" t="s">
        <v>31</v>
      </c>
      <c r="I29" s="42">
        <v>1</v>
      </c>
      <c r="K29" s="41"/>
    </row>
    <row r="30" spans="1:13" ht="15" customHeight="1" x14ac:dyDescent="0.25">
      <c r="D30" s="3">
        <v>2024</v>
      </c>
      <c r="E30" s="122">
        <v>3</v>
      </c>
      <c r="G30" s="42">
        <f>SUM(H30:I30)</f>
        <v>3</v>
      </c>
      <c r="H30" s="42">
        <v>2</v>
      </c>
      <c r="I30" s="42">
        <v>1</v>
      </c>
      <c r="K30" s="41"/>
    </row>
    <row r="31" spans="1:13" ht="8.1" customHeight="1" x14ac:dyDescent="0.25">
      <c r="D31" s="24"/>
      <c r="E31" s="123"/>
      <c r="F31" s="24"/>
      <c r="G31" s="25"/>
      <c r="H31" s="25"/>
      <c r="I31" s="25"/>
      <c r="K31" s="41"/>
    </row>
    <row r="32" spans="1:13" ht="15" customHeight="1" x14ac:dyDescent="0.25">
      <c r="B32" s="2" t="s">
        <v>7</v>
      </c>
      <c r="D32" s="3">
        <v>2022</v>
      </c>
      <c r="E32" s="42" t="s">
        <v>31</v>
      </c>
      <c r="G32" s="42" t="s">
        <v>31</v>
      </c>
      <c r="H32" s="42" t="s">
        <v>31</v>
      </c>
      <c r="I32" s="42" t="s">
        <v>31</v>
      </c>
      <c r="K32" s="41"/>
    </row>
    <row r="33" spans="1:11" ht="15" customHeight="1" x14ac:dyDescent="0.25">
      <c r="D33" s="3">
        <v>2023</v>
      </c>
      <c r="E33" s="122">
        <v>16</v>
      </c>
      <c r="G33" s="42">
        <f>SUM(H33:I33)</f>
        <v>15</v>
      </c>
      <c r="H33" s="42">
        <v>3</v>
      </c>
      <c r="I33" s="42">
        <v>12</v>
      </c>
      <c r="K33" s="41"/>
    </row>
    <row r="34" spans="1:11" ht="15" customHeight="1" x14ac:dyDescent="0.25">
      <c r="D34" s="3">
        <v>2024</v>
      </c>
      <c r="E34" s="122">
        <v>10</v>
      </c>
      <c r="G34" s="42">
        <f>SUM(H34:I34)</f>
        <v>10</v>
      </c>
      <c r="H34" s="42">
        <v>3</v>
      </c>
      <c r="I34" s="42">
        <v>7</v>
      </c>
      <c r="K34" s="41"/>
    </row>
    <row r="35" spans="1:11" ht="8.1" customHeight="1" x14ac:dyDescent="0.25">
      <c r="D35" s="24"/>
      <c r="E35" s="123"/>
      <c r="F35" s="24"/>
      <c r="G35" s="25"/>
      <c r="H35" s="25"/>
      <c r="I35" s="25"/>
      <c r="K35" s="41"/>
    </row>
    <row r="36" spans="1:11" ht="15" customHeight="1" x14ac:dyDescent="0.25">
      <c r="B36" s="2" t="s">
        <v>75</v>
      </c>
      <c r="D36" s="3">
        <v>2022</v>
      </c>
      <c r="E36" s="42">
        <v>1</v>
      </c>
      <c r="G36" s="42">
        <f>SUM(H36:I36)</f>
        <v>1</v>
      </c>
      <c r="H36" s="42" t="s">
        <v>31</v>
      </c>
      <c r="I36" s="42">
        <v>1</v>
      </c>
      <c r="K36" s="41"/>
    </row>
    <row r="37" spans="1:11" ht="15" customHeight="1" x14ac:dyDescent="0.25">
      <c r="D37" s="3">
        <v>2023</v>
      </c>
      <c r="E37" s="121">
        <v>3</v>
      </c>
      <c r="G37" s="42">
        <f>SUM(H37:I37)</f>
        <v>3</v>
      </c>
      <c r="H37" s="42" t="s">
        <v>31</v>
      </c>
      <c r="I37" s="42">
        <v>3</v>
      </c>
      <c r="K37" s="41"/>
    </row>
    <row r="38" spans="1:11" s="2" customFormat="1" ht="15" customHeight="1" x14ac:dyDescent="0.25">
      <c r="A38" s="1"/>
      <c r="D38" s="3">
        <v>2024</v>
      </c>
      <c r="E38" s="122">
        <v>3</v>
      </c>
      <c r="F38" s="3"/>
      <c r="G38" s="42">
        <f>SUM(H38:I38)</f>
        <v>3</v>
      </c>
      <c r="H38" s="42" t="s">
        <v>31</v>
      </c>
      <c r="I38" s="42">
        <v>3</v>
      </c>
      <c r="J38" s="1"/>
      <c r="K38" s="41"/>
    </row>
    <row r="39" spans="1:11" ht="8.1" customHeight="1" x14ac:dyDescent="0.25">
      <c r="D39" s="24"/>
      <c r="E39" s="123"/>
      <c r="F39" s="24"/>
      <c r="G39" s="25"/>
      <c r="H39" s="25"/>
      <c r="I39" s="25"/>
      <c r="K39" s="41"/>
    </row>
    <row r="40" spans="1:11" ht="15" customHeight="1" x14ac:dyDescent="0.25">
      <c r="A40" s="2"/>
      <c r="B40" s="2" t="s">
        <v>76</v>
      </c>
      <c r="D40" s="3">
        <v>2022</v>
      </c>
      <c r="E40" s="42">
        <v>1</v>
      </c>
      <c r="G40" s="42">
        <f>SUM(H40:I40)</f>
        <v>1</v>
      </c>
      <c r="H40" s="42" t="s">
        <v>31</v>
      </c>
      <c r="I40" s="42">
        <v>1</v>
      </c>
      <c r="K40" s="41"/>
    </row>
    <row r="41" spans="1:11" ht="15" customHeight="1" x14ac:dyDescent="0.25">
      <c r="D41" s="3">
        <v>2023</v>
      </c>
      <c r="E41" s="121" t="s">
        <v>31</v>
      </c>
      <c r="G41" s="42" t="s">
        <v>31</v>
      </c>
      <c r="H41" s="42" t="s">
        <v>31</v>
      </c>
      <c r="I41" s="42" t="s">
        <v>31</v>
      </c>
      <c r="K41" s="41"/>
    </row>
    <row r="42" spans="1:11" ht="15" customHeight="1" x14ac:dyDescent="0.25">
      <c r="D42" s="3">
        <v>2024</v>
      </c>
      <c r="E42" s="122">
        <v>6</v>
      </c>
      <c r="G42" s="42">
        <f>SUM(H42:I42)</f>
        <v>6</v>
      </c>
      <c r="H42" s="42">
        <v>1</v>
      </c>
      <c r="I42" s="42">
        <v>5</v>
      </c>
      <c r="K42" s="41"/>
    </row>
    <row r="43" spans="1:11" ht="8.1" customHeight="1" x14ac:dyDescent="0.25">
      <c r="D43" s="24"/>
      <c r="E43" s="123"/>
      <c r="F43" s="24"/>
      <c r="G43" s="25"/>
      <c r="H43" s="25"/>
      <c r="I43" s="25"/>
      <c r="K43" s="41"/>
    </row>
    <row r="44" spans="1:11" ht="15" customHeight="1" x14ac:dyDescent="0.25">
      <c r="B44" s="2" t="s">
        <v>9</v>
      </c>
      <c r="D44" s="3">
        <v>2022</v>
      </c>
      <c r="E44" s="42">
        <v>5</v>
      </c>
      <c r="G44" s="42">
        <f>SUM(H44:I44)</f>
        <v>5</v>
      </c>
      <c r="H44" s="42">
        <v>1</v>
      </c>
      <c r="I44" s="42">
        <v>4</v>
      </c>
      <c r="K44" s="41"/>
    </row>
    <row r="45" spans="1:11" ht="15" customHeight="1" x14ac:dyDescent="0.25">
      <c r="D45" s="3">
        <v>2023</v>
      </c>
      <c r="E45" s="121">
        <v>5</v>
      </c>
      <c r="G45" s="42">
        <f>SUM(H45:I45)</f>
        <v>4</v>
      </c>
      <c r="H45" s="42">
        <v>2</v>
      </c>
      <c r="I45" s="42">
        <v>2</v>
      </c>
      <c r="K45" s="41"/>
    </row>
    <row r="46" spans="1:11" ht="15" customHeight="1" x14ac:dyDescent="0.25">
      <c r="D46" s="3">
        <v>2024</v>
      </c>
      <c r="E46" s="122">
        <v>7</v>
      </c>
      <c r="G46" s="42">
        <f>SUM(H46:I46)</f>
        <v>7</v>
      </c>
      <c r="H46" s="42">
        <v>3</v>
      </c>
      <c r="I46" s="42">
        <v>4</v>
      </c>
      <c r="K46" s="41"/>
    </row>
    <row r="47" spans="1:11" ht="8.1" customHeight="1" x14ac:dyDescent="0.25">
      <c r="D47" s="24"/>
      <c r="E47" s="123"/>
      <c r="F47" s="24"/>
      <c r="G47" s="25"/>
      <c r="H47" s="25"/>
      <c r="I47" s="25"/>
      <c r="K47" s="41"/>
    </row>
    <row r="48" spans="1:11" ht="15" customHeight="1" x14ac:dyDescent="0.25">
      <c r="B48" s="2" t="s">
        <v>10</v>
      </c>
      <c r="D48" s="3">
        <v>2022</v>
      </c>
      <c r="E48" s="42">
        <v>3</v>
      </c>
      <c r="G48" s="42">
        <f>SUM(H48:I48)</f>
        <v>3</v>
      </c>
      <c r="H48" s="42">
        <v>1</v>
      </c>
      <c r="I48" s="42">
        <v>2</v>
      </c>
      <c r="K48" s="41"/>
    </row>
    <row r="49" spans="2:14" ht="15" customHeight="1" x14ac:dyDescent="0.25">
      <c r="D49" s="3">
        <v>2023</v>
      </c>
      <c r="E49" s="122">
        <v>7</v>
      </c>
      <c r="G49" s="42">
        <f>SUM(H49:I49)</f>
        <v>6</v>
      </c>
      <c r="H49" s="42">
        <v>4</v>
      </c>
      <c r="I49" s="42">
        <v>2</v>
      </c>
      <c r="K49" s="41"/>
    </row>
    <row r="50" spans="2:14" ht="15" customHeight="1" x14ac:dyDescent="0.25">
      <c r="D50" s="3">
        <v>2024</v>
      </c>
      <c r="E50" s="122">
        <v>12</v>
      </c>
      <c r="G50" s="42">
        <f>SUM(H50:I50)</f>
        <v>12</v>
      </c>
      <c r="H50" s="42">
        <v>3</v>
      </c>
      <c r="I50" s="42">
        <v>9</v>
      </c>
      <c r="K50" s="41"/>
    </row>
    <row r="51" spans="2:14" ht="8.1" customHeight="1" x14ac:dyDescent="0.25">
      <c r="D51" s="24"/>
      <c r="E51" s="123"/>
      <c r="F51" s="24"/>
      <c r="G51" s="25"/>
      <c r="H51" s="25"/>
      <c r="I51" s="25"/>
      <c r="K51" s="41"/>
    </row>
    <row r="52" spans="2:14" ht="15" customHeight="1" x14ac:dyDescent="0.25">
      <c r="B52" s="2" t="s">
        <v>77</v>
      </c>
      <c r="D52" s="3">
        <v>2022</v>
      </c>
      <c r="E52" s="42" t="s">
        <v>31</v>
      </c>
      <c r="G52" s="42" t="s">
        <v>31</v>
      </c>
      <c r="H52" s="42" t="s">
        <v>31</v>
      </c>
      <c r="I52" s="42" t="s">
        <v>31</v>
      </c>
      <c r="K52" s="41"/>
    </row>
    <row r="53" spans="2:14" ht="15" customHeight="1" x14ac:dyDescent="0.25">
      <c r="D53" s="3">
        <v>2023</v>
      </c>
      <c r="E53" s="121" t="s">
        <v>31</v>
      </c>
      <c r="G53" s="42" t="s">
        <v>31</v>
      </c>
      <c r="H53" s="42" t="s">
        <v>31</v>
      </c>
      <c r="I53" s="42" t="s">
        <v>31</v>
      </c>
      <c r="K53" s="41"/>
    </row>
    <row r="54" spans="2:14" ht="15" customHeight="1" x14ac:dyDescent="0.25">
      <c r="D54" s="3">
        <v>2024</v>
      </c>
      <c r="E54" s="121" t="s">
        <v>31</v>
      </c>
      <c r="G54" s="42" t="s">
        <v>31</v>
      </c>
      <c r="H54" s="42" t="s">
        <v>31</v>
      </c>
      <c r="I54" s="42" t="s">
        <v>31</v>
      </c>
      <c r="K54" s="41"/>
    </row>
    <row r="55" spans="2:14" ht="8.1" customHeight="1" x14ac:dyDescent="0.25">
      <c r="D55" s="24"/>
      <c r="E55" s="123"/>
      <c r="F55" s="24"/>
      <c r="G55" s="25"/>
      <c r="H55" s="25"/>
      <c r="I55" s="25"/>
      <c r="K55" s="41"/>
    </row>
    <row r="56" spans="2:14" ht="15" customHeight="1" x14ac:dyDescent="0.25">
      <c r="B56" s="2" t="s">
        <v>11</v>
      </c>
      <c r="D56" s="3">
        <v>2022</v>
      </c>
      <c r="E56" s="42">
        <v>2</v>
      </c>
      <c r="G56" s="42">
        <f>SUM(H56:I56)</f>
        <v>2</v>
      </c>
      <c r="H56" s="42" t="s">
        <v>31</v>
      </c>
      <c r="I56" s="42">
        <v>2</v>
      </c>
      <c r="K56" s="41"/>
    </row>
    <row r="57" spans="2:14" ht="15" customHeight="1" x14ac:dyDescent="0.25">
      <c r="D57" s="3">
        <v>2023</v>
      </c>
      <c r="E57" s="121">
        <v>3</v>
      </c>
      <c r="G57" s="42">
        <f>SUM(H57:I57)</f>
        <v>4</v>
      </c>
      <c r="H57" s="42">
        <v>2</v>
      </c>
      <c r="I57" s="42">
        <v>2</v>
      </c>
      <c r="K57" s="41"/>
    </row>
    <row r="58" spans="2:14" ht="15" customHeight="1" x14ac:dyDescent="0.25">
      <c r="D58" s="3">
        <v>2024</v>
      </c>
      <c r="E58" s="122">
        <v>2</v>
      </c>
      <c r="G58" s="42">
        <f>SUM(H58:I58)</f>
        <v>2</v>
      </c>
      <c r="H58" s="42" t="s">
        <v>31</v>
      </c>
      <c r="I58" s="42">
        <v>2</v>
      </c>
      <c r="K58" s="41"/>
    </row>
    <row r="59" spans="2:14" ht="8.1" customHeight="1" x14ac:dyDescent="0.25">
      <c r="D59" s="24"/>
      <c r="E59" s="123"/>
      <c r="F59" s="24"/>
      <c r="G59" s="25"/>
      <c r="H59" s="25"/>
      <c r="I59" s="25"/>
      <c r="K59" s="41"/>
    </row>
    <row r="60" spans="2:14" ht="15" customHeight="1" x14ac:dyDescent="0.25">
      <c r="B60" s="2" t="s">
        <v>96</v>
      </c>
      <c r="D60" s="3">
        <v>2022</v>
      </c>
      <c r="E60" s="42" t="s">
        <v>31</v>
      </c>
      <c r="G60" s="42" t="s">
        <v>31</v>
      </c>
      <c r="H60" s="42" t="s">
        <v>31</v>
      </c>
      <c r="I60" s="42" t="s">
        <v>31</v>
      </c>
      <c r="K60" s="41"/>
      <c r="L60" s="25"/>
      <c r="M60" s="26"/>
      <c r="N60" s="27"/>
    </row>
    <row r="61" spans="2:14" ht="15" customHeight="1" x14ac:dyDescent="0.25">
      <c r="D61" s="3">
        <v>2023</v>
      </c>
      <c r="E61" s="122">
        <v>2</v>
      </c>
      <c r="G61" s="42">
        <f>SUM(H61:I61)</f>
        <v>2</v>
      </c>
      <c r="H61" s="42" t="s">
        <v>31</v>
      </c>
      <c r="I61" s="42">
        <v>2</v>
      </c>
      <c r="K61" s="41"/>
      <c r="L61" s="25"/>
      <c r="M61" s="26"/>
      <c r="N61" s="26"/>
    </row>
    <row r="62" spans="2:14" ht="15" customHeight="1" x14ac:dyDescent="0.25">
      <c r="D62" s="3">
        <v>2024</v>
      </c>
      <c r="E62" s="121">
        <v>1</v>
      </c>
      <c r="G62" s="42">
        <f>SUM(H62:I62)</f>
        <v>1</v>
      </c>
      <c r="H62" s="42" t="s">
        <v>31</v>
      </c>
      <c r="I62" s="42">
        <v>1</v>
      </c>
      <c r="K62" s="41"/>
    </row>
    <row r="63" spans="2:14" ht="8.1" customHeight="1" x14ac:dyDescent="0.25">
      <c r="D63" s="24"/>
      <c r="E63" s="123"/>
      <c r="F63" s="24"/>
      <c r="G63" s="25"/>
      <c r="H63" s="25"/>
      <c r="I63" s="25"/>
      <c r="K63" s="41"/>
    </row>
    <row r="64" spans="2:14" ht="15" customHeight="1" x14ac:dyDescent="0.25">
      <c r="B64" s="2" t="s">
        <v>13</v>
      </c>
      <c r="D64" s="3">
        <v>2022</v>
      </c>
      <c r="E64" s="42" t="s">
        <v>31</v>
      </c>
      <c r="G64" s="42" t="s">
        <v>31</v>
      </c>
      <c r="H64" s="42" t="s">
        <v>31</v>
      </c>
      <c r="I64" s="42" t="s">
        <v>31</v>
      </c>
      <c r="K64" s="41"/>
    </row>
    <row r="65" spans="1:11" ht="15" customHeight="1" x14ac:dyDescent="0.25">
      <c r="D65" s="3">
        <v>2023</v>
      </c>
      <c r="E65" s="121">
        <v>2</v>
      </c>
      <c r="G65" s="42">
        <f>SUM(H65:I65)</f>
        <v>3</v>
      </c>
      <c r="H65" s="42">
        <v>2</v>
      </c>
      <c r="I65" s="42">
        <v>1</v>
      </c>
      <c r="K65" s="41"/>
    </row>
    <row r="66" spans="1:11" ht="15" customHeight="1" x14ac:dyDescent="0.25">
      <c r="D66" s="3">
        <v>2024</v>
      </c>
      <c r="E66" s="121">
        <v>5</v>
      </c>
      <c r="G66" s="42">
        <f>SUM(H66:I66)</f>
        <v>5</v>
      </c>
      <c r="H66" s="42">
        <v>1</v>
      </c>
      <c r="I66" s="42">
        <v>4</v>
      </c>
      <c r="K66" s="41"/>
    </row>
    <row r="67" spans="1:11" ht="8.1" customHeight="1" x14ac:dyDescent="0.25">
      <c r="D67" s="24"/>
      <c r="E67" s="1"/>
      <c r="F67" s="24"/>
      <c r="G67" s="25"/>
      <c r="H67" s="25"/>
      <c r="I67" s="25"/>
      <c r="K67" s="41"/>
    </row>
    <row r="68" spans="1:11" ht="15" customHeight="1" x14ac:dyDescent="0.25">
      <c r="B68" s="2" t="s">
        <v>14</v>
      </c>
      <c r="D68" s="3">
        <v>2022</v>
      </c>
      <c r="E68" s="123">
        <v>21</v>
      </c>
      <c r="G68" s="42">
        <f>SUM(H68:I68)</f>
        <v>28</v>
      </c>
      <c r="H68" s="42">
        <v>8</v>
      </c>
      <c r="I68" s="42">
        <v>20</v>
      </c>
      <c r="K68" s="41"/>
    </row>
    <row r="69" spans="1:11" ht="15" customHeight="1" x14ac:dyDescent="0.25">
      <c r="D69" s="3">
        <v>2023</v>
      </c>
      <c r="E69" s="42">
        <v>17</v>
      </c>
      <c r="G69" s="42">
        <f>SUM(H69:I69)</f>
        <v>15</v>
      </c>
      <c r="H69" s="42">
        <v>6</v>
      </c>
      <c r="I69" s="42">
        <v>9</v>
      </c>
      <c r="K69" s="41"/>
    </row>
    <row r="70" spans="1:11" ht="15" customHeight="1" x14ac:dyDescent="0.25">
      <c r="D70" s="3">
        <v>2024</v>
      </c>
      <c r="E70" s="122">
        <v>15</v>
      </c>
      <c r="G70" s="42">
        <f>SUM(H70:I70)</f>
        <v>16</v>
      </c>
      <c r="H70" s="42">
        <v>8</v>
      </c>
      <c r="I70" s="42">
        <v>8</v>
      </c>
      <c r="K70" s="41"/>
    </row>
    <row r="71" spans="1:11" ht="8.1" customHeight="1" x14ac:dyDescent="0.25">
      <c r="D71" s="24"/>
      <c r="E71" s="122"/>
      <c r="F71" s="24"/>
      <c r="G71" s="25"/>
      <c r="H71" s="25"/>
      <c r="I71" s="25"/>
      <c r="K71" s="41"/>
    </row>
    <row r="72" spans="1:11" ht="15" customHeight="1" x14ac:dyDescent="0.25">
      <c r="B72" s="2" t="s">
        <v>15</v>
      </c>
      <c r="D72" s="3">
        <v>2022</v>
      </c>
      <c r="E72" s="127" t="s">
        <v>31</v>
      </c>
      <c r="G72" s="42" t="s">
        <v>31</v>
      </c>
      <c r="H72" s="42" t="s">
        <v>31</v>
      </c>
      <c r="I72" s="42" t="s">
        <v>31</v>
      </c>
      <c r="K72" s="41"/>
    </row>
    <row r="73" spans="1:11" ht="15" customHeight="1" x14ac:dyDescent="0.25">
      <c r="D73" s="3">
        <v>2023</v>
      </c>
      <c r="E73" s="42">
        <v>2</v>
      </c>
      <c r="G73" s="42">
        <f>SUM(H73:I73)</f>
        <v>2</v>
      </c>
      <c r="H73" s="42" t="s">
        <v>31</v>
      </c>
      <c r="I73" s="42">
        <v>2</v>
      </c>
      <c r="K73" s="41"/>
    </row>
    <row r="74" spans="1:11" ht="15" customHeight="1" x14ac:dyDescent="0.25">
      <c r="D74" s="3">
        <v>2024</v>
      </c>
      <c r="E74" s="122">
        <v>1</v>
      </c>
      <c r="G74" s="42">
        <f>SUM(H74:I74)</f>
        <v>1</v>
      </c>
      <c r="H74" s="42" t="s">
        <v>31</v>
      </c>
      <c r="I74" s="42">
        <v>1</v>
      </c>
      <c r="K74" s="41"/>
    </row>
    <row r="75" spans="1:11" ht="8.1" customHeight="1" x14ac:dyDescent="0.25">
      <c r="D75" s="24"/>
      <c r="E75" s="122"/>
      <c r="F75" s="24"/>
      <c r="G75" s="25"/>
      <c r="H75" s="25"/>
      <c r="I75" s="25"/>
      <c r="K75" s="41"/>
    </row>
    <row r="76" spans="1:11" ht="15" customHeight="1" x14ac:dyDescent="0.25">
      <c r="B76" s="2" t="s">
        <v>108</v>
      </c>
      <c r="D76" s="3">
        <v>2022</v>
      </c>
      <c r="E76" s="123">
        <v>9</v>
      </c>
      <c r="G76" s="42">
        <f>SUM(H76:I76)</f>
        <v>13</v>
      </c>
      <c r="H76" s="42">
        <v>1</v>
      </c>
      <c r="I76" s="42">
        <v>12</v>
      </c>
      <c r="K76" s="41"/>
    </row>
    <row r="77" spans="1:11" ht="15" customHeight="1" x14ac:dyDescent="0.25">
      <c r="D77" s="3">
        <v>2023</v>
      </c>
      <c r="E77" s="42">
        <v>10</v>
      </c>
      <c r="G77" s="42">
        <f>SUM(H77:I77)</f>
        <v>14</v>
      </c>
      <c r="H77" s="42">
        <v>6</v>
      </c>
      <c r="I77" s="42">
        <v>8</v>
      </c>
    </row>
    <row r="78" spans="1:11" ht="15" customHeight="1" x14ac:dyDescent="0.25">
      <c r="A78" s="14"/>
      <c r="B78" s="113"/>
      <c r="C78" s="113"/>
      <c r="D78" s="3">
        <v>2024</v>
      </c>
      <c r="E78" s="122">
        <v>16</v>
      </c>
      <c r="G78" s="42">
        <f>SUM(H78:I78)</f>
        <v>16</v>
      </c>
      <c r="H78" s="42">
        <v>6</v>
      </c>
      <c r="I78" s="42">
        <v>10</v>
      </c>
      <c r="J78" s="14"/>
    </row>
    <row r="79" spans="1:11" ht="8.1" customHeight="1" thickBot="1" x14ac:dyDescent="0.3">
      <c r="A79" s="28"/>
      <c r="B79" s="29"/>
      <c r="C79" s="29"/>
      <c r="D79" s="30"/>
      <c r="E79" s="30"/>
      <c r="F79" s="30"/>
      <c r="G79" s="30"/>
      <c r="H79" s="30"/>
      <c r="I79" s="30"/>
      <c r="J79" s="28"/>
    </row>
    <row r="80" spans="1:11" s="35" customFormat="1" x14ac:dyDescent="0.25">
      <c r="A80" s="31"/>
      <c r="B80" s="32"/>
      <c r="C80" s="32"/>
      <c r="D80" s="33"/>
      <c r="E80" s="33"/>
      <c r="F80" s="33"/>
      <c r="G80" s="33"/>
      <c r="H80" s="33"/>
      <c r="I80" s="33"/>
      <c r="J80" s="34" t="s">
        <v>97</v>
      </c>
    </row>
    <row r="81" spans="1:10" s="31" customFormat="1" x14ac:dyDescent="0.25">
      <c r="A81" s="32" t="s">
        <v>109</v>
      </c>
      <c r="B81" s="32"/>
      <c r="C81" s="32"/>
      <c r="D81" s="33"/>
      <c r="E81" s="33"/>
      <c r="F81" s="33"/>
      <c r="G81" s="33"/>
      <c r="H81" s="33"/>
      <c r="I81" s="33"/>
      <c r="J81" s="37" t="s">
        <v>98</v>
      </c>
    </row>
    <row r="82" spans="1:10" x14ac:dyDescent="0.25">
      <c r="A82" s="32" t="s">
        <v>110</v>
      </c>
    </row>
  </sheetData>
  <mergeCells count="3">
    <mergeCell ref="C11:I11"/>
    <mergeCell ref="G14:I14"/>
    <mergeCell ref="G15:I1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FC7FD-AB1E-43AD-86C9-F93F54C4B3BD}">
  <dimension ref="A1:J67"/>
  <sheetViews>
    <sheetView showGridLines="0" view="pageBreakPreview" topLeftCell="A13" zoomScaleNormal="90" zoomScaleSheetLayoutView="100" workbookViewId="0">
      <selection activeCell="H12" sqref="H12"/>
    </sheetView>
  </sheetViews>
  <sheetFormatPr defaultColWidth="9.140625" defaultRowHeight="13.5" x14ac:dyDescent="0.25"/>
  <cols>
    <col min="1" max="1" width="1.7109375" style="1" customWidth="1"/>
    <col min="2" max="2" width="13.140625" style="2" customWidth="1"/>
    <col min="3" max="3" width="9.85546875" style="2" customWidth="1"/>
    <col min="4" max="4" width="10.5703125" style="3" customWidth="1"/>
    <col min="5" max="7" width="20.5703125" style="3" customWidth="1"/>
    <col min="8" max="8" width="2.140625" style="1" customWidth="1"/>
    <col min="9" max="16384" width="9.140625" style="1"/>
  </cols>
  <sheetData>
    <row r="1" spans="1:10" ht="12" customHeight="1" x14ac:dyDescent="0.25">
      <c r="H1" s="4"/>
    </row>
    <row r="2" spans="1:10" ht="12" customHeight="1" x14ac:dyDescent="0.25">
      <c r="H2" s="4"/>
      <c r="I2" s="68"/>
      <c r="J2" s="68"/>
    </row>
    <row r="3" spans="1:10" ht="12" customHeight="1" x14ac:dyDescent="0.25">
      <c r="H3" s="4"/>
      <c r="I3" s="68"/>
      <c r="J3" s="68"/>
    </row>
    <row r="4" spans="1:10" ht="12" customHeight="1" x14ac:dyDescent="0.25">
      <c r="H4" s="4"/>
      <c r="I4" s="68"/>
      <c r="J4" s="68"/>
    </row>
    <row r="5" spans="1:10" ht="12" customHeight="1" x14ac:dyDescent="0.25"/>
    <row r="6" spans="1:10" ht="12" customHeight="1" x14ac:dyDescent="0.25"/>
    <row r="7" spans="1:10" ht="16.5" customHeight="1" x14ac:dyDescent="0.25"/>
    <row r="8" spans="1:10" x14ac:dyDescent="0.25">
      <c r="C8" s="125"/>
    </row>
    <row r="9" spans="1:10" x14ac:dyDescent="0.25">
      <c r="C9" s="125"/>
    </row>
    <row r="10" spans="1:10" s="6" customFormat="1" ht="15" customHeight="1" x14ac:dyDescent="0.25">
      <c r="B10" s="7" t="s">
        <v>172</v>
      </c>
      <c r="C10" s="8" t="s">
        <v>170</v>
      </c>
      <c r="D10" s="9"/>
      <c r="E10" s="9"/>
      <c r="F10" s="9"/>
      <c r="G10" s="9"/>
      <c r="H10" s="9"/>
      <c r="I10" s="9"/>
    </row>
    <row r="11" spans="1:10" s="10" customFormat="1" ht="17.25" customHeight="1" x14ac:dyDescent="0.25">
      <c r="B11" s="11" t="s">
        <v>173</v>
      </c>
      <c r="C11" s="139" t="s">
        <v>171</v>
      </c>
      <c r="D11" s="139"/>
      <c r="E11" s="139"/>
      <c r="F11" s="139"/>
      <c r="G11" s="139"/>
      <c r="H11" s="126"/>
      <c r="I11" s="126"/>
    </row>
    <row r="12" spans="1:10" ht="19.5" customHeight="1" thickBot="1" x14ac:dyDescent="0.3">
      <c r="H12" s="122" t="s">
        <v>167</v>
      </c>
    </row>
    <row r="13" spans="1:10" ht="4.5" customHeight="1" thickTop="1" x14ac:dyDescent="0.25">
      <c r="A13" s="94"/>
      <c r="B13" s="95"/>
      <c r="C13" s="95"/>
      <c r="D13" s="96"/>
      <c r="E13" s="96"/>
      <c r="F13" s="96"/>
      <c r="G13" s="96"/>
      <c r="H13" s="94"/>
    </row>
    <row r="14" spans="1:10" ht="15" customHeight="1" x14ac:dyDescent="0.25">
      <c r="A14" s="59"/>
      <c r="B14" s="54" t="s">
        <v>34</v>
      </c>
      <c r="C14" s="55"/>
      <c r="D14" s="124" t="s">
        <v>1</v>
      </c>
      <c r="E14" s="63" t="s">
        <v>24</v>
      </c>
      <c r="F14" s="63" t="s">
        <v>26</v>
      </c>
      <c r="G14" s="63" t="s">
        <v>27</v>
      </c>
      <c r="H14" s="59"/>
    </row>
    <row r="15" spans="1:10" ht="15" customHeight="1" x14ac:dyDescent="0.25">
      <c r="A15" s="59"/>
      <c r="B15" s="60" t="s">
        <v>35</v>
      </c>
      <c r="C15" s="55"/>
      <c r="D15" s="61" t="s">
        <v>3</v>
      </c>
      <c r="E15" s="64" t="s">
        <v>25</v>
      </c>
      <c r="F15" s="64" t="s">
        <v>28</v>
      </c>
      <c r="G15" s="64" t="s">
        <v>29</v>
      </c>
      <c r="H15" s="59"/>
    </row>
    <row r="16" spans="1:10" s="14" customFormat="1" ht="8.1" customHeight="1" x14ac:dyDescent="0.25">
      <c r="A16" s="108"/>
      <c r="B16" s="114"/>
      <c r="C16" s="108"/>
      <c r="D16" s="115"/>
      <c r="E16" s="115"/>
      <c r="F16" s="115"/>
      <c r="G16" s="115"/>
      <c r="H16" s="108"/>
    </row>
    <row r="17" spans="1:10" ht="8.1" customHeight="1" x14ac:dyDescent="0.25">
      <c r="A17" s="14"/>
      <c r="B17" s="15"/>
      <c r="C17" s="15"/>
      <c r="D17" s="16"/>
      <c r="E17" s="16"/>
      <c r="F17" s="16"/>
      <c r="G17" s="16"/>
      <c r="H17" s="14"/>
      <c r="I17" s="17"/>
      <c r="J17" s="17"/>
    </row>
    <row r="18" spans="1:10" ht="15" customHeight="1" x14ac:dyDescent="0.25">
      <c r="A18" s="14"/>
      <c r="B18" s="15" t="s">
        <v>24</v>
      </c>
      <c r="C18" s="18"/>
      <c r="D18" s="19">
        <v>2022</v>
      </c>
      <c r="E18" s="20">
        <f t="shared" ref="E18:G20" si="0">SUM(E22,E26,E30,E34,E38,E42,E46,E50,E54,E58,E62)</f>
        <v>69</v>
      </c>
      <c r="F18" s="20">
        <f t="shared" si="0"/>
        <v>16</v>
      </c>
      <c r="G18" s="20">
        <f t="shared" si="0"/>
        <v>53</v>
      </c>
      <c r="H18" s="14"/>
    </row>
    <row r="19" spans="1:10" ht="15" customHeight="1" x14ac:dyDescent="0.25">
      <c r="B19" s="43" t="s">
        <v>25</v>
      </c>
      <c r="C19" s="21"/>
      <c r="D19" s="19">
        <v>2023</v>
      </c>
      <c r="E19" s="20">
        <f t="shared" si="0"/>
        <v>77</v>
      </c>
      <c r="F19" s="20">
        <f t="shared" si="0"/>
        <v>27</v>
      </c>
      <c r="G19" s="20">
        <f t="shared" si="0"/>
        <v>50</v>
      </c>
    </row>
    <row r="20" spans="1:10" ht="15" customHeight="1" x14ac:dyDescent="0.25">
      <c r="B20" s="21"/>
      <c r="C20" s="21"/>
      <c r="D20" s="19">
        <v>2024</v>
      </c>
      <c r="E20" s="20">
        <f t="shared" si="0"/>
        <v>101</v>
      </c>
      <c r="F20" s="20">
        <f t="shared" si="0"/>
        <v>35</v>
      </c>
      <c r="G20" s="20">
        <f t="shared" si="0"/>
        <v>66</v>
      </c>
    </row>
    <row r="21" spans="1:10" ht="8.1" customHeight="1" x14ac:dyDescent="0.25">
      <c r="D21" s="19"/>
      <c r="E21" s="22"/>
      <c r="F21" s="22"/>
      <c r="G21" s="22"/>
    </row>
    <row r="22" spans="1:10" ht="15" customHeight="1" x14ac:dyDescent="0.25">
      <c r="B22" s="21" t="s">
        <v>36</v>
      </c>
      <c r="D22" s="3">
        <v>2022</v>
      </c>
      <c r="E22" s="42" t="s">
        <v>31</v>
      </c>
      <c r="F22" s="42" t="s">
        <v>31</v>
      </c>
      <c r="G22" s="42" t="s">
        <v>31</v>
      </c>
    </row>
    <row r="23" spans="1:10" ht="15" customHeight="1" x14ac:dyDescent="0.25">
      <c r="B23" s="43" t="s">
        <v>37</v>
      </c>
      <c r="D23" s="3">
        <v>2023</v>
      </c>
      <c r="E23" s="42" t="s">
        <v>31</v>
      </c>
      <c r="F23" s="42" t="s">
        <v>31</v>
      </c>
      <c r="G23" s="42" t="s">
        <v>31</v>
      </c>
    </row>
    <row r="24" spans="1:10" ht="15" customHeight="1" x14ac:dyDescent="0.25">
      <c r="D24" s="3">
        <v>2024</v>
      </c>
      <c r="E24" s="42" t="s">
        <v>31</v>
      </c>
      <c r="F24" s="42" t="s">
        <v>31</v>
      </c>
      <c r="G24" s="42" t="s">
        <v>31</v>
      </c>
    </row>
    <row r="25" spans="1:10" ht="8.1" customHeight="1" x14ac:dyDescent="0.25">
      <c r="D25" s="24"/>
      <c r="E25" s="25"/>
      <c r="F25" s="25"/>
      <c r="G25" s="25"/>
    </row>
    <row r="26" spans="1:10" ht="15" customHeight="1" x14ac:dyDescent="0.25">
      <c r="B26" s="21" t="s">
        <v>166</v>
      </c>
      <c r="D26" s="3">
        <v>2022</v>
      </c>
      <c r="E26" s="42" t="s">
        <v>31</v>
      </c>
      <c r="F26" s="42" t="s">
        <v>31</v>
      </c>
      <c r="G26" s="42" t="s">
        <v>31</v>
      </c>
    </row>
    <row r="27" spans="1:10" ht="15" customHeight="1" x14ac:dyDescent="0.25">
      <c r="B27" s="43" t="s">
        <v>165</v>
      </c>
      <c r="D27" s="3">
        <v>2023</v>
      </c>
      <c r="E27" s="42" t="s">
        <v>31</v>
      </c>
      <c r="F27" s="42" t="s">
        <v>31</v>
      </c>
      <c r="G27" s="42" t="s">
        <v>31</v>
      </c>
    </row>
    <row r="28" spans="1:10" ht="15" customHeight="1" x14ac:dyDescent="0.25">
      <c r="D28" s="3">
        <v>2024</v>
      </c>
      <c r="E28" s="42" t="s">
        <v>31</v>
      </c>
      <c r="F28" s="42" t="s">
        <v>31</v>
      </c>
      <c r="G28" s="42" t="s">
        <v>31</v>
      </c>
    </row>
    <row r="29" spans="1:10" ht="8.1" customHeight="1" x14ac:dyDescent="0.25">
      <c r="D29" s="24"/>
      <c r="E29" s="25"/>
      <c r="F29" s="25"/>
      <c r="G29" s="25"/>
    </row>
    <row r="30" spans="1:10" ht="15" customHeight="1" x14ac:dyDescent="0.25">
      <c r="B30" s="21" t="s">
        <v>164</v>
      </c>
      <c r="D30" s="3">
        <v>2022</v>
      </c>
      <c r="E30" s="42" t="s">
        <v>31</v>
      </c>
      <c r="F30" s="42" t="s">
        <v>31</v>
      </c>
      <c r="G30" s="42" t="s">
        <v>31</v>
      </c>
    </row>
    <row r="31" spans="1:10" ht="15" customHeight="1" x14ac:dyDescent="0.25">
      <c r="B31" s="43" t="s">
        <v>163</v>
      </c>
      <c r="D31" s="3">
        <v>2023</v>
      </c>
      <c r="E31" s="42" t="s">
        <v>31</v>
      </c>
      <c r="F31" s="42" t="s">
        <v>31</v>
      </c>
      <c r="G31" s="42" t="s">
        <v>31</v>
      </c>
    </row>
    <row r="32" spans="1:10" ht="15" customHeight="1" x14ac:dyDescent="0.25">
      <c r="D32" s="3">
        <v>2024</v>
      </c>
      <c r="E32" s="42" t="s">
        <v>31</v>
      </c>
      <c r="F32" s="42" t="s">
        <v>31</v>
      </c>
      <c r="G32" s="42" t="s">
        <v>31</v>
      </c>
    </row>
    <row r="33" spans="1:8" ht="8.1" customHeight="1" x14ac:dyDescent="0.25">
      <c r="D33" s="24"/>
      <c r="E33" s="25"/>
      <c r="F33" s="25"/>
      <c r="G33" s="25"/>
    </row>
    <row r="34" spans="1:8" ht="15" customHeight="1" x14ac:dyDescent="0.25">
      <c r="B34" s="21" t="s">
        <v>162</v>
      </c>
      <c r="D34" s="3">
        <v>2022</v>
      </c>
      <c r="E34" s="42" t="s">
        <v>31</v>
      </c>
      <c r="F34" s="42" t="s">
        <v>31</v>
      </c>
      <c r="G34" s="42" t="s">
        <v>31</v>
      </c>
    </row>
    <row r="35" spans="1:8" ht="15" customHeight="1" x14ac:dyDescent="0.25">
      <c r="B35" s="43" t="s">
        <v>161</v>
      </c>
      <c r="D35" s="3">
        <v>2023</v>
      </c>
      <c r="E35" s="42" t="s">
        <v>31</v>
      </c>
      <c r="F35" s="42" t="s">
        <v>31</v>
      </c>
      <c r="G35" s="42" t="s">
        <v>31</v>
      </c>
    </row>
    <row r="36" spans="1:8" s="2" customFormat="1" ht="15" customHeight="1" x14ac:dyDescent="0.25">
      <c r="A36" s="1"/>
      <c r="D36" s="3">
        <v>2024</v>
      </c>
      <c r="E36" s="42" t="s">
        <v>31</v>
      </c>
      <c r="F36" s="42" t="s">
        <v>31</v>
      </c>
      <c r="G36" s="42" t="s">
        <v>31</v>
      </c>
      <c r="H36" s="1"/>
    </row>
    <row r="37" spans="1:8" ht="8.1" customHeight="1" x14ac:dyDescent="0.25">
      <c r="D37" s="24"/>
      <c r="E37" s="25"/>
      <c r="F37" s="25"/>
      <c r="G37" s="25"/>
    </row>
    <row r="38" spans="1:8" ht="15" customHeight="1" x14ac:dyDescent="0.25">
      <c r="A38" s="2"/>
      <c r="B38" s="21" t="s">
        <v>160</v>
      </c>
      <c r="D38" s="3">
        <v>2022</v>
      </c>
      <c r="E38" s="23">
        <f t="shared" ref="E38:E39" si="1">SUM(F38:G38)</f>
        <v>10</v>
      </c>
      <c r="F38" s="42" t="s">
        <v>31</v>
      </c>
      <c r="G38" s="42">
        <v>10</v>
      </c>
    </row>
    <row r="39" spans="1:8" ht="15" customHeight="1" x14ac:dyDescent="0.25">
      <c r="B39" s="43" t="s">
        <v>159</v>
      </c>
      <c r="D39" s="3">
        <v>2023</v>
      </c>
      <c r="E39" s="23">
        <f t="shared" si="1"/>
        <v>21</v>
      </c>
      <c r="F39" s="42">
        <v>9</v>
      </c>
      <c r="G39" s="42">
        <v>12</v>
      </c>
    </row>
    <row r="40" spans="1:8" ht="15" customHeight="1" x14ac:dyDescent="0.25">
      <c r="D40" s="3">
        <v>2024</v>
      </c>
      <c r="E40" s="23">
        <f>SUM(F40:G40)</f>
        <v>22</v>
      </c>
      <c r="F40" s="42">
        <v>7</v>
      </c>
      <c r="G40" s="42">
        <v>15</v>
      </c>
    </row>
    <row r="41" spans="1:8" ht="8.1" customHeight="1" x14ac:dyDescent="0.25">
      <c r="D41" s="19"/>
      <c r="E41" s="22"/>
      <c r="F41" s="22"/>
      <c r="G41" s="22"/>
    </row>
    <row r="42" spans="1:8" ht="15" customHeight="1" x14ac:dyDescent="0.25">
      <c r="B42" s="21" t="s">
        <v>158</v>
      </c>
      <c r="D42" s="3">
        <v>2022</v>
      </c>
      <c r="E42" s="23">
        <f>SUM(F42:G42)</f>
        <v>29</v>
      </c>
      <c r="F42" s="42">
        <v>12</v>
      </c>
      <c r="G42" s="42">
        <v>17</v>
      </c>
    </row>
    <row r="43" spans="1:8" ht="15" customHeight="1" x14ac:dyDescent="0.25">
      <c r="B43" s="43" t="s">
        <v>157</v>
      </c>
      <c r="D43" s="3">
        <v>2023</v>
      </c>
      <c r="E43" s="23">
        <f>SUM(F43:G43)</f>
        <v>36</v>
      </c>
      <c r="F43" s="42">
        <v>17</v>
      </c>
      <c r="G43" s="42">
        <v>19</v>
      </c>
    </row>
    <row r="44" spans="1:8" ht="15" customHeight="1" x14ac:dyDescent="0.25">
      <c r="D44" s="3">
        <v>2024</v>
      </c>
      <c r="E44" s="23">
        <f>SUM(F44:G44)</f>
        <v>33</v>
      </c>
      <c r="F44" s="42">
        <v>12</v>
      </c>
      <c r="G44" s="42">
        <v>21</v>
      </c>
    </row>
    <row r="45" spans="1:8" ht="8.1" customHeight="1" x14ac:dyDescent="0.25">
      <c r="D45" s="24"/>
      <c r="E45" s="25"/>
      <c r="F45" s="25"/>
      <c r="G45" s="25"/>
    </row>
    <row r="46" spans="1:8" ht="15" customHeight="1" x14ac:dyDescent="0.25">
      <c r="B46" s="21" t="s">
        <v>156</v>
      </c>
      <c r="D46" s="3">
        <v>2022</v>
      </c>
      <c r="E46" s="23">
        <f>SUM(F46:G46)</f>
        <v>30</v>
      </c>
      <c r="F46" s="42">
        <v>4</v>
      </c>
      <c r="G46" s="42">
        <v>26</v>
      </c>
    </row>
    <row r="47" spans="1:8" ht="15" customHeight="1" x14ac:dyDescent="0.25">
      <c r="B47" s="43" t="s">
        <v>155</v>
      </c>
      <c r="D47" s="3">
        <v>2023</v>
      </c>
      <c r="E47" s="23">
        <f>SUM(F47:G47)</f>
        <v>19</v>
      </c>
      <c r="F47" s="42">
        <v>1</v>
      </c>
      <c r="G47" s="42">
        <v>18</v>
      </c>
    </row>
    <row r="48" spans="1:8" ht="15" customHeight="1" x14ac:dyDescent="0.25">
      <c r="D48" s="3">
        <v>2024</v>
      </c>
      <c r="E48" s="23">
        <f>SUM(F48:G48)</f>
        <v>42</v>
      </c>
      <c r="F48" s="42">
        <v>14</v>
      </c>
      <c r="G48" s="42">
        <v>28</v>
      </c>
    </row>
    <row r="49" spans="1:8" ht="8.1" customHeight="1" x14ac:dyDescent="0.25">
      <c r="D49" s="24"/>
      <c r="E49" s="25"/>
      <c r="F49" s="25"/>
      <c r="G49" s="25"/>
    </row>
    <row r="50" spans="1:8" ht="15" customHeight="1" x14ac:dyDescent="0.25">
      <c r="B50" s="21" t="s">
        <v>154</v>
      </c>
      <c r="D50" s="3">
        <v>2022</v>
      </c>
      <c r="E50" s="42" t="s">
        <v>31</v>
      </c>
      <c r="F50" s="42" t="s">
        <v>31</v>
      </c>
      <c r="G50" s="42" t="s">
        <v>31</v>
      </c>
    </row>
    <row r="51" spans="1:8" ht="15" customHeight="1" x14ac:dyDescent="0.25">
      <c r="B51" s="43" t="s">
        <v>153</v>
      </c>
      <c r="D51" s="3">
        <v>2023</v>
      </c>
      <c r="E51" s="23">
        <f>SUM(F51:G51)</f>
        <v>1</v>
      </c>
      <c r="F51" s="42" t="s">
        <v>31</v>
      </c>
      <c r="G51" s="42">
        <v>1</v>
      </c>
    </row>
    <row r="52" spans="1:8" ht="15" customHeight="1" x14ac:dyDescent="0.25">
      <c r="D52" s="3">
        <v>2024</v>
      </c>
      <c r="E52" s="23">
        <f>SUM(F52:G52)</f>
        <v>4</v>
      </c>
      <c r="F52" s="42">
        <v>2</v>
      </c>
      <c r="G52" s="42">
        <v>2</v>
      </c>
    </row>
    <row r="53" spans="1:8" ht="8.1" customHeight="1" x14ac:dyDescent="0.25">
      <c r="D53" s="24"/>
      <c r="E53" s="25"/>
      <c r="F53" s="25"/>
      <c r="G53" s="25"/>
    </row>
    <row r="54" spans="1:8" ht="15" customHeight="1" x14ac:dyDescent="0.25">
      <c r="B54" s="21" t="s">
        <v>152</v>
      </c>
      <c r="D54" s="3">
        <v>2022</v>
      </c>
      <c r="E54" s="42" t="s">
        <v>31</v>
      </c>
      <c r="F54" s="42" t="s">
        <v>31</v>
      </c>
      <c r="G54" s="42" t="s">
        <v>31</v>
      </c>
    </row>
    <row r="55" spans="1:8" ht="15" customHeight="1" x14ac:dyDescent="0.25">
      <c r="B55" s="43" t="s">
        <v>151</v>
      </c>
      <c r="D55" s="3">
        <v>2023</v>
      </c>
      <c r="E55" s="42" t="s">
        <v>31</v>
      </c>
      <c r="F55" s="42" t="s">
        <v>31</v>
      </c>
      <c r="G55" s="42" t="s">
        <v>31</v>
      </c>
    </row>
    <row r="56" spans="1:8" s="2" customFormat="1" ht="15" customHeight="1" x14ac:dyDescent="0.25">
      <c r="A56" s="1"/>
      <c r="D56" s="3">
        <v>2024</v>
      </c>
      <c r="E56" s="42" t="s">
        <v>31</v>
      </c>
      <c r="F56" s="42" t="s">
        <v>31</v>
      </c>
      <c r="G56" s="42" t="s">
        <v>31</v>
      </c>
      <c r="H56" s="1"/>
    </row>
    <row r="57" spans="1:8" ht="8.1" customHeight="1" x14ac:dyDescent="0.25">
      <c r="D57" s="24"/>
      <c r="E57" s="25"/>
      <c r="F57" s="25"/>
      <c r="G57" s="25"/>
    </row>
    <row r="58" spans="1:8" ht="15" customHeight="1" x14ac:dyDescent="0.25">
      <c r="A58" s="2"/>
      <c r="B58" s="21" t="s">
        <v>150</v>
      </c>
      <c r="D58" s="3">
        <v>2022</v>
      </c>
      <c r="E58" s="42" t="s">
        <v>31</v>
      </c>
      <c r="F58" s="42" t="s">
        <v>31</v>
      </c>
      <c r="G58" s="42" t="s">
        <v>31</v>
      </c>
    </row>
    <row r="59" spans="1:8" ht="15" customHeight="1" x14ac:dyDescent="0.25">
      <c r="B59" s="43" t="s">
        <v>149</v>
      </c>
      <c r="D59" s="3">
        <v>2023</v>
      </c>
      <c r="E59" s="42" t="s">
        <v>31</v>
      </c>
      <c r="F59" s="42" t="s">
        <v>31</v>
      </c>
      <c r="G59" s="42" t="s">
        <v>31</v>
      </c>
    </row>
    <row r="60" spans="1:8" ht="15" customHeight="1" x14ac:dyDescent="0.25">
      <c r="D60" s="3">
        <v>2024</v>
      </c>
      <c r="E60" s="42" t="s">
        <v>31</v>
      </c>
      <c r="F60" s="42" t="s">
        <v>31</v>
      </c>
      <c r="G60" s="42" t="s">
        <v>31</v>
      </c>
    </row>
    <row r="61" spans="1:8" ht="8.1" customHeight="1" x14ac:dyDescent="0.25">
      <c r="D61" s="24"/>
      <c r="E61" s="25"/>
      <c r="F61" s="25"/>
      <c r="G61" s="25"/>
    </row>
    <row r="62" spans="1:8" ht="15" customHeight="1" x14ac:dyDescent="0.2">
      <c r="A62" s="2"/>
      <c r="B62" s="45" t="s">
        <v>99</v>
      </c>
      <c r="D62" s="3">
        <v>2022</v>
      </c>
      <c r="E62" s="42" t="s">
        <v>31</v>
      </c>
      <c r="F62" s="42" t="s">
        <v>31</v>
      </c>
      <c r="G62" s="42" t="s">
        <v>31</v>
      </c>
    </row>
    <row r="63" spans="1:8" ht="15" customHeight="1" x14ac:dyDescent="0.25">
      <c r="B63" s="43" t="s">
        <v>135</v>
      </c>
      <c r="D63" s="3">
        <v>2023</v>
      </c>
      <c r="E63" s="42" t="s">
        <v>31</v>
      </c>
      <c r="F63" s="42" t="s">
        <v>31</v>
      </c>
      <c r="G63" s="42" t="s">
        <v>31</v>
      </c>
    </row>
    <row r="64" spans="1:8" ht="15" customHeight="1" x14ac:dyDescent="0.25">
      <c r="D64" s="3">
        <v>2024</v>
      </c>
      <c r="E64" s="42" t="s">
        <v>31</v>
      </c>
      <c r="F64" s="42" t="s">
        <v>31</v>
      </c>
      <c r="G64" s="42" t="s">
        <v>31</v>
      </c>
    </row>
    <row r="65" spans="1:8" ht="6.75" customHeight="1" thickBot="1" x14ac:dyDescent="0.3">
      <c r="A65" s="28"/>
      <c r="B65" s="29"/>
      <c r="C65" s="29"/>
      <c r="D65" s="30"/>
      <c r="E65" s="30"/>
      <c r="F65" s="30"/>
      <c r="G65" s="30"/>
      <c r="H65" s="28"/>
    </row>
    <row r="66" spans="1:8" s="35" customFormat="1" x14ac:dyDescent="0.25">
      <c r="A66" s="31"/>
      <c r="B66" s="32"/>
      <c r="C66" s="32"/>
      <c r="D66" s="33"/>
      <c r="E66" s="33"/>
      <c r="F66" s="33"/>
      <c r="G66" s="33"/>
      <c r="H66" s="34" t="s">
        <v>97</v>
      </c>
    </row>
    <row r="67" spans="1:8" s="31" customFormat="1" x14ac:dyDescent="0.25">
      <c r="A67" s="36"/>
      <c r="B67" s="32"/>
      <c r="C67" s="32"/>
      <c r="D67" s="33"/>
      <c r="E67" s="33"/>
      <c r="F67" s="33"/>
      <c r="G67" s="33"/>
      <c r="H67" s="37" t="s">
        <v>98</v>
      </c>
    </row>
  </sheetData>
  <mergeCells count="1">
    <mergeCell ref="C11:G11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60A36-7E6A-4624-9C24-E306A7D599AB}">
  <dimension ref="A1:J47"/>
  <sheetViews>
    <sheetView showGridLines="0" view="pageBreakPreview" zoomScaleNormal="90" zoomScaleSheetLayoutView="100" workbookViewId="0">
      <selection activeCell="H12" sqref="H12"/>
    </sheetView>
  </sheetViews>
  <sheetFormatPr defaultColWidth="9.140625" defaultRowHeight="13.5" x14ac:dyDescent="0.25"/>
  <cols>
    <col min="1" max="1" width="1.7109375" style="1" customWidth="1"/>
    <col min="2" max="2" width="13.5703125" style="2" customWidth="1"/>
    <col min="3" max="3" width="8" style="2" customWidth="1"/>
    <col min="4" max="4" width="10.5703125" style="3" customWidth="1"/>
    <col min="5" max="7" width="21.28515625" style="3" customWidth="1"/>
    <col min="8" max="8" width="2.140625" style="1" customWidth="1"/>
    <col min="9" max="16384" width="9.140625" style="1"/>
  </cols>
  <sheetData>
    <row r="1" spans="1:10" ht="12" customHeight="1" x14ac:dyDescent="0.25">
      <c r="H1" s="4"/>
    </row>
    <row r="2" spans="1:10" ht="12" customHeight="1" x14ac:dyDescent="0.25">
      <c r="H2" s="4"/>
      <c r="I2" s="68"/>
      <c r="J2" s="68"/>
    </row>
    <row r="3" spans="1:10" ht="12" customHeight="1" x14ac:dyDescent="0.25">
      <c r="H3" s="4"/>
      <c r="I3" s="68"/>
      <c r="J3" s="68"/>
    </row>
    <row r="4" spans="1:10" ht="12" customHeight="1" x14ac:dyDescent="0.25">
      <c r="H4" s="4"/>
      <c r="I4" s="68"/>
      <c r="J4" s="68"/>
    </row>
    <row r="5" spans="1:10" ht="12" customHeight="1" x14ac:dyDescent="0.25"/>
    <row r="6" spans="1:10" ht="12" customHeight="1" x14ac:dyDescent="0.25"/>
    <row r="7" spans="1:10" ht="16.5" customHeight="1" x14ac:dyDescent="0.25"/>
    <row r="8" spans="1:10" ht="16.5" customHeight="1" x14ac:dyDescent="0.25">
      <c r="C8" s="125"/>
    </row>
    <row r="9" spans="1:10" ht="16.5" customHeight="1" x14ac:dyDescent="0.25">
      <c r="C9" s="125"/>
    </row>
    <row r="10" spans="1:10" s="6" customFormat="1" ht="15" customHeight="1" x14ac:dyDescent="0.25">
      <c r="B10" s="7" t="s">
        <v>180</v>
      </c>
      <c r="C10" s="8" t="s">
        <v>170</v>
      </c>
      <c r="D10" s="9"/>
      <c r="E10" s="9"/>
      <c r="F10" s="9"/>
      <c r="G10" s="9"/>
      <c r="H10" s="8"/>
    </row>
    <row r="11" spans="1:10" s="10" customFormat="1" ht="16.5" customHeight="1" x14ac:dyDescent="0.25">
      <c r="B11" s="11" t="s">
        <v>181</v>
      </c>
      <c r="C11" s="139" t="s">
        <v>171</v>
      </c>
      <c r="D11" s="139"/>
      <c r="E11" s="139"/>
      <c r="F11" s="139"/>
      <c r="G11" s="139"/>
    </row>
    <row r="12" spans="1:10" ht="19.5" customHeight="1" thickBot="1" x14ac:dyDescent="0.3">
      <c r="H12" s="122" t="s">
        <v>167</v>
      </c>
    </row>
    <row r="13" spans="1:10" ht="4.5" customHeight="1" thickTop="1" x14ac:dyDescent="0.25">
      <c r="A13" s="94"/>
      <c r="B13" s="95"/>
      <c r="C13" s="95"/>
      <c r="D13" s="96"/>
      <c r="E13" s="96"/>
      <c r="F13" s="96"/>
      <c r="G13" s="96"/>
      <c r="H13" s="94"/>
    </row>
    <row r="14" spans="1:10" ht="15" customHeight="1" x14ac:dyDescent="0.25">
      <c r="A14" s="59"/>
      <c r="B14" s="54" t="s">
        <v>93</v>
      </c>
      <c r="C14" s="55"/>
      <c r="D14" s="124" t="s">
        <v>1</v>
      </c>
      <c r="E14" s="63" t="s">
        <v>24</v>
      </c>
      <c r="F14" s="63" t="s">
        <v>26</v>
      </c>
      <c r="G14" s="63" t="s">
        <v>27</v>
      </c>
      <c r="H14" s="59"/>
    </row>
    <row r="15" spans="1:10" ht="15" customHeight="1" x14ac:dyDescent="0.25">
      <c r="A15" s="59"/>
      <c r="B15" s="60" t="s">
        <v>94</v>
      </c>
      <c r="C15" s="55"/>
      <c r="D15" s="61" t="s">
        <v>3</v>
      </c>
      <c r="E15" s="64" t="s">
        <v>25</v>
      </c>
      <c r="F15" s="64" t="s">
        <v>28</v>
      </c>
      <c r="G15" s="64" t="s">
        <v>29</v>
      </c>
      <c r="H15" s="59"/>
    </row>
    <row r="16" spans="1:10" s="14" customFormat="1" ht="8.1" customHeight="1" x14ac:dyDescent="0.25">
      <c r="A16" s="108"/>
      <c r="B16" s="114"/>
      <c r="C16" s="108"/>
      <c r="D16" s="115"/>
      <c r="E16" s="115"/>
      <c r="F16" s="115"/>
      <c r="G16" s="115"/>
      <c r="H16" s="108"/>
    </row>
    <row r="17" spans="1:10" ht="8.1" customHeight="1" x14ac:dyDescent="0.25">
      <c r="A17" s="14"/>
      <c r="B17" s="15"/>
      <c r="C17" s="15"/>
      <c r="D17" s="16"/>
      <c r="E17" s="16"/>
      <c r="F17" s="16"/>
      <c r="G17" s="16"/>
      <c r="H17" s="14"/>
      <c r="I17" s="17"/>
      <c r="J17" s="17"/>
    </row>
    <row r="18" spans="1:10" ht="15" customHeight="1" x14ac:dyDescent="0.25">
      <c r="A18" s="14"/>
      <c r="B18" s="15" t="s">
        <v>24</v>
      </c>
      <c r="C18" s="18"/>
      <c r="D18" s="19">
        <v>2022</v>
      </c>
      <c r="E18" s="20">
        <f>SUM(F18:G18,)</f>
        <v>69</v>
      </c>
      <c r="F18" s="20">
        <f t="shared" ref="F18:G20" si="0">SUM(F22,F42)</f>
        <v>16</v>
      </c>
      <c r="G18" s="20">
        <f t="shared" si="0"/>
        <v>53</v>
      </c>
      <c r="H18" s="14"/>
    </row>
    <row r="19" spans="1:10" ht="15" customHeight="1" x14ac:dyDescent="0.25">
      <c r="B19" s="43" t="s">
        <v>25</v>
      </c>
      <c r="C19" s="21"/>
      <c r="D19" s="19">
        <v>2023</v>
      </c>
      <c r="E19" s="20">
        <f>SUM(F19:G19,)</f>
        <v>77</v>
      </c>
      <c r="F19" s="20">
        <f t="shared" si="0"/>
        <v>27</v>
      </c>
      <c r="G19" s="20">
        <f t="shared" si="0"/>
        <v>50</v>
      </c>
    </row>
    <row r="20" spans="1:10" ht="15" customHeight="1" x14ac:dyDescent="0.25">
      <c r="B20" s="21"/>
      <c r="C20" s="21"/>
      <c r="D20" s="19">
        <v>2024</v>
      </c>
      <c r="E20" s="20">
        <f>SUM(F20:G20,)</f>
        <v>101</v>
      </c>
      <c r="F20" s="20">
        <f t="shared" si="0"/>
        <v>35</v>
      </c>
      <c r="G20" s="20">
        <f t="shared" si="0"/>
        <v>66</v>
      </c>
    </row>
    <row r="21" spans="1:10" ht="8.1" customHeight="1" x14ac:dyDescent="0.25">
      <c r="D21" s="19"/>
      <c r="E21" s="22"/>
      <c r="F21" s="22"/>
      <c r="G21" s="22"/>
    </row>
    <row r="22" spans="1:10" ht="15" customHeight="1" x14ac:dyDescent="0.2">
      <c r="B22" s="45" t="s">
        <v>57</v>
      </c>
      <c r="D22" s="3">
        <v>2022</v>
      </c>
      <c r="E22" s="23">
        <f>SUM(F22:G22)</f>
        <v>69</v>
      </c>
      <c r="F22" s="23">
        <f t="shared" ref="F22:G24" si="1">SUM(F26,F30,F34,F38)</f>
        <v>16</v>
      </c>
      <c r="G22" s="23">
        <f t="shared" si="1"/>
        <v>53</v>
      </c>
    </row>
    <row r="23" spans="1:10" ht="15" customHeight="1" x14ac:dyDescent="0.25">
      <c r="B23" s="43" t="s">
        <v>58</v>
      </c>
      <c r="D23" s="3">
        <v>2023</v>
      </c>
      <c r="E23" s="23">
        <f>SUM(F23:G23)</f>
        <v>77</v>
      </c>
      <c r="F23" s="23">
        <f t="shared" si="1"/>
        <v>27</v>
      </c>
      <c r="G23" s="23">
        <f t="shared" si="1"/>
        <v>50</v>
      </c>
    </row>
    <row r="24" spans="1:10" ht="15" customHeight="1" x14ac:dyDescent="0.25">
      <c r="D24" s="3">
        <v>2024</v>
      </c>
      <c r="E24" s="23">
        <f>SUM(F24:G24)</f>
        <v>101</v>
      </c>
      <c r="F24" s="23">
        <f t="shared" si="1"/>
        <v>35</v>
      </c>
      <c r="G24" s="23">
        <f t="shared" si="1"/>
        <v>66</v>
      </c>
    </row>
    <row r="25" spans="1:10" ht="8.1" customHeight="1" x14ac:dyDescent="0.25">
      <c r="D25" s="24"/>
      <c r="E25" s="25"/>
      <c r="F25" s="25"/>
      <c r="G25" s="25"/>
    </row>
    <row r="26" spans="1:10" ht="15" customHeight="1" x14ac:dyDescent="0.25">
      <c r="B26" s="44" t="s">
        <v>59</v>
      </c>
      <c r="D26" s="3">
        <v>2022</v>
      </c>
      <c r="E26" s="23">
        <f>SUM(F26:G26)</f>
        <v>62</v>
      </c>
      <c r="F26" s="42">
        <v>14</v>
      </c>
      <c r="G26" s="42">
        <v>48</v>
      </c>
    </row>
    <row r="27" spans="1:10" ht="15" customHeight="1" x14ac:dyDescent="0.25">
      <c r="B27" s="44"/>
      <c r="D27" s="3">
        <v>2023</v>
      </c>
      <c r="E27" s="23">
        <f>SUM(F27:G27)</f>
        <v>58</v>
      </c>
      <c r="F27" s="42">
        <v>23</v>
      </c>
      <c r="G27" s="42">
        <v>35</v>
      </c>
    </row>
    <row r="28" spans="1:10" ht="15" customHeight="1" x14ac:dyDescent="0.25">
      <c r="D28" s="3">
        <v>2024</v>
      </c>
      <c r="E28" s="23">
        <f>SUM(F28:G28)</f>
        <v>72</v>
      </c>
      <c r="F28" s="42">
        <v>29</v>
      </c>
      <c r="G28" s="42">
        <v>43</v>
      </c>
    </row>
    <row r="29" spans="1:10" ht="8.1" customHeight="1" x14ac:dyDescent="0.25">
      <c r="D29" s="24"/>
      <c r="E29" s="25"/>
      <c r="F29" s="25"/>
      <c r="G29" s="25"/>
    </row>
    <row r="30" spans="1:10" ht="15" customHeight="1" x14ac:dyDescent="0.2">
      <c r="B30" s="46" t="s">
        <v>60</v>
      </c>
      <c r="D30" s="3">
        <v>2022</v>
      </c>
      <c r="E30" s="23">
        <f>SUM(F30:G30)</f>
        <v>5</v>
      </c>
      <c r="F30" s="42">
        <v>2</v>
      </c>
      <c r="G30" s="42">
        <v>3</v>
      </c>
    </row>
    <row r="31" spans="1:10" ht="15" customHeight="1" x14ac:dyDescent="0.25">
      <c r="B31" s="47" t="s">
        <v>61</v>
      </c>
      <c r="D31" s="3">
        <v>2023</v>
      </c>
      <c r="E31" s="23">
        <f>SUM(F31:G31)</f>
        <v>9</v>
      </c>
      <c r="F31" s="42">
        <v>2</v>
      </c>
      <c r="G31" s="42">
        <v>7</v>
      </c>
    </row>
    <row r="32" spans="1:10" ht="15" customHeight="1" x14ac:dyDescent="0.25">
      <c r="D32" s="3">
        <v>2024</v>
      </c>
      <c r="E32" s="23">
        <f>SUM(F32:G32)</f>
        <v>16</v>
      </c>
      <c r="F32" s="42">
        <v>4</v>
      </c>
      <c r="G32" s="42">
        <v>12</v>
      </c>
    </row>
    <row r="33" spans="1:8" ht="8.1" customHeight="1" x14ac:dyDescent="0.25">
      <c r="D33" s="24"/>
      <c r="E33" s="25"/>
      <c r="F33" s="25"/>
      <c r="G33" s="25"/>
    </row>
    <row r="34" spans="1:8" ht="15" customHeight="1" x14ac:dyDescent="0.2">
      <c r="B34" s="46" t="s">
        <v>62</v>
      </c>
      <c r="D34" s="3">
        <v>2022</v>
      </c>
      <c r="E34" s="23">
        <f t="shared" ref="E34:E35" si="2">SUM(F34:G34)</f>
        <v>2</v>
      </c>
      <c r="F34" s="42" t="s">
        <v>31</v>
      </c>
      <c r="G34" s="42">
        <v>2</v>
      </c>
    </row>
    <row r="35" spans="1:8" ht="15" customHeight="1" x14ac:dyDescent="0.25">
      <c r="B35" s="47" t="s">
        <v>117</v>
      </c>
      <c r="D35" s="3">
        <v>2023</v>
      </c>
      <c r="E35" s="23">
        <f t="shared" si="2"/>
        <v>10</v>
      </c>
      <c r="F35" s="42">
        <v>2</v>
      </c>
      <c r="G35" s="42">
        <v>8</v>
      </c>
    </row>
    <row r="36" spans="1:8" s="2" customFormat="1" ht="15" customHeight="1" x14ac:dyDescent="0.25">
      <c r="A36" s="1"/>
      <c r="D36" s="3">
        <v>2024</v>
      </c>
      <c r="E36" s="23">
        <f>SUM(F36:G36)</f>
        <v>13</v>
      </c>
      <c r="F36" s="42">
        <v>2</v>
      </c>
      <c r="G36" s="42">
        <v>11</v>
      </c>
      <c r="H36" s="1"/>
    </row>
    <row r="37" spans="1:8" ht="8.1" customHeight="1" x14ac:dyDescent="0.25">
      <c r="D37" s="24"/>
      <c r="E37" s="25"/>
      <c r="F37" s="25"/>
      <c r="G37" s="25"/>
    </row>
    <row r="38" spans="1:8" ht="15" customHeight="1" x14ac:dyDescent="0.2">
      <c r="A38" s="2"/>
      <c r="B38" s="46" t="s">
        <v>63</v>
      </c>
      <c r="D38" s="3">
        <v>2022</v>
      </c>
      <c r="E38" s="42" t="s">
        <v>31</v>
      </c>
      <c r="F38" s="42" t="s">
        <v>31</v>
      </c>
      <c r="G38" s="42" t="s">
        <v>31</v>
      </c>
    </row>
    <row r="39" spans="1:8" ht="15" customHeight="1" x14ac:dyDescent="0.25">
      <c r="B39" s="47" t="s">
        <v>64</v>
      </c>
      <c r="D39" s="3">
        <v>2023</v>
      </c>
      <c r="E39" s="23">
        <f>SUM(F39:G39)</f>
        <v>0</v>
      </c>
      <c r="F39" s="42" t="s">
        <v>31</v>
      </c>
      <c r="G39" s="42" t="s">
        <v>31</v>
      </c>
    </row>
    <row r="40" spans="1:8" ht="15" customHeight="1" x14ac:dyDescent="0.25">
      <c r="D40" s="3">
        <v>2024</v>
      </c>
      <c r="E40" s="23">
        <f>SUM(F40:G40)</f>
        <v>0</v>
      </c>
      <c r="F40" s="42" t="s">
        <v>31</v>
      </c>
      <c r="G40" s="42" t="s">
        <v>31</v>
      </c>
    </row>
    <row r="41" spans="1:8" ht="8.1" customHeight="1" x14ac:dyDescent="0.25">
      <c r="D41" s="19"/>
      <c r="E41" s="22"/>
      <c r="F41" s="22"/>
      <c r="G41" s="22"/>
    </row>
    <row r="42" spans="1:8" ht="15" customHeight="1" x14ac:dyDescent="0.2">
      <c r="B42" s="45" t="s">
        <v>65</v>
      </c>
      <c r="D42" s="3">
        <v>2022</v>
      </c>
      <c r="E42" s="42" t="s">
        <v>31</v>
      </c>
      <c r="F42" s="42" t="s">
        <v>31</v>
      </c>
      <c r="G42" s="42" t="s">
        <v>31</v>
      </c>
    </row>
    <row r="43" spans="1:8" ht="15" customHeight="1" x14ac:dyDescent="0.25">
      <c r="B43" s="43" t="s">
        <v>66</v>
      </c>
      <c r="D43" s="3">
        <v>2023</v>
      </c>
      <c r="E43" s="42" t="s">
        <v>31</v>
      </c>
      <c r="F43" s="42" t="s">
        <v>31</v>
      </c>
      <c r="G43" s="42" t="s">
        <v>31</v>
      </c>
    </row>
    <row r="44" spans="1:8" ht="15" customHeight="1" x14ac:dyDescent="0.25">
      <c r="D44" s="3">
        <v>2024</v>
      </c>
      <c r="E44" s="23">
        <f>SUM(F44:G44)</f>
        <v>0</v>
      </c>
      <c r="F44" s="42" t="s">
        <v>31</v>
      </c>
      <c r="G44" s="42" t="s">
        <v>31</v>
      </c>
    </row>
    <row r="45" spans="1:8" ht="6.75" customHeight="1" thickBot="1" x14ac:dyDescent="0.3">
      <c r="A45" s="28"/>
      <c r="B45" s="29"/>
      <c r="C45" s="29"/>
      <c r="D45" s="30"/>
      <c r="E45" s="30"/>
      <c r="F45" s="30"/>
      <c r="G45" s="30"/>
      <c r="H45" s="28"/>
    </row>
    <row r="46" spans="1:8" s="35" customFormat="1" x14ac:dyDescent="0.25">
      <c r="A46" s="31"/>
      <c r="B46" s="32"/>
      <c r="C46" s="32"/>
      <c r="D46" s="33"/>
      <c r="E46" s="33"/>
      <c r="F46" s="33"/>
      <c r="G46" s="33"/>
      <c r="H46" s="34" t="s">
        <v>97</v>
      </c>
    </row>
    <row r="47" spans="1:8" s="31" customFormat="1" x14ac:dyDescent="0.25">
      <c r="A47" s="36"/>
      <c r="B47" s="32"/>
      <c r="C47" s="32"/>
      <c r="D47" s="33"/>
      <c r="E47" s="33"/>
      <c r="F47" s="33"/>
      <c r="G47" s="33"/>
      <c r="H47" s="37" t="s">
        <v>98</v>
      </c>
    </row>
  </sheetData>
  <mergeCells count="1">
    <mergeCell ref="C11:G11"/>
  </mergeCells>
  <printOptions horizontalCentered="1"/>
  <pageMargins left="0.39370078740157483" right="0.39370078740157483" top="0.47244094488188981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C6A94-DC51-4631-916F-6CBB0C199D15}">
  <dimension ref="A1:T91"/>
  <sheetViews>
    <sheetView showGridLines="0" tabSelected="1" view="pageBreakPreview" zoomScale="90" zoomScaleNormal="90" zoomScaleSheetLayoutView="90" workbookViewId="0">
      <selection activeCell="I23" sqref="I23"/>
    </sheetView>
  </sheetViews>
  <sheetFormatPr defaultColWidth="9.140625" defaultRowHeight="13.5" x14ac:dyDescent="0.25"/>
  <cols>
    <col min="1" max="1" width="1.7109375" style="1" customWidth="1"/>
    <col min="2" max="2" width="12.5703125" style="2" customWidth="1"/>
    <col min="3" max="3" width="7.7109375" style="2" customWidth="1"/>
    <col min="4" max="4" width="7.7109375" style="3" customWidth="1"/>
    <col min="5" max="5" width="8.5703125" style="3" customWidth="1"/>
    <col min="6" max="6" width="13" style="3" customWidth="1"/>
    <col min="7" max="7" width="1.42578125" style="3" customWidth="1"/>
    <col min="8" max="8" width="9.5703125" style="3" customWidth="1"/>
    <col min="9" max="9" width="13.7109375" style="3" customWidth="1"/>
    <col min="10" max="10" width="1" style="3" customWidth="1"/>
    <col min="11" max="11" width="10.42578125" style="3" customWidth="1"/>
    <col min="12" max="12" width="13.85546875" style="3" customWidth="1"/>
    <col min="13" max="13" width="1" style="3" customWidth="1"/>
    <col min="14" max="15" width="13" style="3" customWidth="1"/>
    <col min="16" max="16" width="2.140625" style="1" customWidth="1"/>
    <col min="17" max="16384" width="9.140625" style="1"/>
  </cols>
  <sheetData>
    <row r="1" spans="1:19" ht="12" customHeight="1" x14ac:dyDescent="0.25">
      <c r="P1" s="4"/>
    </row>
    <row r="2" spans="1:19" ht="12" customHeight="1" x14ac:dyDescent="0.25">
      <c r="P2" s="4"/>
      <c r="Q2" s="68"/>
      <c r="R2" s="68"/>
      <c r="S2" s="68"/>
    </row>
    <row r="3" spans="1:19" ht="12" customHeight="1" x14ac:dyDescent="0.25"/>
    <row r="4" spans="1:19" ht="16.5" customHeight="1" x14ac:dyDescent="0.25"/>
    <row r="5" spans="1:19" ht="16.5" customHeight="1" x14ac:dyDescent="0.25"/>
    <row r="6" spans="1:19" ht="16.5" customHeight="1" x14ac:dyDescent="0.25"/>
    <row r="7" spans="1:19" ht="12" customHeight="1" x14ac:dyDescent="0.25"/>
    <row r="8" spans="1:19" s="6" customFormat="1" ht="15" customHeight="1" x14ac:dyDescent="0.25">
      <c r="B8" s="69" t="s">
        <v>133</v>
      </c>
      <c r="C8" s="70" t="s">
        <v>183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8"/>
    </row>
    <row r="9" spans="1:19" s="10" customFormat="1" ht="16.5" customHeight="1" x14ac:dyDescent="0.25">
      <c r="B9" s="71" t="s">
        <v>134</v>
      </c>
      <c r="C9" s="141" t="s">
        <v>184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</row>
    <row r="10" spans="1:19" ht="8.1" customHeight="1" thickBot="1" x14ac:dyDescent="0.3"/>
    <row r="11" spans="1:19" ht="4.5" customHeight="1" thickTop="1" x14ac:dyDescent="0.25">
      <c r="A11" s="94"/>
      <c r="B11" s="95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4"/>
    </row>
    <row r="12" spans="1:19" ht="15" customHeight="1" x14ac:dyDescent="0.25">
      <c r="A12" s="59"/>
      <c r="B12" s="97" t="s">
        <v>0</v>
      </c>
      <c r="C12" s="98"/>
      <c r="D12" s="99" t="s">
        <v>1</v>
      </c>
      <c r="E12" s="142" t="s">
        <v>24</v>
      </c>
      <c r="F12" s="142"/>
      <c r="G12" s="99"/>
      <c r="H12" s="142" t="s">
        <v>84</v>
      </c>
      <c r="I12" s="142"/>
      <c r="J12" s="99"/>
      <c r="K12" s="142" t="s">
        <v>85</v>
      </c>
      <c r="L12" s="142"/>
      <c r="M12" s="99"/>
      <c r="N12" s="142" t="s">
        <v>143</v>
      </c>
      <c r="O12" s="142"/>
      <c r="P12" s="59"/>
    </row>
    <row r="13" spans="1:19" ht="16.5" x14ac:dyDescent="0.25">
      <c r="A13" s="59"/>
      <c r="B13" s="100" t="s">
        <v>2</v>
      </c>
      <c r="C13" s="98"/>
      <c r="D13" s="101" t="s">
        <v>3</v>
      </c>
      <c r="E13" s="137" t="s">
        <v>25</v>
      </c>
      <c r="F13" s="137"/>
      <c r="G13" s="53"/>
      <c r="H13" s="137"/>
      <c r="I13" s="137"/>
      <c r="J13" s="53"/>
      <c r="K13" s="137"/>
      <c r="L13" s="137"/>
      <c r="M13" s="53"/>
      <c r="N13" s="137" t="s">
        <v>86</v>
      </c>
      <c r="O13" s="137"/>
      <c r="P13" s="59"/>
    </row>
    <row r="14" spans="1:19" ht="30.75" customHeight="1" x14ac:dyDescent="0.2">
      <c r="A14" s="59"/>
      <c r="B14" s="102"/>
      <c r="C14" s="98"/>
      <c r="D14" s="103"/>
      <c r="E14" s="104" t="s">
        <v>70</v>
      </c>
      <c r="F14" s="104" t="s">
        <v>71</v>
      </c>
      <c r="G14" s="104"/>
      <c r="H14" s="104" t="s">
        <v>70</v>
      </c>
      <c r="I14" s="104" t="s">
        <v>71</v>
      </c>
      <c r="J14" s="104"/>
      <c r="K14" s="104" t="s">
        <v>70</v>
      </c>
      <c r="L14" s="104" t="s">
        <v>71</v>
      </c>
      <c r="M14" s="104"/>
      <c r="N14" s="104" t="s">
        <v>70</v>
      </c>
      <c r="O14" s="104" t="s">
        <v>71</v>
      </c>
      <c r="P14" s="59"/>
    </row>
    <row r="15" spans="1:19" ht="28.5" x14ac:dyDescent="0.25">
      <c r="A15" s="59"/>
      <c r="B15" s="102"/>
      <c r="C15" s="98"/>
      <c r="D15" s="103"/>
      <c r="E15" s="105"/>
      <c r="F15" s="106" t="s">
        <v>90</v>
      </c>
      <c r="G15" s="106"/>
      <c r="H15" s="105"/>
      <c r="I15" s="106" t="s">
        <v>90</v>
      </c>
      <c r="J15" s="106"/>
      <c r="K15" s="105"/>
      <c r="L15" s="106" t="s">
        <v>72</v>
      </c>
      <c r="M15" s="106"/>
      <c r="N15" s="105"/>
      <c r="O15" s="106" t="s">
        <v>90</v>
      </c>
      <c r="P15" s="59"/>
    </row>
    <row r="16" spans="1:19" ht="16.5" x14ac:dyDescent="0.25">
      <c r="A16" s="59"/>
      <c r="B16" s="102"/>
      <c r="C16" s="98"/>
      <c r="D16" s="103"/>
      <c r="E16" s="105"/>
      <c r="F16" s="107" t="s">
        <v>73</v>
      </c>
      <c r="G16" s="107"/>
      <c r="H16" s="105"/>
      <c r="I16" s="107" t="s">
        <v>73</v>
      </c>
      <c r="J16" s="107"/>
      <c r="K16" s="105"/>
      <c r="L16" s="107" t="s">
        <v>73</v>
      </c>
      <c r="M16" s="107"/>
      <c r="N16" s="105"/>
      <c r="O16" s="107" t="s">
        <v>73</v>
      </c>
      <c r="P16" s="59"/>
    </row>
    <row r="17" spans="1:19" s="14" customFormat="1" ht="8.1" customHeight="1" x14ac:dyDescent="0.25">
      <c r="A17" s="108"/>
      <c r="B17" s="109"/>
      <c r="C17" s="110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08"/>
    </row>
    <row r="18" spans="1:19" ht="8.1" customHeight="1" x14ac:dyDescent="0.25">
      <c r="A18" s="14"/>
      <c r="B18" s="73"/>
      <c r="C18" s="73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14"/>
      <c r="Q18" s="17"/>
      <c r="R18" s="17"/>
      <c r="S18" s="17"/>
    </row>
    <row r="19" spans="1:19" ht="15" customHeight="1" x14ac:dyDescent="0.25">
      <c r="A19" s="14"/>
      <c r="B19" s="73" t="s">
        <v>4</v>
      </c>
      <c r="C19" s="75"/>
      <c r="D19" s="76">
        <v>2022</v>
      </c>
      <c r="E19" s="77">
        <f>SUM(H19,K19,N19,'8.4 (2)'!E21,'8.4 (2)'!H21,'8.4 (2)'!K21)</f>
        <v>1270</v>
      </c>
      <c r="F19" s="77">
        <f>SUM(I19,L19,O19,'8.4 (2)'!F21,'8.4 (2)'!I21,'8.4 (2)'!L21)</f>
        <v>16333357.719999999</v>
      </c>
      <c r="G19" s="77"/>
      <c r="H19" s="77">
        <f>SUM(H23,H27,H31,H35,H39,H43,H47,H51,H55,H59,H63,H67,H71,H75,H79,H83)</f>
        <v>568</v>
      </c>
      <c r="I19" s="77">
        <f>SUM(I23,I27,I31,I35,I39,I43,I47,I51,I55,I59,I63,I67,I71,I75,I79,I83)</f>
        <v>13531994.26</v>
      </c>
      <c r="J19" s="77"/>
      <c r="K19" s="77">
        <f>SUM(K23,K27,K31,K35,K39,K43,K47,K51,K55,K59,K63,K67,K71,K75,K79,K83)</f>
        <v>220</v>
      </c>
      <c r="L19" s="77">
        <f>SUM(L23,L27,L31,L35,L39,L43,L47,L51,L55,L59,L63,L67,L71,L75,L79,L83)</f>
        <v>837701.25</v>
      </c>
      <c r="M19" s="77"/>
      <c r="N19" s="77">
        <f>SUM(N23,N27,N31,N35,N39,N43,N47,N51,N55,N59,N63,N67,N71,N75,N79,N83)</f>
        <v>65</v>
      </c>
      <c r="O19" s="77">
        <f>SUM(O23,O27,O31,O35,O39,O43,O47,O51,O55,O59,O63,O67,O71,O75,O79,O83)</f>
        <v>319898.25999999995</v>
      </c>
      <c r="P19" s="14"/>
    </row>
    <row r="20" spans="1:19" ht="15" customHeight="1" x14ac:dyDescent="0.25">
      <c r="B20" s="78"/>
      <c r="C20" s="78"/>
      <c r="D20" s="76">
        <v>2023</v>
      </c>
      <c r="E20" s="77">
        <f>SUM(H20,K20,N20,'8.4 (2)'!E22,'8.4 (2)'!H22,'8.4 (2)'!K22)</f>
        <v>1884</v>
      </c>
      <c r="F20" s="77">
        <f>SUM(I20,L20,O20,'8.4 (2)'!F22,'8.4 (2)'!I22,'8.4 (2)'!L22)</f>
        <v>22137252.319999997</v>
      </c>
      <c r="G20" s="77"/>
      <c r="H20" s="77">
        <f t="shared" ref="H20:I21" si="0">SUM(H24,H28,H32,H36,H40,H44,H48,H52,H56,H60,H64,H68,H72,H76,H80,H84)</f>
        <v>1000</v>
      </c>
      <c r="I20" s="77">
        <f t="shared" si="0"/>
        <v>17989985.359999999</v>
      </c>
      <c r="J20" s="77"/>
      <c r="K20" s="77">
        <f t="shared" ref="K20:L20" si="1">SUM(K24,K28,K32,K36,K40,K44,K48,K52,K56,K60,K64,K68,K72,K76,K80,K84)</f>
        <v>342</v>
      </c>
      <c r="L20" s="77">
        <f t="shared" si="1"/>
        <v>657973.39999999991</v>
      </c>
      <c r="M20" s="77"/>
      <c r="N20" s="77">
        <f t="shared" ref="N20:O20" si="2">SUM(N24,N28,N32,N36,N40,N44,N48,N52,N56,N60,N64,N68,N72,N76,N80,N84)</f>
        <v>120</v>
      </c>
      <c r="O20" s="77">
        <f t="shared" si="2"/>
        <v>376723.99</v>
      </c>
    </row>
    <row r="21" spans="1:19" ht="15" customHeight="1" x14ac:dyDescent="0.25">
      <c r="B21" s="78"/>
      <c r="C21" s="78"/>
      <c r="D21" s="76">
        <v>2024</v>
      </c>
      <c r="E21" s="77">
        <f>SUM(H21,K21,N21,'8.4 (2)'!E23,'8.4 (2)'!H23,'8.4 (2)'!K23)</f>
        <v>2243</v>
      </c>
      <c r="F21" s="77">
        <f>SUM(I21,L21,O21,'8.4 (2)'!F23,'8.4 (2)'!I23,'8.4 (2)'!L23)</f>
        <v>31413124.579999998</v>
      </c>
      <c r="G21" s="77"/>
      <c r="H21" s="77">
        <f t="shared" si="0"/>
        <v>672</v>
      </c>
      <c r="I21" s="77">
        <f t="shared" si="0"/>
        <v>17172500.449999999</v>
      </c>
      <c r="J21" s="77"/>
      <c r="K21" s="77">
        <f t="shared" ref="K21:L21" si="3">SUM(K25,K29,K33,K37,K41,K45,K49,K53,K57,K61,K65,K69,K73,K77,K81,K85)</f>
        <v>598</v>
      </c>
      <c r="L21" s="77">
        <f t="shared" si="3"/>
        <v>797264.00000000012</v>
      </c>
      <c r="M21" s="77"/>
      <c r="N21" s="77">
        <f t="shared" ref="N21:O21" si="4">SUM(N25,N29,N33,N37,N41,N45,N49,N53,N57,N61,N65,N69,N73,N77,N81,N85)</f>
        <v>204</v>
      </c>
      <c r="O21" s="77">
        <f t="shared" si="4"/>
        <v>989285.21</v>
      </c>
      <c r="Q21" s="41"/>
    </row>
    <row r="22" spans="1:19" ht="8.1" customHeight="1" x14ac:dyDescent="0.25">
      <c r="B22" s="79"/>
      <c r="C22" s="79"/>
      <c r="D22" s="76"/>
      <c r="E22" s="76"/>
      <c r="F22" s="76"/>
      <c r="G22" s="76"/>
      <c r="H22" s="80"/>
      <c r="I22" s="80"/>
      <c r="J22" s="76"/>
      <c r="K22" s="80"/>
      <c r="L22" s="80"/>
      <c r="M22" s="76"/>
      <c r="N22" s="80"/>
      <c r="O22" s="80"/>
      <c r="Q22" s="41"/>
    </row>
    <row r="23" spans="1:19" ht="15" customHeight="1" x14ac:dyDescent="0.25">
      <c r="B23" s="79" t="s">
        <v>5</v>
      </c>
      <c r="C23" s="79"/>
      <c r="D23" s="81">
        <v>2022</v>
      </c>
      <c r="E23" s="82">
        <f>SUM(H23,K23,N23,'8.4 (2)'!E25,'8.4 (2)'!H25,'8.4 (2)'!K25)</f>
        <v>83</v>
      </c>
      <c r="F23" s="82">
        <f>SUM(I23,L23,O23,'8.4 (2)'!F25,'8.4 (2)'!I25,'8.4 (2)'!L25)</f>
        <v>3938524.01</v>
      </c>
      <c r="G23" s="82"/>
      <c r="H23" s="83">
        <v>69</v>
      </c>
      <c r="I23" s="83">
        <v>3761667.11</v>
      </c>
      <c r="J23" s="82"/>
      <c r="K23" s="83">
        <v>2</v>
      </c>
      <c r="L23" s="83">
        <v>470.5</v>
      </c>
      <c r="M23" s="82"/>
      <c r="N23" s="83">
        <v>4</v>
      </c>
      <c r="O23" s="83">
        <v>60996</v>
      </c>
      <c r="Q23" s="41"/>
    </row>
    <row r="24" spans="1:19" ht="15" customHeight="1" x14ac:dyDescent="0.25">
      <c r="B24" s="79"/>
      <c r="C24" s="79"/>
      <c r="D24" s="81">
        <v>2023</v>
      </c>
      <c r="E24" s="82">
        <f>SUM(H24,K24,N24,'8.4 (2)'!E26,'8.4 (2)'!H26,'8.4 (2)'!K26)</f>
        <v>119</v>
      </c>
      <c r="F24" s="82">
        <f>SUM(I24,L24,O24,'8.4 (2)'!F26,'8.4 (2)'!I26,'8.4 (2)'!L26)</f>
        <v>1961743.4300000002</v>
      </c>
      <c r="G24" s="82"/>
      <c r="H24" s="83">
        <v>94</v>
      </c>
      <c r="I24" s="83">
        <v>1883923.83</v>
      </c>
      <c r="J24" s="82"/>
      <c r="K24" s="83" t="s">
        <v>31</v>
      </c>
      <c r="L24" s="83" t="s">
        <v>31</v>
      </c>
      <c r="M24" s="82"/>
      <c r="N24" s="82">
        <v>3</v>
      </c>
      <c r="O24" s="82">
        <v>2208.8000000000002</v>
      </c>
      <c r="Q24" s="41"/>
    </row>
    <row r="25" spans="1:19" ht="15" customHeight="1" x14ac:dyDescent="0.25">
      <c r="B25" s="79"/>
      <c r="C25" s="79"/>
      <c r="D25" s="81">
        <v>2024</v>
      </c>
      <c r="E25" s="82">
        <f>SUM(H25,K25,N25,'8.4 (2)'!E27,'8.4 (2)'!H27,'8.4 (2)'!K27)</f>
        <v>190</v>
      </c>
      <c r="F25" s="82">
        <f>SUM(I25,L25,O25,'8.4 (2)'!F27,'8.4 (2)'!I27,'8.4 (2)'!L27)</f>
        <v>11689299.9</v>
      </c>
      <c r="G25" s="82"/>
      <c r="H25" s="83">
        <v>82</v>
      </c>
      <c r="I25" s="83">
        <v>2219820.4</v>
      </c>
      <c r="J25" s="82"/>
      <c r="K25" s="83">
        <v>4</v>
      </c>
      <c r="L25" s="83">
        <v>133065.5</v>
      </c>
      <c r="M25" s="82"/>
      <c r="N25" s="83">
        <v>19</v>
      </c>
      <c r="O25" s="83">
        <v>70176.7</v>
      </c>
      <c r="Q25" s="41"/>
    </row>
    <row r="26" spans="1:19" ht="8.1" customHeight="1" x14ac:dyDescent="0.25">
      <c r="B26" s="79"/>
      <c r="C26" s="79"/>
      <c r="D26" s="84"/>
      <c r="E26" s="84"/>
      <c r="F26" s="84"/>
      <c r="G26" s="84"/>
      <c r="H26" s="85"/>
      <c r="I26" s="85"/>
      <c r="J26" s="84"/>
      <c r="K26" s="85"/>
      <c r="L26" s="85"/>
      <c r="M26" s="84"/>
      <c r="N26" s="85"/>
      <c r="O26" s="85"/>
      <c r="Q26" s="41"/>
    </row>
    <row r="27" spans="1:19" ht="15" customHeight="1" x14ac:dyDescent="0.25">
      <c r="B27" s="79" t="s">
        <v>74</v>
      </c>
      <c r="C27" s="79"/>
      <c r="D27" s="81">
        <v>2022</v>
      </c>
      <c r="E27" s="82">
        <f>SUM(H27,K27,N27,'8.4 (2)'!E29,'8.4 (2)'!H29,'8.4 (2)'!K29)</f>
        <v>81</v>
      </c>
      <c r="F27" s="82">
        <f>SUM(I27,L27,O27,'8.4 (2)'!F29,'8.4 (2)'!I29,'8.4 (2)'!L29)</f>
        <v>901015.6399999999</v>
      </c>
      <c r="G27" s="82"/>
      <c r="H27" s="83">
        <v>41</v>
      </c>
      <c r="I27" s="83">
        <v>692178.34</v>
      </c>
      <c r="J27" s="82"/>
      <c r="K27" s="83">
        <v>10</v>
      </c>
      <c r="L27" s="83">
        <v>41260.1</v>
      </c>
      <c r="M27" s="82"/>
      <c r="N27" s="83">
        <v>11</v>
      </c>
      <c r="O27" s="83">
        <v>22383.200000000001</v>
      </c>
      <c r="Q27" s="41"/>
    </row>
    <row r="28" spans="1:19" ht="15" customHeight="1" x14ac:dyDescent="0.25">
      <c r="B28" s="79"/>
      <c r="C28" s="79"/>
      <c r="D28" s="81">
        <v>2023</v>
      </c>
      <c r="E28" s="82">
        <f>SUM(H28,K28,N28,'8.4 (2)'!E30,'8.4 (2)'!H30,'8.4 (2)'!K30)</f>
        <v>211</v>
      </c>
      <c r="F28" s="82">
        <f>SUM(I28,L28,O28,'8.4 (2)'!F30,'8.4 (2)'!I30,'8.4 (2)'!L30)</f>
        <v>2520069.0699999998</v>
      </c>
      <c r="G28" s="82"/>
      <c r="H28" s="83">
        <v>172</v>
      </c>
      <c r="I28" s="83">
        <v>2443265.29</v>
      </c>
      <c r="J28" s="82"/>
      <c r="K28" s="83">
        <v>19</v>
      </c>
      <c r="L28" s="83">
        <v>17924.3</v>
      </c>
      <c r="M28" s="82"/>
      <c r="N28" s="83">
        <v>8</v>
      </c>
      <c r="O28" s="83">
        <v>57011.88</v>
      </c>
      <c r="Q28" s="41"/>
    </row>
    <row r="29" spans="1:19" ht="15" customHeight="1" x14ac:dyDescent="0.25">
      <c r="B29" s="79"/>
      <c r="C29" s="79"/>
      <c r="D29" s="81">
        <v>2024</v>
      </c>
      <c r="E29" s="82">
        <f>SUM(H29,K29,N29,'8.4 (2)'!E31,'8.4 (2)'!H31,'8.4 (2)'!K31)</f>
        <v>153</v>
      </c>
      <c r="F29" s="82">
        <f>SUM(I29,L29,O29,'8.4 (2)'!F31,'8.4 (2)'!I31,'8.4 (2)'!L31)</f>
        <v>643043.34000000008</v>
      </c>
      <c r="G29" s="82"/>
      <c r="H29" s="83">
        <v>72</v>
      </c>
      <c r="I29" s="83">
        <v>542846.13</v>
      </c>
      <c r="J29" s="82"/>
      <c r="K29" s="83">
        <v>32</v>
      </c>
      <c r="L29" s="83">
        <v>60527.35</v>
      </c>
      <c r="M29" s="82"/>
      <c r="N29" s="83">
        <v>22</v>
      </c>
      <c r="O29" s="83">
        <v>20404.400000000001</v>
      </c>
      <c r="Q29" s="41"/>
    </row>
    <row r="30" spans="1:19" ht="8.1" customHeight="1" x14ac:dyDescent="0.25">
      <c r="B30" s="79"/>
      <c r="C30" s="79"/>
      <c r="D30" s="84"/>
      <c r="E30" s="84"/>
      <c r="F30" s="84"/>
      <c r="G30" s="84"/>
      <c r="H30" s="85"/>
      <c r="I30" s="85"/>
      <c r="J30" s="84"/>
      <c r="K30" s="85"/>
      <c r="L30" s="85"/>
      <c r="M30" s="84"/>
      <c r="N30" s="85"/>
      <c r="O30" s="85"/>
      <c r="Q30" s="41"/>
    </row>
    <row r="31" spans="1:19" ht="15" customHeight="1" x14ac:dyDescent="0.25">
      <c r="B31" s="79" t="s">
        <v>7</v>
      </c>
      <c r="C31" s="79"/>
      <c r="D31" s="81">
        <v>2022</v>
      </c>
      <c r="E31" s="82">
        <f>SUM(H31,K31,N31,'8.4 (2)'!E33,'8.4 (2)'!H33,'8.4 (2)'!K33)</f>
        <v>287</v>
      </c>
      <c r="F31" s="82">
        <f>SUM(I31,L31,O31,'8.4 (2)'!F33,'8.4 (2)'!I33,'8.4 (2)'!L33)</f>
        <v>609400.60000000009</v>
      </c>
      <c r="G31" s="83"/>
      <c r="H31" s="83">
        <v>80</v>
      </c>
      <c r="I31" s="83">
        <v>333336.69</v>
      </c>
      <c r="J31" s="83"/>
      <c r="K31" s="83">
        <v>105</v>
      </c>
      <c r="L31" s="83">
        <v>62210.65</v>
      </c>
      <c r="M31" s="83"/>
      <c r="N31" s="83" t="s">
        <v>31</v>
      </c>
      <c r="O31" s="83" t="s">
        <v>31</v>
      </c>
      <c r="Q31" s="41"/>
    </row>
    <row r="32" spans="1:19" ht="15" customHeight="1" x14ac:dyDescent="0.25">
      <c r="B32" s="79"/>
      <c r="C32" s="79"/>
      <c r="D32" s="81">
        <v>2023</v>
      </c>
      <c r="E32" s="82">
        <f>SUM(H32,K32,N32,'8.4 (2)'!E34,'8.4 (2)'!H34,'8.4 (2)'!K34)</f>
        <v>348</v>
      </c>
      <c r="F32" s="82">
        <f>SUM(I32,L32,O32,'8.4 (2)'!F34,'8.4 (2)'!I34,'8.4 (2)'!L34)</f>
        <v>617038.73</v>
      </c>
      <c r="G32" s="83"/>
      <c r="H32" s="83">
        <v>116</v>
      </c>
      <c r="I32" s="83">
        <v>183534.1</v>
      </c>
      <c r="J32" s="83"/>
      <c r="K32" s="83">
        <v>149</v>
      </c>
      <c r="L32" s="83">
        <v>88036.4</v>
      </c>
      <c r="M32" s="83"/>
      <c r="N32" s="83">
        <v>2</v>
      </c>
      <c r="O32" s="83">
        <v>399</v>
      </c>
      <c r="Q32" s="41"/>
    </row>
    <row r="33" spans="1:17" ht="15" customHeight="1" x14ac:dyDescent="0.25">
      <c r="B33" s="79"/>
      <c r="C33" s="79"/>
      <c r="D33" s="81">
        <v>2024</v>
      </c>
      <c r="E33" s="82">
        <f>SUM(H33,K33,N33,'8.4 (2)'!E35,'8.4 (2)'!H35,'8.4 (2)'!K35)</f>
        <v>475</v>
      </c>
      <c r="F33" s="82">
        <f>SUM(I33,L33,O33,'8.4 (2)'!F35,'8.4 (2)'!I35,'8.4 (2)'!L35)</f>
        <v>604241.59000000008</v>
      </c>
      <c r="G33" s="83"/>
      <c r="H33" s="83">
        <v>62</v>
      </c>
      <c r="I33" s="83">
        <v>187607.63</v>
      </c>
      <c r="J33" s="83"/>
      <c r="K33" s="83">
        <v>297</v>
      </c>
      <c r="L33" s="83">
        <v>122791.06</v>
      </c>
      <c r="M33" s="83"/>
      <c r="N33" s="83">
        <v>9</v>
      </c>
      <c r="O33" s="83">
        <v>28852.400000000001</v>
      </c>
      <c r="Q33" s="41"/>
    </row>
    <row r="34" spans="1:17" ht="8.1" customHeight="1" x14ac:dyDescent="0.25">
      <c r="B34" s="79"/>
      <c r="C34" s="79"/>
      <c r="D34" s="84"/>
      <c r="E34" s="84"/>
      <c r="F34" s="84"/>
      <c r="G34" s="84"/>
      <c r="H34" s="85"/>
      <c r="I34" s="85"/>
      <c r="J34" s="84"/>
      <c r="K34" s="85"/>
      <c r="L34" s="85"/>
      <c r="M34" s="84"/>
      <c r="N34" s="85"/>
      <c r="O34" s="85"/>
      <c r="Q34" s="41"/>
    </row>
    <row r="35" spans="1:17" ht="15" customHeight="1" x14ac:dyDescent="0.25">
      <c r="B35" s="79" t="s">
        <v>75</v>
      </c>
      <c r="C35" s="79"/>
      <c r="D35" s="81">
        <v>2022</v>
      </c>
      <c r="E35" s="82">
        <f>SUM(H35,K35,N35,'8.4 (2)'!E37,'8.4 (2)'!H37,'8.4 (2)'!K37)</f>
        <v>19</v>
      </c>
      <c r="F35" s="82">
        <f>SUM(I35,L35,O35,'8.4 (2)'!F37,'8.4 (2)'!I37,'8.4 (2)'!L37)</f>
        <v>435749.4</v>
      </c>
      <c r="G35" s="82"/>
      <c r="H35" s="83">
        <v>8</v>
      </c>
      <c r="I35" s="83">
        <v>209108</v>
      </c>
      <c r="J35" s="82"/>
      <c r="K35" s="83" t="s">
        <v>31</v>
      </c>
      <c r="L35" s="83" t="s">
        <v>31</v>
      </c>
      <c r="M35" s="82"/>
      <c r="N35" s="83" t="s">
        <v>31</v>
      </c>
      <c r="O35" s="83" t="s">
        <v>31</v>
      </c>
      <c r="Q35" s="41"/>
    </row>
    <row r="36" spans="1:17" ht="15" customHeight="1" x14ac:dyDescent="0.25">
      <c r="B36" s="79"/>
      <c r="C36" s="79"/>
      <c r="D36" s="81">
        <v>2023</v>
      </c>
      <c r="E36" s="82">
        <f>SUM(H36,K36,N36,'8.4 (2)'!E38,'8.4 (2)'!H38,'8.4 (2)'!K38)</f>
        <v>24</v>
      </c>
      <c r="F36" s="82">
        <f>SUM(I36,L36,O36,'8.4 (2)'!F38,'8.4 (2)'!I38,'8.4 (2)'!L38)</f>
        <v>554125.44999999995</v>
      </c>
      <c r="G36" s="82"/>
      <c r="H36" s="83">
        <v>10</v>
      </c>
      <c r="I36" s="83">
        <v>550757.19999999995</v>
      </c>
      <c r="J36" s="82"/>
      <c r="K36" s="83" t="s">
        <v>31</v>
      </c>
      <c r="L36" s="83" t="s">
        <v>31</v>
      </c>
      <c r="M36" s="82"/>
      <c r="N36" s="83">
        <v>1</v>
      </c>
      <c r="O36" s="83">
        <v>106.4</v>
      </c>
      <c r="Q36" s="41"/>
    </row>
    <row r="37" spans="1:17" s="2" customFormat="1" ht="15" customHeight="1" x14ac:dyDescent="0.25">
      <c r="A37" s="1"/>
      <c r="B37" s="79"/>
      <c r="C37" s="79"/>
      <c r="D37" s="81">
        <v>2024</v>
      </c>
      <c r="E37" s="82">
        <f>SUM(H37,K37,N37,'8.4 (2)'!E39,'8.4 (2)'!H39,'8.4 (2)'!K39)</f>
        <v>58</v>
      </c>
      <c r="F37" s="82">
        <f>SUM(I37,L37,O37,'8.4 (2)'!F39,'8.4 (2)'!I39,'8.4 (2)'!L39)</f>
        <v>143633.15</v>
      </c>
      <c r="G37" s="82"/>
      <c r="H37" s="83">
        <v>7</v>
      </c>
      <c r="I37" s="83">
        <v>101723.65</v>
      </c>
      <c r="J37" s="82"/>
      <c r="K37" s="83" t="s">
        <v>31</v>
      </c>
      <c r="L37" s="83" t="s">
        <v>31</v>
      </c>
      <c r="M37" s="82"/>
      <c r="N37" s="83">
        <v>12</v>
      </c>
      <c r="O37" s="83">
        <v>7709.8</v>
      </c>
      <c r="P37" s="1"/>
      <c r="Q37" s="41"/>
    </row>
    <row r="38" spans="1:17" ht="8.1" customHeight="1" x14ac:dyDescent="0.25">
      <c r="B38" s="79"/>
      <c r="C38" s="79"/>
      <c r="D38" s="84"/>
      <c r="E38" s="84"/>
      <c r="F38" s="84"/>
      <c r="G38" s="84"/>
      <c r="H38" s="85"/>
      <c r="I38" s="85"/>
      <c r="J38" s="84"/>
      <c r="K38" s="85"/>
      <c r="L38" s="85"/>
      <c r="M38" s="84"/>
      <c r="N38" s="85"/>
      <c r="O38" s="85"/>
      <c r="Q38" s="41"/>
    </row>
    <row r="39" spans="1:17" ht="15" customHeight="1" x14ac:dyDescent="0.25">
      <c r="A39" s="2"/>
      <c r="B39" s="79" t="s">
        <v>76</v>
      </c>
      <c r="C39" s="79"/>
      <c r="D39" s="81">
        <v>2022</v>
      </c>
      <c r="E39" s="82">
        <f>SUM(H39,K39,N39,'8.4 (2)'!E41,'8.4 (2)'!H41,'8.4 (2)'!K41)</f>
        <v>40</v>
      </c>
      <c r="F39" s="82">
        <f>SUM(I39,L39,O39,'8.4 (2)'!F41,'8.4 (2)'!I41,'8.4 (2)'!L41)</f>
        <v>803371.8</v>
      </c>
      <c r="G39" s="83"/>
      <c r="H39" s="83">
        <v>29</v>
      </c>
      <c r="I39" s="83">
        <v>531388.80000000005</v>
      </c>
      <c r="J39" s="83"/>
      <c r="K39" s="83" t="s">
        <v>31</v>
      </c>
      <c r="L39" s="83" t="s">
        <v>31</v>
      </c>
      <c r="M39" s="83"/>
      <c r="N39" s="83" t="s">
        <v>31</v>
      </c>
      <c r="O39" s="83" t="s">
        <v>31</v>
      </c>
      <c r="Q39" s="41"/>
    </row>
    <row r="40" spans="1:17" ht="15" customHeight="1" x14ac:dyDescent="0.25">
      <c r="B40" s="79"/>
      <c r="C40" s="79"/>
      <c r="D40" s="81">
        <v>2023</v>
      </c>
      <c r="E40" s="82">
        <f>SUM(H40,K40,N40,'8.4 (2)'!E42,'8.4 (2)'!H42,'8.4 (2)'!K42)</f>
        <v>110</v>
      </c>
      <c r="F40" s="82">
        <f>SUM(I40,L40,O40,'8.4 (2)'!F42,'8.4 (2)'!I42,'8.4 (2)'!L42)</f>
        <v>3035920.1</v>
      </c>
      <c r="G40" s="83"/>
      <c r="H40" s="83">
        <v>89</v>
      </c>
      <c r="I40" s="83">
        <v>2996283.15</v>
      </c>
      <c r="J40" s="83"/>
      <c r="K40" s="83" t="s">
        <v>31</v>
      </c>
      <c r="L40" s="83" t="s">
        <v>31</v>
      </c>
      <c r="M40" s="83"/>
      <c r="N40" s="83">
        <v>4</v>
      </c>
      <c r="O40" s="83">
        <v>19529.599999999999</v>
      </c>
      <c r="Q40" s="41"/>
    </row>
    <row r="41" spans="1:17" ht="15" customHeight="1" x14ac:dyDescent="0.25">
      <c r="B41" s="79"/>
      <c r="C41" s="79"/>
      <c r="D41" s="81">
        <v>2024</v>
      </c>
      <c r="E41" s="82">
        <f>SUM(H41,K41,N41,'8.4 (2)'!E43,'8.4 (2)'!H43,'8.4 (2)'!K43)</f>
        <v>88</v>
      </c>
      <c r="F41" s="82">
        <f>SUM(I41,L41,O41,'8.4 (2)'!F43,'8.4 (2)'!I43,'8.4 (2)'!L43)</f>
        <v>1742644.65</v>
      </c>
      <c r="G41" s="83"/>
      <c r="H41" s="83">
        <v>56</v>
      </c>
      <c r="I41" s="83">
        <v>1708177.45</v>
      </c>
      <c r="J41" s="83"/>
      <c r="K41" s="83" t="s">
        <v>31</v>
      </c>
      <c r="L41" s="83" t="s">
        <v>31</v>
      </c>
      <c r="M41" s="83"/>
      <c r="N41" s="83">
        <v>7</v>
      </c>
      <c r="O41" s="83">
        <v>14686.2</v>
      </c>
      <c r="Q41" s="41"/>
    </row>
    <row r="42" spans="1:17" ht="8.1" customHeight="1" x14ac:dyDescent="0.25">
      <c r="B42" s="79"/>
      <c r="C42" s="79"/>
      <c r="D42" s="84"/>
      <c r="E42" s="84"/>
      <c r="F42" s="84"/>
      <c r="G42" s="84"/>
      <c r="H42" s="85"/>
      <c r="I42" s="85"/>
      <c r="J42" s="84"/>
      <c r="K42" s="85"/>
      <c r="L42" s="85"/>
      <c r="M42" s="84"/>
      <c r="N42" s="85"/>
      <c r="O42" s="85"/>
      <c r="Q42" s="41"/>
    </row>
    <row r="43" spans="1:17" ht="15" customHeight="1" x14ac:dyDescent="0.25">
      <c r="B43" s="79" t="s">
        <v>9</v>
      </c>
      <c r="C43" s="79"/>
      <c r="D43" s="81">
        <v>2022</v>
      </c>
      <c r="E43" s="82">
        <f>SUM(H43,K43,N43,'8.4 (2)'!E45,'8.4 (2)'!H45,'8.4 (2)'!K45)</f>
        <v>43</v>
      </c>
      <c r="F43" s="82">
        <f>SUM(I43,L43,O43,'8.4 (2)'!F45,'8.4 (2)'!I45,'8.4 (2)'!L45)</f>
        <v>68560.23</v>
      </c>
      <c r="G43" s="83"/>
      <c r="H43" s="83">
        <v>10</v>
      </c>
      <c r="I43" s="83">
        <v>50642.03</v>
      </c>
      <c r="J43" s="83"/>
      <c r="K43" s="83">
        <v>1</v>
      </c>
      <c r="L43" s="83">
        <v>102.5</v>
      </c>
      <c r="M43" s="83"/>
      <c r="N43" s="83">
        <v>6</v>
      </c>
      <c r="O43" s="83">
        <v>16235.4</v>
      </c>
      <c r="Q43" s="41"/>
    </row>
    <row r="44" spans="1:17" ht="15" customHeight="1" x14ac:dyDescent="0.25">
      <c r="B44" s="79"/>
      <c r="C44" s="79"/>
      <c r="D44" s="81">
        <v>2023</v>
      </c>
      <c r="E44" s="82">
        <f>SUM(H44,K44,N44,'8.4 (2)'!E46,'8.4 (2)'!H46,'8.4 (2)'!K46)</f>
        <v>30</v>
      </c>
      <c r="F44" s="82">
        <f>SUM(I44,L44,O44,'8.4 (2)'!F46,'8.4 (2)'!I46,'8.4 (2)'!L46)</f>
        <v>337276.99</v>
      </c>
      <c r="G44" s="83"/>
      <c r="H44" s="83">
        <v>18</v>
      </c>
      <c r="I44" s="83">
        <v>315211.19</v>
      </c>
      <c r="J44" s="83"/>
      <c r="K44" s="83">
        <v>1</v>
      </c>
      <c r="L44" s="83">
        <v>650</v>
      </c>
      <c r="M44" s="83"/>
      <c r="N44" s="83" t="s">
        <v>31</v>
      </c>
      <c r="O44" s="83" t="s">
        <v>31</v>
      </c>
      <c r="Q44" s="41"/>
    </row>
    <row r="45" spans="1:17" ht="15" customHeight="1" x14ac:dyDescent="0.25">
      <c r="B45" s="79"/>
      <c r="C45" s="79"/>
      <c r="D45" s="81">
        <v>2024</v>
      </c>
      <c r="E45" s="82">
        <f>SUM(H45,K45,N45,'8.4 (2)'!E47,'8.4 (2)'!H47,'8.4 (2)'!K47)</f>
        <v>58</v>
      </c>
      <c r="F45" s="82">
        <f>SUM(I45,L45,O45,'8.4 (2)'!F47,'8.4 (2)'!I47,'8.4 (2)'!L47)</f>
        <v>148335.38999999998</v>
      </c>
      <c r="G45" s="83"/>
      <c r="H45" s="83">
        <v>27</v>
      </c>
      <c r="I45" s="83">
        <v>54183.49</v>
      </c>
      <c r="J45" s="83"/>
      <c r="K45" s="83">
        <v>2</v>
      </c>
      <c r="L45" s="83">
        <v>632.4</v>
      </c>
      <c r="M45" s="83"/>
      <c r="N45" s="83">
        <v>9</v>
      </c>
      <c r="O45" s="83">
        <v>9937</v>
      </c>
      <c r="Q45" s="41"/>
    </row>
    <row r="46" spans="1:17" ht="8.1" customHeight="1" x14ac:dyDescent="0.25">
      <c r="B46" s="79"/>
      <c r="C46" s="79"/>
      <c r="D46" s="84"/>
      <c r="E46" s="84"/>
      <c r="F46" s="84"/>
      <c r="G46" s="84"/>
      <c r="H46" s="85"/>
      <c r="I46" s="85"/>
      <c r="J46" s="84"/>
      <c r="K46" s="85"/>
      <c r="L46" s="85"/>
      <c r="M46" s="84"/>
      <c r="N46" s="85"/>
      <c r="O46" s="85"/>
      <c r="Q46" s="41"/>
    </row>
    <row r="47" spans="1:17" ht="15" customHeight="1" x14ac:dyDescent="0.25">
      <c r="B47" s="79" t="s">
        <v>10</v>
      </c>
      <c r="C47" s="79"/>
      <c r="D47" s="81">
        <v>2022</v>
      </c>
      <c r="E47" s="82">
        <f>SUM(H47,K47,N47,'8.4 (2)'!E49,'8.4 (2)'!H49,'8.4 (2)'!K49)</f>
        <v>74</v>
      </c>
      <c r="F47" s="82">
        <f>SUM(I47,L47,O47,'8.4 (2)'!F49,'8.4 (2)'!I49,'8.4 (2)'!L49)</f>
        <v>472841.3</v>
      </c>
      <c r="G47" s="82"/>
      <c r="H47" s="83">
        <v>22</v>
      </c>
      <c r="I47" s="83">
        <v>316199.99</v>
      </c>
      <c r="J47" s="82"/>
      <c r="K47" s="83" t="s">
        <v>31</v>
      </c>
      <c r="L47" s="83" t="s">
        <v>31</v>
      </c>
      <c r="M47" s="82"/>
      <c r="N47" s="83">
        <v>7</v>
      </c>
      <c r="O47" s="83">
        <v>125548.26</v>
      </c>
      <c r="Q47" s="41"/>
    </row>
    <row r="48" spans="1:17" ht="15" customHeight="1" x14ac:dyDescent="0.25">
      <c r="B48" s="79"/>
      <c r="C48" s="79"/>
      <c r="D48" s="81">
        <v>2023</v>
      </c>
      <c r="E48" s="82">
        <f>SUM(H48,K48,N48,'8.4 (2)'!E50,'8.4 (2)'!H50,'8.4 (2)'!K50)</f>
        <v>105</v>
      </c>
      <c r="F48" s="82">
        <f>SUM(I48,L48,O48,'8.4 (2)'!F50,'8.4 (2)'!I50,'8.4 (2)'!L50)</f>
        <v>1023515.3099999999</v>
      </c>
      <c r="G48" s="83"/>
      <c r="H48" s="83">
        <v>49</v>
      </c>
      <c r="I48" s="83">
        <v>925113.07</v>
      </c>
      <c r="J48" s="83"/>
      <c r="K48" s="83">
        <v>1</v>
      </c>
      <c r="L48" s="83">
        <v>139.4</v>
      </c>
      <c r="M48" s="83"/>
      <c r="N48" s="83">
        <v>22</v>
      </c>
      <c r="O48" s="83">
        <v>66824.600000000006</v>
      </c>
      <c r="Q48" s="41"/>
    </row>
    <row r="49" spans="2:20" ht="15" customHeight="1" x14ac:dyDescent="0.25">
      <c r="B49" s="79"/>
      <c r="C49" s="79"/>
      <c r="D49" s="81">
        <v>2024</v>
      </c>
      <c r="E49" s="82">
        <f>SUM(H49,K49,N49,'8.4 (2)'!E51,'8.4 (2)'!H51,'8.4 (2)'!K51)</f>
        <v>141</v>
      </c>
      <c r="F49" s="82">
        <f>SUM(I49,L49,O49,'8.4 (2)'!F51,'8.4 (2)'!I51,'8.4 (2)'!L51)</f>
        <v>561576.15</v>
      </c>
      <c r="G49" s="83"/>
      <c r="H49" s="83">
        <v>24</v>
      </c>
      <c r="I49" s="83">
        <v>300534.84000000003</v>
      </c>
      <c r="J49" s="83"/>
      <c r="K49" s="83">
        <v>4</v>
      </c>
      <c r="L49" s="83">
        <v>2127.9</v>
      </c>
      <c r="M49" s="83"/>
      <c r="N49" s="83">
        <v>24</v>
      </c>
      <c r="O49" s="83">
        <v>64651.1</v>
      </c>
      <c r="Q49" s="41"/>
    </row>
    <row r="50" spans="2:20" ht="8.1" customHeight="1" x14ac:dyDescent="0.25">
      <c r="B50" s="79"/>
      <c r="C50" s="79"/>
      <c r="D50" s="84"/>
      <c r="E50" s="84"/>
      <c r="F50" s="84"/>
      <c r="G50" s="84"/>
      <c r="H50" s="85"/>
      <c r="I50" s="85"/>
      <c r="J50" s="84"/>
      <c r="K50" s="85"/>
      <c r="L50" s="85"/>
      <c r="M50" s="84"/>
      <c r="N50" s="85"/>
      <c r="O50" s="85"/>
      <c r="Q50" s="41"/>
    </row>
    <row r="51" spans="2:20" ht="15" customHeight="1" x14ac:dyDescent="0.25">
      <c r="B51" s="79" t="s">
        <v>77</v>
      </c>
      <c r="C51" s="79"/>
      <c r="D51" s="81">
        <v>2022</v>
      </c>
      <c r="E51" s="82">
        <f>SUM(H51,K51,N51,'8.4 (2)'!E53,'8.4 (2)'!H53,'8.4 (2)'!K53)</f>
        <v>62</v>
      </c>
      <c r="F51" s="82">
        <f>SUM(I51,L51,O51,'8.4 (2)'!F53,'8.4 (2)'!I53,'8.4 (2)'!L53)</f>
        <v>130783.4</v>
      </c>
      <c r="G51" s="83"/>
      <c r="H51" s="83">
        <v>23</v>
      </c>
      <c r="I51" s="83">
        <v>40643.31</v>
      </c>
      <c r="J51" s="83"/>
      <c r="K51" s="83">
        <v>22</v>
      </c>
      <c r="L51" s="83">
        <v>20665.55</v>
      </c>
      <c r="M51" s="83"/>
      <c r="N51" s="83">
        <v>5</v>
      </c>
      <c r="O51" s="83">
        <v>5788.8</v>
      </c>
      <c r="Q51" s="41"/>
    </row>
    <row r="52" spans="2:20" ht="15" customHeight="1" x14ac:dyDescent="0.25">
      <c r="B52" s="79"/>
      <c r="C52" s="79"/>
      <c r="D52" s="81">
        <v>2023</v>
      </c>
      <c r="E52" s="82">
        <f>SUM(H52,K52,N52,'8.4 (2)'!E54,'8.4 (2)'!H54,'8.4 (2)'!K54)</f>
        <v>157</v>
      </c>
      <c r="F52" s="82">
        <f>SUM(I52,L52,O52,'8.4 (2)'!F54,'8.4 (2)'!I54,'8.4 (2)'!L54)</f>
        <v>220284.35</v>
      </c>
      <c r="G52" s="83"/>
      <c r="H52" s="83">
        <v>81</v>
      </c>
      <c r="I52" s="83">
        <v>174385.53</v>
      </c>
      <c r="J52" s="83"/>
      <c r="K52" s="83">
        <v>56</v>
      </c>
      <c r="L52" s="83">
        <v>39792.199999999997</v>
      </c>
      <c r="M52" s="83"/>
      <c r="N52" s="83">
        <v>4</v>
      </c>
      <c r="O52" s="83">
        <v>2325.1999999999998</v>
      </c>
      <c r="Q52" s="41"/>
    </row>
    <row r="53" spans="2:20" ht="15" customHeight="1" x14ac:dyDescent="0.25">
      <c r="B53" s="79"/>
      <c r="C53" s="79"/>
      <c r="D53" s="81">
        <v>2024</v>
      </c>
      <c r="E53" s="82">
        <f>SUM(H53,K53,N53,'8.4 (2)'!E55,'8.4 (2)'!H55,'8.4 (2)'!K55)</f>
        <v>82</v>
      </c>
      <c r="F53" s="82">
        <f>SUM(I53,L53,O53,'8.4 (2)'!F55,'8.4 (2)'!I55,'8.4 (2)'!L55)</f>
        <v>86491.229999999981</v>
      </c>
      <c r="G53" s="83"/>
      <c r="H53" s="83">
        <v>19</v>
      </c>
      <c r="I53" s="83">
        <v>11773</v>
      </c>
      <c r="J53" s="83"/>
      <c r="K53" s="83">
        <v>40</v>
      </c>
      <c r="L53" s="83">
        <v>33671.050000000003</v>
      </c>
      <c r="M53" s="83"/>
      <c r="N53" s="83">
        <v>2</v>
      </c>
      <c r="O53" s="83">
        <v>12438.6</v>
      </c>
      <c r="Q53" s="41"/>
    </row>
    <row r="54" spans="2:20" ht="8.1" customHeight="1" x14ac:dyDescent="0.25">
      <c r="B54" s="79"/>
      <c r="C54" s="79"/>
      <c r="D54" s="84"/>
      <c r="E54" s="84"/>
      <c r="F54" s="84"/>
      <c r="G54" s="84"/>
      <c r="H54" s="85"/>
      <c r="I54" s="85"/>
      <c r="J54" s="84"/>
      <c r="K54" s="85"/>
      <c r="L54" s="85"/>
      <c r="M54" s="84"/>
      <c r="N54" s="85"/>
      <c r="O54" s="85"/>
      <c r="Q54" s="41"/>
    </row>
    <row r="55" spans="2:20" ht="15" customHeight="1" x14ac:dyDescent="0.25">
      <c r="B55" s="79" t="s">
        <v>11</v>
      </c>
      <c r="C55" s="79"/>
      <c r="D55" s="81">
        <v>2022</v>
      </c>
      <c r="E55" s="82">
        <f>SUM(H55,K55,N55,'8.4 (2)'!E57,'8.4 (2)'!H57,'8.4 (2)'!K57)</f>
        <v>45</v>
      </c>
      <c r="F55" s="82">
        <f>SUM(I55,L55,O55,'8.4 (2)'!F57,'8.4 (2)'!I57,'8.4 (2)'!L57)</f>
        <v>780091.52000000014</v>
      </c>
      <c r="G55" s="82"/>
      <c r="H55" s="83">
        <v>30</v>
      </c>
      <c r="I55" s="83">
        <v>766658.8</v>
      </c>
      <c r="J55" s="82"/>
      <c r="K55" s="83" t="s">
        <v>31</v>
      </c>
      <c r="L55" s="83" t="s">
        <v>31</v>
      </c>
      <c r="M55" s="82"/>
      <c r="N55" s="83">
        <v>4</v>
      </c>
      <c r="O55" s="83">
        <v>1741.8</v>
      </c>
      <c r="Q55" s="41"/>
    </row>
    <row r="56" spans="2:20" ht="15" customHeight="1" x14ac:dyDescent="0.25">
      <c r="B56" s="79"/>
      <c r="C56" s="79"/>
      <c r="D56" s="81">
        <v>2023</v>
      </c>
      <c r="E56" s="82">
        <f>SUM(H56,K56,N56,'8.4 (2)'!E58,'8.4 (2)'!H58,'8.4 (2)'!K58)</f>
        <v>114</v>
      </c>
      <c r="F56" s="82">
        <f>SUM(I56,L56,O56,'8.4 (2)'!F58,'8.4 (2)'!I58,'8.4 (2)'!L58)</f>
        <v>948215.74</v>
      </c>
      <c r="G56" s="82"/>
      <c r="H56" s="83">
        <v>58</v>
      </c>
      <c r="I56" s="83">
        <v>881800.73</v>
      </c>
      <c r="J56" s="82"/>
      <c r="K56" s="83" t="s">
        <v>31</v>
      </c>
      <c r="L56" s="83" t="s">
        <v>31</v>
      </c>
      <c r="M56" s="82"/>
      <c r="N56" s="83">
        <v>20</v>
      </c>
      <c r="O56" s="83">
        <v>24562.36</v>
      </c>
      <c r="Q56" s="41"/>
    </row>
    <row r="57" spans="2:20" ht="15" customHeight="1" x14ac:dyDescent="0.25">
      <c r="B57" s="79"/>
      <c r="C57" s="79"/>
      <c r="D57" s="81">
        <v>2024</v>
      </c>
      <c r="E57" s="82">
        <f>SUM(H57,K57,N57,'8.4 (2)'!E59,'8.4 (2)'!H59,'8.4 (2)'!K59)</f>
        <v>117</v>
      </c>
      <c r="F57" s="82">
        <f>SUM(I57,L57,O57,'8.4 (2)'!F59,'8.4 (2)'!I59,'8.4 (2)'!L59)</f>
        <v>519903.14999999997</v>
      </c>
      <c r="G57" s="82"/>
      <c r="H57" s="83">
        <v>38</v>
      </c>
      <c r="I57" s="83">
        <v>359834.9</v>
      </c>
      <c r="J57" s="82"/>
      <c r="K57" s="83">
        <v>3</v>
      </c>
      <c r="L57" s="83">
        <v>5022.5</v>
      </c>
      <c r="M57" s="82"/>
      <c r="N57" s="83">
        <v>13</v>
      </c>
      <c r="O57" s="83">
        <v>15991.1</v>
      </c>
      <c r="Q57" s="41"/>
    </row>
    <row r="58" spans="2:20" ht="8.1" customHeight="1" x14ac:dyDescent="0.25">
      <c r="B58" s="79"/>
      <c r="C58" s="79"/>
      <c r="D58" s="84"/>
      <c r="E58" s="84"/>
      <c r="F58" s="84"/>
      <c r="G58" s="84"/>
      <c r="H58" s="85"/>
      <c r="I58" s="85"/>
      <c r="J58" s="84"/>
      <c r="K58" s="85"/>
      <c r="L58" s="85"/>
      <c r="M58" s="84"/>
      <c r="N58" s="85"/>
      <c r="O58" s="85"/>
      <c r="Q58" s="41"/>
    </row>
    <row r="59" spans="2:20" ht="15" customHeight="1" x14ac:dyDescent="0.25">
      <c r="B59" s="79" t="s">
        <v>78</v>
      </c>
      <c r="C59" s="79"/>
      <c r="D59" s="81">
        <v>2022</v>
      </c>
      <c r="E59" s="82">
        <f>SUM(H59,K59,N59,'8.4 (2)'!E61,'8.4 (2)'!H61,'8.4 (2)'!K61)</f>
        <v>72</v>
      </c>
      <c r="F59" s="82">
        <f>SUM(I59,L59,O59,'8.4 (2)'!F61,'8.4 (2)'!I61,'8.4 (2)'!L61)</f>
        <v>1943618.76</v>
      </c>
      <c r="G59" s="83"/>
      <c r="H59" s="83">
        <v>45</v>
      </c>
      <c r="I59" s="83">
        <v>1899581.96</v>
      </c>
      <c r="J59" s="83"/>
      <c r="K59" s="83" t="s">
        <v>31</v>
      </c>
      <c r="L59" s="83" t="s">
        <v>31</v>
      </c>
      <c r="M59" s="83"/>
      <c r="N59" s="83">
        <v>1</v>
      </c>
      <c r="O59" s="83">
        <v>500</v>
      </c>
      <c r="Q59" s="41"/>
      <c r="R59" s="25"/>
      <c r="S59" s="26"/>
      <c r="T59" s="27"/>
    </row>
    <row r="60" spans="2:20" ht="15" customHeight="1" x14ac:dyDescent="0.25">
      <c r="B60" s="79"/>
      <c r="C60" s="79"/>
      <c r="D60" s="81">
        <v>2023</v>
      </c>
      <c r="E60" s="82">
        <f>SUM(H60,K60,N60,'8.4 (2)'!E62,'8.4 (2)'!H62,'8.4 (2)'!K62)</f>
        <v>93</v>
      </c>
      <c r="F60" s="82">
        <f>SUM(I60,L60,O60,'8.4 (2)'!F62,'8.4 (2)'!I62,'8.4 (2)'!L62)</f>
        <v>3619472.0100000002</v>
      </c>
      <c r="G60" s="83"/>
      <c r="H60" s="83">
        <v>66</v>
      </c>
      <c r="I60" s="83">
        <v>2952843.7</v>
      </c>
      <c r="J60" s="83"/>
      <c r="K60" s="83">
        <v>1</v>
      </c>
      <c r="L60" s="83">
        <v>502.25</v>
      </c>
      <c r="M60" s="83"/>
      <c r="N60" s="83">
        <v>6</v>
      </c>
      <c r="O60" s="83">
        <v>9755.2000000000007</v>
      </c>
      <c r="Q60" s="41"/>
      <c r="R60" s="25"/>
      <c r="S60" s="26"/>
      <c r="T60" s="26"/>
    </row>
    <row r="61" spans="2:20" ht="15" customHeight="1" x14ac:dyDescent="0.25">
      <c r="B61" s="79"/>
      <c r="C61" s="79"/>
      <c r="D61" s="81">
        <v>2024</v>
      </c>
      <c r="E61" s="82">
        <f>SUM(H61,K61,N61,'8.4 (2)'!E63,'8.4 (2)'!H63,'8.4 (2)'!K63)</f>
        <v>219</v>
      </c>
      <c r="F61" s="82">
        <f>SUM(I61,L61,O61,'8.4 (2)'!F63,'8.4 (2)'!I63,'8.4 (2)'!L63)</f>
        <v>2468738.7199999997</v>
      </c>
      <c r="G61" s="83"/>
      <c r="H61" s="83">
        <v>66</v>
      </c>
      <c r="I61" s="83">
        <v>2064423.42</v>
      </c>
      <c r="J61" s="83"/>
      <c r="K61" s="83">
        <v>3</v>
      </c>
      <c r="L61" s="83">
        <v>3425.25</v>
      </c>
      <c r="M61" s="83"/>
      <c r="N61" s="83">
        <v>49</v>
      </c>
      <c r="O61" s="83">
        <v>285441.11</v>
      </c>
      <c r="Q61" s="41"/>
    </row>
    <row r="62" spans="2:20" ht="8.1" customHeight="1" x14ac:dyDescent="0.25">
      <c r="B62" s="79"/>
      <c r="C62" s="79"/>
      <c r="D62" s="84"/>
      <c r="E62" s="84"/>
      <c r="F62" s="84"/>
      <c r="G62" s="84"/>
      <c r="H62" s="85"/>
      <c r="I62" s="85"/>
      <c r="J62" s="84"/>
      <c r="K62" s="85"/>
      <c r="L62" s="85"/>
      <c r="M62" s="84"/>
      <c r="N62" s="85"/>
      <c r="O62" s="85"/>
      <c r="Q62" s="41"/>
    </row>
    <row r="63" spans="2:20" ht="15" customHeight="1" x14ac:dyDescent="0.25">
      <c r="B63" s="79" t="s">
        <v>13</v>
      </c>
      <c r="C63" s="79"/>
      <c r="D63" s="81">
        <v>2022</v>
      </c>
      <c r="E63" s="82">
        <f>SUM(H63,K63,N63,'8.4 (2)'!E65,'8.4 (2)'!H65,'8.4 (2)'!K65)</f>
        <v>35</v>
      </c>
      <c r="F63" s="82">
        <f>SUM(I63,L63,O63,'8.4 (2)'!F65,'8.4 (2)'!I65,'8.4 (2)'!L65)</f>
        <v>144496.98000000001</v>
      </c>
      <c r="G63" s="82"/>
      <c r="H63" s="83">
        <v>8</v>
      </c>
      <c r="I63" s="83">
        <v>125534.66</v>
      </c>
      <c r="J63" s="82"/>
      <c r="K63" s="83">
        <v>1</v>
      </c>
      <c r="L63" s="83">
        <v>381.92</v>
      </c>
      <c r="M63" s="82"/>
      <c r="N63" s="83">
        <v>5</v>
      </c>
      <c r="O63" s="83">
        <v>10151.4</v>
      </c>
      <c r="Q63" s="41"/>
    </row>
    <row r="64" spans="2:20" ht="15" customHeight="1" x14ac:dyDescent="0.25">
      <c r="B64" s="79"/>
      <c r="C64" s="79"/>
      <c r="D64" s="81">
        <v>2023</v>
      </c>
      <c r="E64" s="82">
        <f>SUM(H64,K64,N64,'8.4 (2)'!E66,'8.4 (2)'!H66,'8.4 (2)'!K66)</f>
        <v>28</v>
      </c>
      <c r="F64" s="82">
        <f>SUM(I64,L64,O64,'8.4 (2)'!F66,'8.4 (2)'!I66,'8.4 (2)'!L66)</f>
        <v>229934.15</v>
      </c>
      <c r="G64" s="83"/>
      <c r="H64" s="83">
        <v>20</v>
      </c>
      <c r="I64" s="83">
        <v>219491.25</v>
      </c>
      <c r="J64" s="83"/>
      <c r="K64" s="83" t="s">
        <v>31</v>
      </c>
      <c r="L64" s="83" t="s">
        <v>31</v>
      </c>
      <c r="M64" s="83"/>
      <c r="N64" s="83">
        <v>3</v>
      </c>
      <c r="O64" s="83">
        <v>2902.8</v>
      </c>
      <c r="Q64" s="41"/>
    </row>
    <row r="65" spans="2:17" ht="15" customHeight="1" x14ac:dyDescent="0.25">
      <c r="B65" s="79"/>
      <c r="C65" s="79"/>
      <c r="D65" s="81">
        <v>2024</v>
      </c>
      <c r="E65" s="82">
        <f>SUM(H65,K65,N65,'8.4 (2)'!E67,'8.4 (2)'!H67,'8.4 (2)'!K67)</f>
        <v>51</v>
      </c>
      <c r="F65" s="82">
        <f>SUM(I65,L65,O65,'8.4 (2)'!F67,'8.4 (2)'!I67,'8.4 (2)'!L67)</f>
        <v>660011.73</v>
      </c>
      <c r="G65" s="83"/>
      <c r="H65" s="83">
        <v>18</v>
      </c>
      <c r="I65" s="83">
        <v>620177.68000000005</v>
      </c>
      <c r="J65" s="83"/>
      <c r="K65" s="83">
        <v>5</v>
      </c>
      <c r="L65" s="83">
        <v>7416.1</v>
      </c>
      <c r="M65" s="83"/>
      <c r="N65" s="83">
        <v>7</v>
      </c>
      <c r="O65" s="83">
        <v>5423.2</v>
      </c>
      <c r="Q65" s="41"/>
    </row>
    <row r="66" spans="2:17" ht="8.1" customHeight="1" x14ac:dyDescent="0.25">
      <c r="B66" s="79"/>
      <c r="C66" s="79"/>
      <c r="D66" s="84"/>
      <c r="E66" s="84"/>
      <c r="F66" s="84"/>
      <c r="G66" s="84"/>
      <c r="H66" s="85"/>
      <c r="I66" s="85"/>
      <c r="J66" s="84"/>
      <c r="K66" s="85"/>
      <c r="L66" s="85"/>
      <c r="M66" s="84"/>
      <c r="N66" s="85"/>
      <c r="O66" s="85"/>
      <c r="Q66" s="41"/>
    </row>
    <row r="67" spans="2:17" ht="15" customHeight="1" x14ac:dyDescent="0.25">
      <c r="B67" s="79" t="s">
        <v>14</v>
      </c>
      <c r="C67" s="79"/>
      <c r="D67" s="81">
        <v>2022</v>
      </c>
      <c r="E67" s="82">
        <f>SUM(H67,K67,N67,'8.4 (2)'!E69,'8.4 (2)'!H69,'8.4 (2)'!K69)</f>
        <v>225</v>
      </c>
      <c r="F67" s="82">
        <f>SUM(I67,L67,O67,'8.4 (2)'!F69,'8.4 (2)'!I69,'8.4 (2)'!L69)</f>
        <v>1535830.75</v>
      </c>
      <c r="G67" s="82"/>
      <c r="H67" s="83">
        <v>45</v>
      </c>
      <c r="I67" s="83">
        <v>377054.93</v>
      </c>
      <c r="J67" s="82"/>
      <c r="K67" s="83">
        <v>74</v>
      </c>
      <c r="L67" s="83">
        <v>670010.35</v>
      </c>
      <c r="M67" s="82"/>
      <c r="N67" s="83">
        <v>19</v>
      </c>
      <c r="O67" s="83">
        <v>51970.6</v>
      </c>
      <c r="Q67" s="41"/>
    </row>
    <row r="68" spans="2:17" ht="15" customHeight="1" x14ac:dyDescent="0.25">
      <c r="B68" s="79"/>
      <c r="C68" s="79"/>
      <c r="D68" s="81">
        <v>2023</v>
      </c>
      <c r="E68" s="82">
        <f>SUM(H68,K68,N68,'8.4 (2)'!E70,'8.4 (2)'!H70,'8.4 (2)'!K70)</f>
        <v>300</v>
      </c>
      <c r="F68" s="82">
        <f>SUM(I68,L68,O68,'8.4 (2)'!F70,'8.4 (2)'!I70,'8.4 (2)'!L70)</f>
        <v>1160543.08</v>
      </c>
      <c r="G68" s="82"/>
      <c r="H68" s="83">
        <v>39</v>
      </c>
      <c r="I68" s="83">
        <v>354547.86</v>
      </c>
      <c r="J68" s="82"/>
      <c r="K68" s="83">
        <v>112</v>
      </c>
      <c r="L68" s="83">
        <v>508756.65</v>
      </c>
      <c r="M68" s="82"/>
      <c r="N68" s="83">
        <v>39</v>
      </c>
      <c r="O68" s="83">
        <v>79587.8</v>
      </c>
      <c r="Q68" s="41"/>
    </row>
    <row r="69" spans="2:17" ht="15" customHeight="1" x14ac:dyDescent="0.25">
      <c r="B69" s="79"/>
      <c r="C69" s="79"/>
      <c r="D69" s="81">
        <v>2024</v>
      </c>
      <c r="E69" s="82">
        <f>SUM(H69,K69,N69,'8.4 (2)'!E71,'8.4 (2)'!H71,'8.4 (2)'!K71)</f>
        <v>361</v>
      </c>
      <c r="F69" s="82">
        <f>SUM(I69,L69,O69,'8.4 (2)'!F71,'8.4 (2)'!I71,'8.4 (2)'!L71)</f>
        <v>1318648.0999999999</v>
      </c>
      <c r="G69" s="82"/>
      <c r="H69" s="83">
        <v>58</v>
      </c>
      <c r="I69" s="83">
        <v>529226.49</v>
      </c>
      <c r="J69" s="82"/>
      <c r="K69" s="83">
        <v>203</v>
      </c>
      <c r="L69" s="83">
        <v>423738.69</v>
      </c>
      <c r="M69" s="82"/>
      <c r="N69" s="83">
        <v>23</v>
      </c>
      <c r="O69" s="83">
        <v>50170.6</v>
      </c>
      <c r="Q69" s="41"/>
    </row>
    <row r="70" spans="2:17" ht="8.1" customHeight="1" x14ac:dyDescent="0.25">
      <c r="B70" s="79"/>
      <c r="C70" s="79"/>
      <c r="D70" s="84"/>
      <c r="E70" s="84"/>
      <c r="F70" s="84"/>
      <c r="G70" s="84"/>
      <c r="H70" s="85"/>
      <c r="I70" s="85"/>
      <c r="J70" s="84"/>
      <c r="K70" s="85"/>
      <c r="L70" s="85"/>
      <c r="M70" s="84"/>
      <c r="N70" s="85"/>
      <c r="O70" s="85"/>
      <c r="Q70" s="41"/>
    </row>
    <row r="71" spans="2:17" ht="15" customHeight="1" x14ac:dyDescent="0.25">
      <c r="B71" s="79" t="s">
        <v>15</v>
      </c>
      <c r="C71" s="79"/>
      <c r="D71" s="81">
        <v>2022</v>
      </c>
      <c r="E71" s="82">
        <f>SUM(H71,K71,N71,'8.4 (2)'!E73,'8.4 (2)'!H73,'8.4 (2)'!K73)</f>
        <v>168</v>
      </c>
      <c r="F71" s="82">
        <f>SUM(I71,L71,O71,'8.4 (2)'!F73,'8.4 (2)'!I73,'8.4 (2)'!L73)</f>
        <v>3834135.1799999997</v>
      </c>
      <c r="G71" s="83"/>
      <c r="H71" s="83">
        <v>139</v>
      </c>
      <c r="I71" s="83">
        <v>3767823.79</v>
      </c>
      <c r="J71" s="83"/>
      <c r="K71" s="83">
        <v>4</v>
      </c>
      <c r="L71" s="83">
        <v>41317.53</v>
      </c>
      <c r="M71" s="83"/>
      <c r="N71" s="83">
        <v>1</v>
      </c>
      <c r="O71" s="83">
        <v>1197</v>
      </c>
      <c r="Q71" s="41"/>
    </row>
    <row r="72" spans="2:17" ht="15" customHeight="1" x14ac:dyDescent="0.25">
      <c r="B72" s="79"/>
      <c r="C72" s="79"/>
      <c r="D72" s="81">
        <v>2023</v>
      </c>
      <c r="E72" s="82">
        <f>SUM(H72,K72,N72,'8.4 (2)'!E74,'8.4 (2)'!H74,'8.4 (2)'!K74)</f>
        <v>201</v>
      </c>
      <c r="F72" s="82">
        <f>SUM(I72,L72,O72,'8.4 (2)'!F74,'8.4 (2)'!I74,'8.4 (2)'!L74)</f>
        <v>3479402.1</v>
      </c>
      <c r="G72" s="83"/>
      <c r="H72" s="83">
        <v>163</v>
      </c>
      <c r="I72" s="83">
        <v>3435763.1</v>
      </c>
      <c r="J72" s="83"/>
      <c r="K72" s="83">
        <v>2</v>
      </c>
      <c r="L72" s="83">
        <v>992.2</v>
      </c>
      <c r="M72" s="83"/>
      <c r="N72" s="83">
        <v>2</v>
      </c>
      <c r="O72" s="83">
        <v>1279.8</v>
      </c>
      <c r="Q72" s="41"/>
    </row>
    <row r="73" spans="2:17" ht="15" customHeight="1" x14ac:dyDescent="0.25">
      <c r="B73" s="79"/>
      <c r="C73" s="79"/>
      <c r="D73" s="81">
        <v>2024</v>
      </c>
      <c r="E73" s="82">
        <f>SUM(H73,K73,N73,'8.4 (2)'!E75,'8.4 (2)'!H75,'8.4 (2)'!K75)</f>
        <v>190</v>
      </c>
      <c r="F73" s="82">
        <f>SUM(I73,L73,O73,'8.4 (2)'!F75,'8.4 (2)'!I75,'8.4 (2)'!L75)</f>
        <v>8043878.9199999999</v>
      </c>
      <c r="G73" s="83"/>
      <c r="H73" s="83">
        <v>129</v>
      </c>
      <c r="I73" s="83">
        <v>7887830.1699999999</v>
      </c>
      <c r="J73" s="83"/>
      <c r="K73" s="83">
        <v>4</v>
      </c>
      <c r="L73" s="83">
        <v>4471.05</v>
      </c>
      <c r="M73" s="83"/>
      <c r="N73" s="83" t="s">
        <v>31</v>
      </c>
      <c r="O73" s="83" t="s">
        <v>31</v>
      </c>
      <c r="Q73" s="41"/>
    </row>
    <row r="74" spans="2:17" ht="8.1" customHeight="1" x14ac:dyDescent="0.25">
      <c r="B74" s="79"/>
      <c r="C74" s="79"/>
      <c r="D74" s="84"/>
      <c r="E74" s="84"/>
      <c r="F74" s="84"/>
      <c r="G74" s="84"/>
      <c r="H74" s="85"/>
      <c r="I74" s="85"/>
      <c r="J74" s="84"/>
      <c r="K74" s="85"/>
      <c r="L74" s="85"/>
      <c r="M74" s="84"/>
      <c r="N74" s="85"/>
      <c r="O74" s="85"/>
      <c r="Q74" s="41"/>
    </row>
    <row r="75" spans="2:17" ht="15" customHeight="1" x14ac:dyDescent="0.25">
      <c r="B75" s="79" t="s">
        <v>79</v>
      </c>
      <c r="C75" s="79"/>
      <c r="D75" s="81">
        <v>2022</v>
      </c>
      <c r="E75" s="82">
        <f>SUM(H75,K75,N75,'8.4 (2)'!E77,'8.4 (2)'!H77,'8.4 (2)'!K77)</f>
        <v>10</v>
      </c>
      <c r="F75" s="82">
        <f>SUM(I75,L75,O75,'8.4 (2)'!F77,'8.4 (2)'!I77,'8.4 (2)'!L77)</f>
        <v>65677</v>
      </c>
      <c r="G75" s="82"/>
      <c r="H75" s="83">
        <v>4</v>
      </c>
      <c r="I75" s="83">
        <v>1000</v>
      </c>
      <c r="J75" s="82"/>
      <c r="K75" s="83" t="s">
        <v>31</v>
      </c>
      <c r="L75" s="83" t="s">
        <v>31</v>
      </c>
      <c r="M75" s="82"/>
      <c r="N75" s="83">
        <v>1</v>
      </c>
      <c r="O75" s="83">
        <v>22406</v>
      </c>
      <c r="Q75" s="41"/>
    </row>
    <row r="76" spans="2:17" ht="15" customHeight="1" x14ac:dyDescent="0.25">
      <c r="B76" s="79"/>
      <c r="C76" s="79"/>
      <c r="D76" s="81">
        <v>2023</v>
      </c>
      <c r="E76" s="82">
        <f>SUM(H76,K76,N76,'8.4 (2)'!E78,'8.4 (2)'!H78,'8.4 (2)'!K78)</f>
        <v>20</v>
      </c>
      <c r="F76" s="82">
        <f>SUM(I76,L76,O76,'8.4 (2)'!F78,'8.4 (2)'!I78,'8.4 (2)'!L78)</f>
        <v>285654.81</v>
      </c>
      <c r="G76" s="82"/>
      <c r="H76" s="83">
        <v>15</v>
      </c>
      <c r="I76" s="83">
        <v>283717.31</v>
      </c>
      <c r="J76" s="82"/>
      <c r="K76" s="83" t="s">
        <v>31</v>
      </c>
      <c r="L76" s="83" t="s">
        <v>31</v>
      </c>
      <c r="M76" s="82"/>
      <c r="N76" s="83" t="s">
        <v>31</v>
      </c>
      <c r="O76" s="83" t="s">
        <v>31</v>
      </c>
      <c r="Q76" s="41"/>
    </row>
    <row r="77" spans="2:17" ht="15" customHeight="1" x14ac:dyDescent="0.25">
      <c r="B77" s="79"/>
      <c r="C77" s="79"/>
      <c r="D77" s="81">
        <v>2024</v>
      </c>
      <c r="E77" s="82">
        <f>SUM(H77,K77,N77,'8.4 (2)'!E79,'8.4 (2)'!H79,'8.4 (2)'!K79)</f>
        <v>24</v>
      </c>
      <c r="F77" s="82">
        <f>SUM(I77,L77,O77,'8.4 (2)'!F79,'8.4 (2)'!I79,'8.4 (2)'!L79)</f>
        <v>528810.94999999995</v>
      </c>
      <c r="G77" s="82"/>
      <c r="H77" s="83">
        <v>6</v>
      </c>
      <c r="I77" s="83">
        <v>140605.75</v>
      </c>
      <c r="J77" s="82"/>
      <c r="K77" s="83" t="s">
        <v>31</v>
      </c>
      <c r="L77" s="83" t="s">
        <v>31</v>
      </c>
      <c r="M77" s="82"/>
      <c r="N77" s="83">
        <v>5</v>
      </c>
      <c r="O77" s="83">
        <v>373178.6</v>
      </c>
      <c r="Q77" s="41"/>
    </row>
    <row r="78" spans="2:17" ht="8.1" customHeight="1" x14ac:dyDescent="0.25">
      <c r="B78" s="79"/>
      <c r="C78" s="79"/>
      <c r="D78" s="84"/>
      <c r="E78" s="84"/>
      <c r="F78" s="84"/>
      <c r="G78" s="84"/>
      <c r="H78" s="85"/>
      <c r="I78" s="85"/>
      <c r="J78" s="84"/>
      <c r="K78" s="85"/>
      <c r="L78" s="85"/>
      <c r="M78" s="84"/>
      <c r="N78" s="85"/>
      <c r="O78" s="85"/>
      <c r="Q78" s="41"/>
    </row>
    <row r="79" spans="2:17" ht="15" customHeight="1" x14ac:dyDescent="0.25">
      <c r="B79" s="79" t="s">
        <v>80</v>
      </c>
      <c r="C79" s="79"/>
      <c r="D79" s="81">
        <v>2022</v>
      </c>
      <c r="E79" s="82">
        <f>SUM(H79,K79,N79,'8.4 (2)'!E81,'8.4 (2)'!H81,'8.4 (2)'!K81)</f>
        <v>14</v>
      </c>
      <c r="F79" s="82">
        <f>SUM(I79,L79,O79,'8.4 (2)'!F81,'8.4 (2)'!I81,'8.4 (2)'!L81)</f>
        <v>42023.3</v>
      </c>
      <c r="G79" s="83"/>
      <c r="H79" s="83">
        <v>5</v>
      </c>
      <c r="I79" s="83">
        <v>34438</v>
      </c>
      <c r="J79" s="83"/>
      <c r="K79" s="83">
        <v>1</v>
      </c>
      <c r="L79" s="83">
        <v>1282.1500000000001</v>
      </c>
      <c r="M79" s="83"/>
      <c r="N79" s="83">
        <v>1</v>
      </c>
      <c r="O79" s="83">
        <v>979.8</v>
      </c>
      <c r="Q79" s="41"/>
    </row>
    <row r="80" spans="2:17" ht="15" customHeight="1" x14ac:dyDescent="0.25">
      <c r="B80" s="79"/>
      <c r="C80" s="79"/>
      <c r="D80" s="81">
        <v>2023</v>
      </c>
      <c r="E80" s="82">
        <f>SUM(H80,K80,N80,'8.4 (2)'!E82,'8.4 (2)'!H82,'8.4 (2)'!K82)</f>
        <v>10</v>
      </c>
      <c r="F80" s="82">
        <f>SUM(I80,L80,O80,'8.4 (2)'!F82,'8.4 (2)'!I82,'8.4 (2)'!L82)</f>
        <v>183432.4</v>
      </c>
      <c r="G80" s="83"/>
      <c r="H80" s="83">
        <v>4</v>
      </c>
      <c r="I80" s="83">
        <v>173300</v>
      </c>
      <c r="J80" s="83"/>
      <c r="K80" s="83">
        <v>1</v>
      </c>
      <c r="L80" s="83">
        <v>1180</v>
      </c>
      <c r="M80" s="83"/>
      <c r="N80" s="83">
        <v>1</v>
      </c>
      <c r="O80" s="83">
        <v>2524</v>
      </c>
      <c r="Q80" s="41"/>
    </row>
    <row r="81" spans="1:17" ht="15" customHeight="1" x14ac:dyDescent="0.25">
      <c r="B81" s="79"/>
      <c r="C81" s="79"/>
      <c r="D81" s="81">
        <v>2024</v>
      </c>
      <c r="E81" s="82">
        <f>SUM(H81,K81,N81,'8.4 (2)'!E83,'8.4 (2)'!H83,'8.4 (2)'!K83)</f>
        <v>14</v>
      </c>
      <c r="F81" s="82">
        <f>SUM(I81,L81,O81,'8.4 (2)'!F83,'8.4 (2)'!I83,'8.4 (2)'!L83)</f>
        <v>328481.95</v>
      </c>
      <c r="G81" s="83"/>
      <c r="H81" s="83">
        <v>3</v>
      </c>
      <c r="I81" s="83">
        <v>294175</v>
      </c>
      <c r="J81" s="83"/>
      <c r="K81" s="83">
        <v>1</v>
      </c>
      <c r="L81" s="83">
        <v>375.15</v>
      </c>
      <c r="M81" s="83"/>
      <c r="N81" s="83">
        <v>3</v>
      </c>
      <c r="O81" s="83">
        <v>30224.400000000001</v>
      </c>
      <c r="Q81" s="41"/>
    </row>
    <row r="82" spans="1:17" ht="8.1" customHeight="1" x14ac:dyDescent="0.25">
      <c r="B82" s="79"/>
      <c r="C82" s="79"/>
      <c r="D82" s="84"/>
      <c r="E82" s="84"/>
      <c r="F82" s="84"/>
      <c r="G82" s="84"/>
      <c r="H82" s="85"/>
      <c r="I82" s="85"/>
      <c r="J82" s="84"/>
      <c r="K82" s="85"/>
      <c r="L82" s="85"/>
      <c r="M82" s="84"/>
      <c r="N82" s="85"/>
      <c r="O82" s="85"/>
      <c r="Q82" s="41"/>
    </row>
    <row r="83" spans="1:17" ht="15" customHeight="1" x14ac:dyDescent="0.25">
      <c r="B83" s="79" t="s">
        <v>81</v>
      </c>
      <c r="C83" s="79"/>
      <c r="D83" s="81">
        <v>2022</v>
      </c>
      <c r="E83" s="82">
        <f>SUM(H83,K83,N83,'8.4 (2)'!E85,'8.4 (2)'!H85,'8.4 (2)'!K85)</f>
        <v>12</v>
      </c>
      <c r="F83" s="82">
        <f>SUM(I83,L83,O83,'8.4 (2)'!F85,'8.4 (2)'!I85,'8.4 (2)'!L85)</f>
        <v>627237.85</v>
      </c>
      <c r="G83" s="82"/>
      <c r="H83" s="83">
        <v>10</v>
      </c>
      <c r="I83" s="83">
        <v>624737.85</v>
      </c>
      <c r="J83" s="82"/>
      <c r="K83" s="83" t="s">
        <v>31</v>
      </c>
      <c r="L83" s="83" t="s">
        <v>31</v>
      </c>
      <c r="M83" s="82"/>
      <c r="N83" s="83" t="s">
        <v>31</v>
      </c>
      <c r="O83" s="83" t="s">
        <v>31</v>
      </c>
      <c r="Q83" s="41"/>
    </row>
    <row r="84" spans="1:17" ht="15" customHeight="1" x14ac:dyDescent="0.25">
      <c r="B84" s="79"/>
      <c r="C84" s="79"/>
      <c r="D84" s="81">
        <v>2023</v>
      </c>
      <c r="E84" s="82">
        <f>SUM(H84,K84,N84,'8.4 (2)'!E86,'8.4 (2)'!H86,'8.4 (2)'!K86)</f>
        <v>14</v>
      </c>
      <c r="F84" s="82">
        <f>SUM(I84,L84,O84,'8.4 (2)'!F86,'8.4 (2)'!I86,'8.4 (2)'!L86)</f>
        <v>1960624.6</v>
      </c>
      <c r="G84" s="82"/>
      <c r="H84" s="83">
        <v>6</v>
      </c>
      <c r="I84" s="83">
        <v>216048.05</v>
      </c>
      <c r="J84" s="82"/>
      <c r="K84" s="83" t="s">
        <v>31</v>
      </c>
      <c r="L84" s="83" t="s">
        <v>31</v>
      </c>
      <c r="M84" s="82"/>
      <c r="N84" s="83">
        <v>5</v>
      </c>
      <c r="O84" s="83">
        <v>107706.55</v>
      </c>
      <c r="Q84" s="41"/>
    </row>
    <row r="85" spans="1:17" ht="15" customHeight="1" x14ac:dyDescent="0.25">
      <c r="B85" s="79"/>
      <c r="C85" s="79"/>
      <c r="D85" s="81">
        <v>2024</v>
      </c>
      <c r="E85" s="82">
        <f>SUM(H85,K85,N85,'8.4 (2)'!E87,'8.4 (2)'!H87,'8.4 (2)'!K87)</f>
        <v>22</v>
      </c>
      <c r="F85" s="82">
        <f>SUM(I85,L85,O85,'8.4 (2)'!F87,'8.4 (2)'!I87,'8.4 (2)'!L87)</f>
        <v>1925385.66</v>
      </c>
      <c r="G85" s="82"/>
      <c r="H85" s="83">
        <v>5</v>
      </c>
      <c r="I85" s="83">
        <v>149560.45000000001</v>
      </c>
      <c r="J85" s="82"/>
      <c r="K85" s="83" t="s">
        <v>31</v>
      </c>
      <c r="L85" s="83" t="s">
        <v>31</v>
      </c>
      <c r="M85" s="82"/>
      <c r="N85" s="83" t="s">
        <v>31</v>
      </c>
      <c r="O85" s="83" t="s">
        <v>31</v>
      </c>
      <c r="Q85" s="41"/>
    </row>
    <row r="86" spans="1:17" ht="8.1" customHeight="1" thickBot="1" x14ac:dyDescent="0.3">
      <c r="A86" s="28"/>
      <c r="B86" s="29"/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28"/>
    </row>
    <row r="87" spans="1:17" s="90" customFormat="1" ht="14.25" x14ac:dyDescent="0.25">
      <c r="A87" s="86"/>
      <c r="B87" s="87"/>
      <c r="C87" s="87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9" t="s">
        <v>82</v>
      </c>
    </row>
    <row r="88" spans="1:17" s="86" customFormat="1" ht="14.25" x14ac:dyDescent="0.25">
      <c r="C88" s="87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92" t="s">
        <v>83</v>
      </c>
    </row>
    <row r="89" spans="1:17" ht="15.75" x14ac:dyDescent="0.25">
      <c r="A89" s="91" t="s">
        <v>182</v>
      </c>
    </row>
    <row r="91" spans="1:17" ht="15" x14ac:dyDescent="0.2">
      <c r="B91" s="93"/>
    </row>
  </sheetData>
  <mergeCells count="9">
    <mergeCell ref="E13:F13"/>
    <mergeCell ref="H13:I13"/>
    <mergeCell ref="K13:L13"/>
    <mergeCell ref="N13:O13"/>
    <mergeCell ref="C9:P9"/>
    <mergeCell ref="E12:F12"/>
    <mergeCell ref="H12:I12"/>
    <mergeCell ref="K12:L12"/>
    <mergeCell ref="N12:O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5" fitToWidth="0" orientation="portrait" r:id="rId1"/>
  <headerFooter>
    <oddHeader xml:space="preserve">&amp;R&amp;"-,Bold"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7E921-ED03-40D8-8A4E-6FEE2E5AC001}">
  <dimension ref="A1:Q91"/>
  <sheetViews>
    <sheetView showGridLines="0" view="pageBreakPreview" zoomScale="90" zoomScaleNormal="90" zoomScaleSheetLayoutView="90" workbookViewId="0">
      <selection activeCell="I14" sqref="I14"/>
    </sheetView>
  </sheetViews>
  <sheetFormatPr defaultColWidth="9.140625" defaultRowHeight="13.5" x14ac:dyDescent="0.25"/>
  <cols>
    <col min="1" max="1" width="1.7109375" style="1" customWidth="1"/>
    <col min="2" max="2" width="14" style="2" customWidth="1"/>
    <col min="3" max="3" width="8.85546875" style="2" customWidth="1"/>
    <col min="4" max="4" width="15.140625" style="3" customWidth="1"/>
    <col min="5" max="5" width="12" style="3" customWidth="1"/>
    <col min="6" max="6" width="14" style="3" customWidth="1"/>
    <col min="7" max="7" width="1.42578125" style="3" customWidth="1"/>
    <col min="8" max="8" width="12" style="3" customWidth="1"/>
    <col min="9" max="9" width="14" style="3" customWidth="1"/>
    <col min="10" max="10" width="1" style="3" customWidth="1"/>
    <col min="11" max="11" width="12" style="3" customWidth="1"/>
    <col min="12" max="12" width="14" style="3" customWidth="1"/>
    <col min="13" max="13" width="2.140625" style="1" customWidth="1"/>
    <col min="14" max="16384" width="9.140625" style="1"/>
  </cols>
  <sheetData>
    <row r="1" spans="1:16" ht="12" customHeight="1" x14ac:dyDescent="0.25">
      <c r="M1" s="4"/>
    </row>
    <row r="2" spans="1:16" ht="12" customHeight="1" x14ac:dyDescent="0.25">
      <c r="M2" s="4"/>
      <c r="N2" s="68"/>
      <c r="O2" s="68"/>
      <c r="P2" s="68"/>
    </row>
    <row r="3" spans="1:16" ht="12" customHeight="1" x14ac:dyDescent="0.25"/>
    <row r="4" spans="1:16" ht="16.5" customHeight="1" x14ac:dyDescent="0.25"/>
    <row r="5" spans="1:16" ht="16.5" customHeight="1" x14ac:dyDescent="0.25"/>
    <row r="6" spans="1:16" ht="16.5" customHeight="1" x14ac:dyDescent="0.25"/>
    <row r="7" spans="1:16" ht="12.75" customHeight="1" x14ac:dyDescent="0.25"/>
    <row r="8" spans="1:16" s="6" customFormat="1" ht="15" customHeight="1" x14ac:dyDescent="0.25">
      <c r="B8" s="69" t="s">
        <v>133</v>
      </c>
      <c r="C8" s="130" t="s">
        <v>187</v>
      </c>
      <c r="D8" s="9"/>
      <c r="E8" s="9"/>
      <c r="F8" s="9"/>
      <c r="G8" s="9"/>
      <c r="H8" s="9"/>
      <c r="I8" s="9"/>
      <c r="J8" s="9"/>
      <c r="K8" s="9"/>
      <c r="L8" s="9"/>
      <c r="M8" s="8"/>
    </row>
    <row r="9" spans="1:16" s="6" customFormat="1" ht="15" customHeight="1" x14ac:dyDescent="0.25">
      <c r="B9" s="69"/>
      <c r="C9" s="130" t="s">
        <v>188</v>
      </c>
      <c r="D9" s="9"/>
      <c r="E9" s="9"/>
      <c r="F9" s="9"/>
      <c r="G9" s="9"/>
      <c r="H9" s="9"/>
      <c r="I9" s="9"/>
      <c r="J9" s="9"/>
      <c r="K9" s="9"/>
      <c r="L9" s="9"/>
      <c r="M9" s="8"/>
    </row>
    <row r="10" spans="1:16" s="10" customFormat="1" ht="16.5" customHeight="1" x14ac:dyDescent="0.25">
      <c r="B10" s="71" t="s">
        <v>134</v>
      </c>
      <c r="C10" s="72" t="s">
        <v>185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6" s="10" customFormat="1" ht="16.5" customHeight="1" x14ac:dyDescent="0.25">
      <c r="B11" s="71"/>
      <c r="C11" s="72" t="s">
        <v>186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1:16" ht="8.1" customHeight="1" thickBot="1" x14ac:dyDescent="0.3"/>
    <row r="13" spans="1:16" ht="4.5" customHeight="1" thickTop="1" x14ac:dyDescent="0.25">
      <c r="A13" s="94"/>
      <c r="B13" s="95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4"/>
    </row>
    <row r="14" spans="1:16" ht="15" customHeight="1" x14ac:dyDescent="0.25">
      <c r="A14" s="59"/>
      <c r="B14" s="97" t="s">
        <v>0</v>
      </c>
      <c r="C14" s="98"/>
      <c r="D14" s="128" t="s">
        <v>1</v>
      </c>
      <c r="E14" s="134" t="s">
        <v>87</v>
      </c>
      <c r="F14" s="134"/>
      <c r="G14" s="128"/>
      <c r="H14" s="134" t="s">
        <v>88</v>
      </c>
      <c r="I14" s="134"/>
      <c r="J14" s="128"/>
      <c r="K14" s="134" t="s">
        <v>89</v>
      </c>
      <c r="L14" s="134"/>
      <c r="M14" s="59"/>
    </row>
    <row r="15" spans="1:16" ht="16.5" x14ac:dyDescent="0.25">
      <c r="A15" s="59"/>
      <c r="B15" s="100" t="s">
        <v>2</v>
      </c>
      <c r="C15" s="98"/>
      <c r="D15" s="101" t="s">
        <v>3</v>
      </c>
      <c r="E15" s="135" t="s">
        <v>144</v>
      </c>
      <c r="F15" s="135"/>
      <c r="G15" s="53"/>
      <c r="H15" s="135" t="s">
        <v>145</v>
      </c>
      <c r="I15" s="135"/>
      <c r="J15" s="53"/>
      <c r="K15" s="135" t="s">
        <v>146</v>
      </c>
      <c r="L15" s="135"/>
      <c r="M15" s="59"/>
    </row>
    <row r="16" spans="1:16" ht="30.75" customHeight="1" x14ac:dyDescent="0.2">
      <c r="A16" s="59"/>
      <c r="B16" s="102"/>
      <c r="C16" s="98"/>
      <c r="D16" s="103"/>
      <c r="E16" s="104" t="s">
        <v>70</v>
      </c>
      <c r="F16" s="104" t="s">
        <v>71</v>
      </c>
      <c r="G16" s="104"/>
      <c r="H16" s="104" t="s">
        <v>70</v>
      </c>
      <c r="I16" s="104" t="s">
        <v>71</v>
      </c>
      <c r="J16" s="104"/>
      <c r="K16" s="104" t="s">
        <v>70</v>
      </c>
      <c r="L16" s="104" t="s">
        <v>71</v>
      </c>
      <c r="M16" s="59"/>
    </row>
    <row r="17" spans="1:16" ht="28.5" x14ac:dyDescent="0.25">
      <c r="A17" s="59"/>
      <c r="B17" s="102"/>
      <c r="C17" s="98"/>
      <c r="D17" s="103"/>
      <c r="E17" s="105"/>
      <c r="F17" s="106" t="s">
        <v>90</v>
      </c>
      <c r="G17" s="106"/>
      <c r="H17" s="105"/>
      <c r="I17" s="106" t="s">
        <v>90</v>
      </c>
      <c r="J17" s="106"/>
      <c r="K17" s="105"/>
      <c r="L17" s="106" t="s">
        <v>90</v>
      </c>
      <c r="M17" s="59"/>
    </row>
    <row r="18" spans="1:16" ht="16.5" x14ac:dyDescent="0.25">
      <c r="A18" s="59"/>
      <c r="B18" s="102"/>
      <c r="C18" s="98"/>
      <c r="D18" s="103"/>
      <c r="E18" s="105"/>
      <c r="F18" s="107" t="s">
        <v>73</v>
      </c>
      <c r="G18" s="107"/>
      <c r="H18" s="105"/>
      <c r="I18" s="107" t="s">
        <v>73</v>
      </c>
      <c r="J18" s="107"/>
      <c r="K18" s="105"/>
      <c r="L18" s="107" t="s">
        <v>73</v>
      </c>
      <c r="M18" s="59"/>
    </row>
    <row r="19" spans="1:16" s="14" customFormat="1" ht="8.1" customHeight="1" x14ac:dyDescent="0.25">
      <c r="A19" s="108"/>
      <c r="B19" s="109"/>
      <c r="C19" s="131"/>
      <c r="D19" s="111"/>
      <c r="E19" s="111"/>
      <c r="F19" s="111"/>
      <c r="G19" s="111"/>
      <c r="H19" s="111"/>
      <c r="I19" s="111"/>
      <c r="J19" s="111"/>
      <c r="K19" s="111"/>
      <c r="L19" s="111"/>
      <c r="M19" s="108"/>
    </row>
    <row r="20" spans="1:16" ht="8.1" customHeight="1" x14ac:dyDescent="0.25">
      <c r="A20" s="14"/>
      <c r="B20" s="73"/>
      <c r="C20" s="132"/>
      <c r="D20" s="74"/>
      <c r="E20" s="74"/>
      <c r="F20" s="74"/>
      <c r="G20" s="74"/>
      <c r="H20" s="74"/>
      <c r="I20" s="74"/>
      <c r="J20" s="74"/>
      <c r="K20" s="74"/>
      <c r="L20" s="74"/>
      <c r="M20" s="14"/>
      <c r="N20" s="17"/>
      <c r="O20" s="17"/>
      <c r="P20" s="17"/>
    </row>
    <row r="21" spans="1:16" ht="15" customHeight="1" x14ac:dyDescent="0.25">
      <c r="A21" s="14"/>
      <c r="B21" s="73" t="s">
        <v>4</v>
      </c>
      <c r="C21" s="133"/>
      <c r="D21" s="76">
        <v>2022</v>
      </c>
      <c r="E21" s="77">
        <f>SUM(E25,E29,E33,E37,E41,E45,E49,E53,E57,E61,E65,E69,E73,E77,E81,E85)</f>
        <v>314</v>
      </c>
      <c r="F21" s="77">
        <f>SUM(F25,F29,F33,F37,F41,F45,F49,F53,F57,F61,F65,F69,F73,F77,F81,F85)</f>
        <v>1094680.6400000001</v>
      </c>
      <c r="G21" s="77"/>
      <c r="H21" s="77">
        <f>SUM(H25,H29,H33,H37,H41,H45,H49,H53,H57,H61,H65,H69,H73,H77,H81,H85)</f>
        <v>65</v>
      </c>
      <c r="I21" s="77">
        <f>SUM(I25,I29,I33,I37,I41,I45,I49,I53,I57,I61,I65,I69,I73,I77,I81,I85)</f>
        <v>384374.27999999997</v>
      </c>
      <c r="J21" s="77"/>
      <c r="K21" s="77">
        <f>SUM(K25,K29,K33,K37,K41,K45,K49,K53,K57,K61,K65,K69,K73,K77,K81,K85)</f>
        <v>38</v>
      </c>
      <c r="L21" s="77">
        <f>SUM(L25,L29,L33,L37,L41,L45,L49,L53,L57,L61,L65,L69,L73,L77,L81,L85)</f>
        <v>164709.03</v>
      </c>
      <c r="M21" s="14"/>
    </row>
    <row r="22" spans="1:16" ht="15" customHeight="1" x14ac:dyDescent="0.25">
      <c r="B22" s="78"/>
      <c r="C22" s="78"/>
      <c r="D22" s="76">
        <v>2023</v>
      </c>
      <c r="E22" s="77">
        <f t="shared" ref="E22:F23" si="0">SUM(E26,E30,E34,E38,E42,E46,E50,E54,E58,E62,E66,E70,E74,E78,E82,E86)</f>
        <v>264</v>
      </c>
      <c r="F22" s="77">
        <f t="shared" si="0"/>
        <v>2968827.5</v>
      </c>
      <c r="G22" s="77"/>
      <c r="H22" s="77">
        <f t="shared" ref="H22:I23" si="1">SUM(H26,H30,H34,H38,H42,H46,H50,H54,H58,H62,H66,H70,H74,H78,H82,H86)</f>
        <v>114</v>
      </c>
      <c r="I22" s="77">
        <f t="shared" si="1"/>
        <v>75195.06</v>
      </c>
      <c r="J22" s="77"/>
      <c r="K22" s="77">
        <f t="shared" ref="K22:L23" si="2">SUM(K26,K30,K34,K38,K42,K46,K50,K54,K58,K62,K66,K70,K74,K78,K82,K86)</f>
        <v>44</v>
      </c>
      <c r="L22" s="77">
        <f t="shared" si="2"/>
        <v>68547.00999999998</v>
      </c>
    </row>
    <row r="23" spans="1:16" ht="15" customHeight="1" x14ac:dyDescent="0.25">
      <c r="B23" s="78"/>
      <c r="C23" s="78"/>
      <c r="D23" s="76">
        <v>2024</v>
      </c>
      <c r="E23" s="77">
        <f t="shared" si="0"/>
        <v>445</v>
      </c>
      <c r="F23" s="77">
        <f t="shared" si="0"/>
        <v>11878540.82</v>
      </c>
      <c r="G23" s="77"/>
      <c r="H23" s="77">
        <f t="shared" si="1"/>
        <v>226</v>
      </c>
      <c r="I23" s="77">
        <f t="shared" si="1"/>
        <v>482134.56</v>
      </c>
      <c r="J23" s="77"/>
      <c r="K23" s="77">
        <f t="shared" si="2"/>
        <v>98</v>
      </c>
      <c r="L23" s="77">
        <f t="shared" si="2"/>
        <v>93399.540000000008</v>
      </c>
      <c r="N23" s="41"/>
    </row>
    <row r="24" spans="1:16" ht="8.1" customHeight="1" x14ac:dyDescent="0.25">
      <c r="B24" s="79"/>
      <c r="C24" s="79"/>
      <c r="D24" s="76"/>
      <c r="E24" s="76"/>
      <c r="F24" s="76"/>
      <c r="G24" s="76"/>
      <c r="H24" s="80"/>
      <c r="I24" s="80"/>
      <c r="J24" s="76"/>
      <c r="K24" s="80"/>
      <c r="L24" s="80"/>
      <c r="N24" s="41"/>
    </row>
    <row r="25" spans="1:16" ht="15" customHeight="1" x14ac:dyDescent="0.25">
      <c r="B25" s="79" t="s">
        <v>5</v>
      </c>
      <c r="C25" s="79"/>
      <c r="D25" s="81">
        <v>2022</v>
      </c>
      <c r="E25" s="82">
        <v>7</v>
      </c>
      <c r="F25" s="82">
        <v>115288.4</v>
      </c>
      <c r="G25" s="82"/>
      <c r="H25" s="83" t="s">
        <v>31</v>
      </c>
      <c r="I25" s="83" t="s">
        <v>31</v>
      </c>
      <c r="J25" s="82"/>
      <c r="K25" s="83">
        <v>1</v>
      </c>
      <c r="L25" s="83">
        <v>102</v>
      </c>
      <c r="N25" s="41"/>
    </row>
    <row r="26" spans="1:16" ht="15" customHeight="1" x14ac:dyDescent="0.25">
      <c r="B26" s="79"/>
      <c r="C26" s="79"/>
      <c r="D26" s="81">
        <v>2023</v>
      </c>
      <c r="E26" s="82">
        <v>14</v>
      </c>
      <c r="F26" s="82">
        <v>71767.8</v>
      </c>
      <c r="G26" s="82"/>
      <c r="H26" s="82">
        <v>6</v>
      </c>
      <c r="I26" s="82">
        <v>3779.8</v>
      </c>
      <c r="J26" s="82"/>
      <c r="K26" s="82">
        <v>2</v>
      </c>
      <c r="L26" s="82">
        <v>63.2</v>
      </c>
      <c r="N26" s="41"/>
    </row>
    <row r="27" spans="1:16" ht="15" customHeight="1" x14ac:dyDescent="0.25">
      <c r="B27" s="79"/>
      <c r="C27" s="79"/>
      <c r="D27" s="81">
        <v>2024</v>
      </c>
      <c r="E27" s="82">
        <v>41</v>
      </c>
      <c r="F27" s="82">
        <v>9207898.3499999996</v>
      </c>
      <c r="G27" s="82"/>
      <c r="H27" s="83">
        <v>25</v>
      </c>
      <c r="I27" s="83">
        <v>27707.4</v>
      </c>
      <c r="J27" s="82"/>
      <c r="K27" s="83">
        <v>19</v>
      </c>
      <c r="L27" s="83">
        <v>30631.55</v>
      </c>
      <c r="N27" s="41"/>
    </row>
    <row r="28" spans="1:16" ht="8.1" customHeight="1" x14ac:dyDescent="0.25">
      <c r="B28" s="79"/>
      <c r="C28" s="79"/>
      <c r="D28" s="84"/>
      <c r="E28" s="84"/>
      <c r="F28" s="84"/>
      <c r="G28" s="84"/>
      <c r="H28" s="85"/>
      <c r="I28" s="85"/>
      <c r="J28" s="84"/>
      <c r="K28" s="85"/>
      <c r="L28" s="85"/>
      <c r="N28" s="41"/>
    </row>
    <row r="29" spans="1:16" ht="15" customHeight="1" x14ac:dyDescent="0.25">
      <c r="B29" s="79" t="s">
        <v>74</v>
      </c>
      <c r="C29" s="79"/>
      <c r="D29" s="81">
        <v>2022</v>
      </c>
      <c r="E29" s="83">
        <v>10</v>
      </c>
      <c r="F29" s="83">
        <v>652.5</v>
      </c>
      <c r="G29" s="82"/>
      <c r="H29" s="83">
        <v>5</v>
      </c>
      <c r="I29" s="83">
        <v>2920</v>
      </c>
      <c r="J29" s="82"/>
      <c r="K29" s="83">
        <v>4</v>
      </c>
      <c r="L29" s="83">
        <v>141621.5</v>
      </c>
      <c r="N29" s="41"/>
    </row>
    <row r="30" spans="1:16" ht="15" customHeight="1" x14ac:dyDescent="0.25">
      <c r="B30" s="79"/>
      <c r="C30" s="79"/>
      <c r="D30" s="81">
        <v>2023</v>
      </c>
      <c r="E30" s="82">
        <v>3</v>
      </c>
      <c r="F30" s="82">
        <v>1275</v>
      </c>
      <c r="G30" s="82"/>
      <c r="H30" s="83">
        <v>9</v>
      </c>
      <c r="I30" s="83">
        <v>592.6</v>
      </c>
      <c r="J30" s="82"/>
      <c r="K30" s="83" t="s">
        <v>31</v>
      </c>
      <c r="L30" s="83" t="s">
        <v>31</v>
      </c>
      <c r="N30" s="41"/>
    </row>
    <row r="31" spans="1:16" ht="15" customHeight="1" x14ac:dyDescent="0.25">
      <c r="B31" s="79"/>
      <c r="C31" s="79"/>
      <c r="D31" s="81">
        <v>2024</v>
      </c>
      <c r="E31" s="83">
        <v>15</v>
      </c>
      <c r="F31" s="83">
        <v>4224.8999999999996</v>
      </c>
      <c r="G31" s="82"/>
      <c r="H31" s="83">
        <v>8</v>
      </c>
      <c r="I31" s="83">
        <v>10827.01</v>
      </c>
      <c r="J31" s="82"/>
      <c r="K31" s="83">
        <v>4</v>
      </c>
      <c r="L31" s="83">
        <v>4213.55</v>
      </c>
      <c r="N31" s="41"/>
    </row>
    <row r="32" spans="1:16" ht="8.1" customHeight="1" x14ac:dyDescent="0.25">
      <c r="B32" s="79"/>
      <c r="C32" s="79"/>
      <c r="D32" s="84"/>
      <c r="E32" s="84"/>
      <c r="F32" s="84"/>
      <c r="G32" s="84"/>
      <c r="H32" s="85"/>
      <c r="I32" s="85"/>
      <c r="J32" s="84"/>
      <c r="K32" s="85"/>
      <c r="L32" s="85"/>
      <c r="N32" s="41"/>
    </row>
    <row r="33" spans="1:14" ht="15" customHeight="1" x14ac:dyDescent="0.25">
      <c r="B33" s="79" t="s">
        <v>7</v>
      </c>
      <c r="C33" s="79"/>
      <c r="D33" s="81">
        <v>2022</v>
      </c>
      <c r="E33" s="83">
        <v>83</v>
      </c>
      <c r="F33" s="83">
        <v>195756</v>
      </c>
      <c r="G33" s="83"/>
      <c r="H33" s="83">
        <v>9</v>
      </c>
      <c r="I33" s="83">
        <v>8713.6</v>
      </c>
      <c r="J33" s="83"/>
      <c r="K33" s="83">
        <v>10</v>
      </c>
      <c r="L33" s="83">
        <v>9383.66</v>
      </c>
      <c r="N33" s="41"/>
    </row>
    <row r="34" spans="1:14" ht="15" customHeight="1" x14ac:dyDescent="0.25">
      <c r="B34" s="79"/>
      <c r="C34" s="79"/>
      <c r="D34" s="81">
        <v>2023</v>
      </c>
      <c r="E34" s="83">
        <v>64</v>
      </c>
      <c r="F34" s="83">
        <v>300682.09999999998</v>
      </c>
      <c r="G34" s="83"/>
      <c r="H34" s="83">
        <v>11</v>
      </c>
      <c r="I34" s="83">
        <v>5056.93</v>
      </c>
      <c r="J34" s="83"/>
      <c r="K34" s="83">
        <v>6</v>
      </c>
      <c r="L34" s="83">
        <v>39330.199999999997</v>
      </c>
      <c r="N34" s="41"/>
    </row>
    <row r="35" spans="1:14" ht="15" customHeight="1" x14ac:dyDescent="0.25">
      <c r="B35" s="79"/>
      <c r="C35" s="79"/>
      <c r="D35" s="81">
        <v>2024</v>
      </c>
      <c r="E35" s="83">
        <v>66</v>
      </c>
      <c r="F35" s="83">
        <v>220856</v>
      </c>
      <c r="G35" s="83"/>
      <c r="H35" s="83">
        <v>36</v>
      </c>
      <c r="I35" s="83">
        <v>39553.1</v>
      </c>
      <c r="J35" s="83"/>
      <c r="K35" s="83">
        <v>5</v>
      </c>
      <c r="L35" s="83">
        <v>4581.3999999999996</v>
      </c>
      <c r="N35" s="41"/>
    </row>
    <row r="36" spans="1:14" ht="8.1" customHeight="1" x14ac:dyDescent="0.25">
      <c r="B36" s="79"/>
      <c r="C36" s="79"/>
      <c r="D36" s="84"/>
      <c r="E36" s="84"/>
      <c r="F36" s="84"/>
      <c r="G36" s="84"/>
      <c r="H36" s="85"/>
      <c r="I36" s="85"/>
      <c r="J36" s="84"/>
      <c r="K36" s="85"/>
      <c r="L36" s="85"/>
      <c r="N36" s="41"/>
    </row>
    <row r="37" spans="1:14" ht="15" customHeight="1" x14ac:dyDescent="0.25">
      <c r="B37" s="79" t="s">
        <v>75</v>
      </c>
      <c r="C37" s="79"/>
      <c r="D37" s="81">
        <v>2022</v>
      </c>
      <c r="E37" s="83">
        <v>6</v>
      </c>
      <c r="F37" s="83">
        <v>2187.1</v>
      </c>
      <c r="G37" s="82"/>
      <c r="H37" s="83">
        <v>3</v>
      </c>
      <c r="I37" s="83">
        <v>224056.8</v>
      </c>
      <c r="J37" s="82"/>
      <c r="K37" s="83">
        <v>2</v>
      </c>
      <c r="L37" s="83">
        <v>397.5</v>
      </c>
      <c r="N37" s="41"/>
    </row>
    <row r="38" spans="1:14" ht="15" customHeight="1" x14ac:dyDescent="0.25">
      <c r="B38" s="79"/>
      <c r="C38" s="79"/>
      <c r="D38" s="81">
        <v>2023</v>
      </c>
      <c r="E38" s="83">
        <v>8</v>
      </c>
      <c r="F38" s="83">
        <v>2141.5</v>
      </c>
      <c r="G38" s="82"/>
      <c r="H38" s="83">
        <v>3</v>
      </c>
      <c r="I38" s="83">
        <v>880.65</v>
      </c>
      <c r="J38" s="82"/>
      <c r="K38" s="83">
        <v>2</v>
      </c>
      <c r="L38" s="83">
        <v>239.7</v>
      </c>
      <c r="N38" s="41"/>
    </row>
    <row r="39" spans="1:14" s="2" customFormat="1" ht="15" customHeight="1" x14ac:dyDescent="0.25">
      <c r="A39" s="1"/>
      <c r="B39" s="79"/>
      <c r="C39" s="79"/>
      <c r="D39" s="81">
        <v>2024</v>
      </c>
      <c r="E39" s="83">
        <v>19</v>
      </c>
      <c r="F39" s="83">
        <v>29627</v>
      </c>
      <c r="G39" s="82"/>
      <c r="H39" s="83">
        <v>10</v>
      </c>
      <c r="I39" s="83">
        <v>2274.3000000000002</v>
      </c>
      <c r="J39" s="82"/>
      <c r="K39" s="83">
        <v>10</v>
      </c>
      <c r="L39" s="83">
        <v>2298.4</v>
      </c>
      <c r="M39" s="1"/>
      <c r="N39" s="41"/>
    </row>
    <row r="40" spans="1:14" ht="8.1" customHeight="1" x14ac:dyDescent="0.25">
      <c r="B40" s="79"/>
      <c r="C40" s="79"/>
      <c r="D40" s="84"/>
      <c r="E40" s="84"/>
      <c r="F40" s="84"/>
      <c r="G40" s="84"/>
      <c r="H40" s="85"/>
      <c r="I40" s="85"/>
      <c r="J40" s="84"/>
      <c r="K40" s="85"/>
      <c r="L40" s="85"/>
      <c r="N40" s="41"/>
    </row>
    <row r="41" spans="1:14" ht="15" customHeight="1" x14ac:dyDescent="0.25">
      <c r="A41" s="2"/>
      <c r="B41" s="79" t="s">
        <v>76</v>
      </c>
      <c r="C41" s="79"/>
      <c r="D41" s="81">
        <v>2022</v>
      </c>
      <c r="E41" s="83">
        <v>8</v>
      </c>
      <c r="F41" s="83">
        <v>172432.5</v>
      </c>
      <c r="G41" s="83"/>
      <c r="H41" s="83">
        <v>3</v>
      </c>
      <c r="I41" s="83">
        <v>99550.5</v>
      </c>
      <c r="J41" s="83"/>
      <c r="K41" s="83" t="s">
        <v>31</v>
      </c>
      <c r="L41" s="83" t="s">
        <v>31</v>
      </c>
      <c r="N41" s="41"/>
    </row>
    <row r="42" spans="1:14" ht="15" customHeight="1" x14ac:dyDescent="0.25">
      <c r="B42" s="79"/>
      <c r="C42" s="79"/>
      <c r="D42" s="81">
        <v>2023</v>
      </c>
      <c r="E42" s="83">
        <v>8</v>
      </c>
      <c r="F42" s="83">
        <v>17281.7</v>
      </c>
      <c r="G42" s="83"/>
      <c r="H42" s="83">
        <v>7</v>
      </c>
      <c r="I42" s="83">
        <v>2150.65</v>
      </c>
      <c r="J42" s="83"/>
      <c r="K42" s="83">
        <v>2</v>
      </c>
      <c r="L42" s="83">
        <v>675</v>
      </c>
      <c r="N42" s="41"/>
    </row>
    <row r="43" spans="1:14" ht="15" customHeight="1" x14ac:dyDescent="0.25">
      <c r="B43" s="79"/>
      <c r="C43" s="79"/>
      <c r="D43" s="81">
        <v>2024</v>
      </c>
      <c r="E43" s="83">
        <v>15</v>
      </c>
      <c r="F43" s="83">
        <v>15032.5</v>
      </c>
      <c r="G43" s="83"/>
      <c r="H43" s="83">
        <v>6</v>
      </c>
      <c r="I43" s="83">
        <v>2964.5</v>
      </c>
      <c r="J43" s="83"/>
      <c r="K43" s="83">
        <v>4</v>
      </c>
      <c r="L43" s="83">
        <v>1784</v>
      </c>
      <c r="N43" s="41"/>
    </row>
    <row r="44" spans="1:14" ht="8.1" customHeight="1" x14ac:dyDescent="0.25">
      <c r="B44" s="79"/>
      <c r="C44" s="79"/>
      <c r="D44" s="84"/>
      <c r="E44" s="84"/>
      <c r="F44" s="84"/>
      <c r="G44" s="84"/>
      <c r="H44" s="85"/>
      <c r="I44" s="85"/>
      <c r="J44" s="84"/>
      <c r="K44" s="85"/>
      <c r="L44" s="85"/>
      <c r="N44" s="41"/>
    </row>
    <row r="45" spans="1:14" ht="15" customHeight="1" x14ac:dyDescent="0.25">
      <c r="B45" s="79" t="s">
        <v>9</v>
      </c>
      <c r="C45" s="79"/>
      <c r="D45" s="81">
        <v>2022</v>
      </c>
      <c r="E45" s="83">
        <v>22</v>
      </c>
      <c r="F45" s="83">
        <v>417.5</v>
      </c>
      <c r="G45" s="83"/>
      <c r="H45" s="83">
        <v>3</v>
      </c>
      <c r="I45" s="83">
        <v>1162.8</v>
      </c>
      <c r="J45" s="83"/>
      <c r="K45" s="83">
        <v>1</v>
      </c>
      <c r="L45" s="83" t="s">
        <v>31</v>
      </c>
      <c r="N45" s="41"/>
    </row>
    <row r="46" spans="1:14" ht="15" customHeight="1" x14ac:dyDescent="0.25">
      <c r="B46" s="79"/>
      <c r="C46" s="79"/>
      <c r="D46" s="81">
        <v>2023</v>
      </c>
      <c r="E46" s="83">
        <v>5</v>
      </c>
      <c r="F46" s="83">
        <v>21084.55</v>
      </c>
      <c r="G46" s="83"/>
      <c r="H46" s="83">
        <v>5</v>
      </c>
      <c r="I46" s="83">
        <v>183.05</v>
      </c>
      <c r="J46" s="83"/>
      <c r="K46" s="83">
        <v>1</v>
      </c>
      <c r="L46" s="83">
        <v>148.19999999999999</v>
      </c>
      <c r="N46" s="41"/>
    </row>
    <row r="47" spans="1:14" ht="15" customHeight="1" x14ac:dyDescent="0.25">
      <c r="B47" s="79"/>
      <c r="C47" s="79"/>
      <c r="D47" s="81">
        <v>2024</v>
      </c>
      <c r="E47" s="83">
        <v>14</v>
      </c>
      <c r="F47" s="83">
        <v>81205.600000000006</v>
      </c>
      <c r="G47" s="83"/>
      <c r="H47" s="83">
        <v>6</v>
      </c>
      <c r="I47" s="83">
        <v>2376.9</v>
      </c>
      <c r="J47" s="83"/>
      <c r="K47" s="83" t="s">
        <v>31</v>
      </c>
      <c r="L47" s="83" t="s">
        <v>31</v>
      </c>
      <c r="N47" s="41"/>
    </row>
    <row r="48" spans="1:14" ht="8.1" customHeight="1" x14ac:dyDescent="0.25">
      <c r="B48" s="79"/>
      <c r="C48" s="79"/>
      <c r="D48" s="84"/>
      <c r="E48" s="84"/>
      <c r="F48" s="84"/>
      <c r="G48" s="84"/>
      <c r="H48" s="85"/>
      <c r="I48" s="85"/>
      <c r="J48" s="84"/>
      <c r="K48" s="85"/>
      <c r="L48" s="85"/>
      <c r="N48" s="41"/>
    </row>
    <row r="49" spans="2:17" ht="15" customHeight="1" x14ac:dyDescent="0.25">
      <c r="B49" s="79" t="s">
        <v>10</v>
      </c>
      <c r="C49" s="79"/>
      <c r="D49" s="81">
        <v>2022</v>
      </c>
      <c r="E49" s="83">
        <v>32</v>
      </c>
      <c r="F49" s="83">
        <v>11000</v>
      </c>
      <c r="G49" s="82"/>
      <c r="H49" s="83">
        <v>8</v>
      </c>
      <c r="I49" s="83">
        <v>19244.05</v>
      </c>
      <c r="J49" s="82"/>
      <c r="K49" s="83">
        <v>5</v>
      </c>
      <c r="L49" s="83">
        <v>849</v>
      </c>
      <c r="N49" s="41"/>
    </row>
    <row r="50" spans="2:17" ht="15" customHeight="1" x14ac:dyDescent="0.25">
      <c r="B50" s="79"/>
      <c r="C50" s="79"/>
      <c r="D50" s="81">
        <v>2023</v>
      </c>
      <c r="E50" s="83">
        <v>19</v>
      </c>
      <c r="F50" s="83">
        <v>12799.9</v>
      </c>
      <c r="G50" s="83"/>
      <c r="H50" s="83">
        <v>10</v>
      </c>
      <c r="I50" s="83">
        <v>17645.45</v>
      </c>
      <c r="J50" s="83"/>
      <c r="K50" s="83">
        <v>4</v>
      </c>
      <c r="L50" s="83">
        <v>992.89</v>
      </c>
      <c r="N50" s="41"/>
    </row>
    <row r="51" spans="2:17" ht="15" customHeight="1" x14ac:dyDescent="0.25">
      <c r="B51" s="79"/>
      <c r="C51" s="79"/>
      <c r="D51" s="81">
        <v>2024</v>
      </c>
      <c r="E51" s="83">
        <v>53</v>
      </c>
      <c r="F51" s="83">
        <v>166091.66</v>
      </c>
      <c r="G51" s="83"/>
      <c r="H51" s="83">
        <v>21</v>
      </c>
      <c r="I51" s="83">
        <v>9346.5499999999993</v>
      </c>
      <c r="J51" s="83"/>
      <c r="K51" s="83">
        <v>15</v>
      </c>
      <c r="L51" s="83">
        <v>18824.099999999999</v>
      </c>
      <c r="N51" s="41"/>
    </row>
    <row r="52" spans="2:17" ht="8.1" customHeight="1" x14ac:dyDescent="0.25">
      <c r="B52" s="79"/>
      <c r="C52" s="79"/>
      <c r="D52" s="84"/>
      <c r="E52" s="84"/>
      <c r="F52" s="84"/>
      <c r="G52" s="84"/>
      <c r="H52" s="85"/>
      <c r="I52" s="85"/>
      <c r="J52" s="84"/>
      <c r="K52" s="85"/>
      <c r="L52" s="85"/>
      <c r="N52" s="41"/>
    </row>
    <row r="53" spans="2:17" ht="15" customHeight="1" x14ac:dyDescent="0.25">
      <c r="B53" s="79" t="s">
        <v>77</v>
      </c>
      <c r="C53" s="79"/>
      <c r="D53" s="81">
        <v>2022</v>
      </c>
      <c r="E53" s="83">
        <v>5</v>
      </c>
      <c r="F53" s="83">
        <v>55998.239999999998</v>
      </c>
      <c r="G53" s="83"/>
      <c r="H53" s="83">
        <v>6</v>
      </c>
      <c r="I53" s="83">
        <v>7207.5</v>
      </c>
      <c r="J53" s="83"/>
      <c r="K53" s="83">
        <v>1</v>
      </c>
      <c r="L53" s="83">
        <v>480</v>
      </c>
      <c r="N53" s="41"/>
    </row>
    <row r="54" spans="2:17" ht="15" customHeight="1" x14ac:dyDescent="0.25">
      <c r="B54" s="79"/>
      <c r="C54" s="79"/>
      <c r="D54" s="81">
        <v>2023</v>
      </c>
      <c r="E54" s="83">
        <v>11</v>
      </c>
      <c r="F54" s="83">
        <v>3638.2</v>
      </c>
      <c r="G54" s="83"/>
      <c r="H54" s="83">
        <v>4</v>
      </c>
      <c r="I54" s="83">
        <v>130.02000000000001</v>
      </c>
      <c r="J54" s="83"/>
      <c r="K54" s="83">
        <v>1</v>
      </c>
      <c r="L54" s="83">
        <v>13.2</v>
      </c>
      <c r="N54" s="41"/>
    </row>
    <row r="55" spans="2:17" ht="15" customHeight="1" x14ac:dyDescent="0.25">
      <c r="B55" s="79"/>
      <c r="C55" s="79"/>
      <c r="D55" s="81">
        <v>2024</v>
      </c>
      <c r="E55" s="83">
        <v>12</v>
      </c>
      <c r="F55" s="83">
        <v>10530</v>
      </c>
      <c r="G55" s="83"/>
      <c r="H55" s="83">
        <v>6</v>
      </c>
      <c r="I55" s="83">
        <v>11403.68</v>
      </c>
      <c r="J55" s="83"/>
      <c r="K55" s="83">
        <v>3</v>
      </c>
      <c r="L55" s="83">
        <v>6674.9</v>
      </c>
      <c r="N55" s="41"/>
    </row>
    <row r="56" spans="2:17" ht="8.1" customHeight="1" x14ac:dyDescent="0.25">
      <c r="B56" s="79"/>
      <c r="C56" s="79"/>
      <c r="D56" s="84"/>
      <c r="E56" s="84"/>
      <c r="F56" s="84"/>
      <c r="G56" s="84"/>
      <c r="H56" s="85"/>
      <c r="I56" s="85"/>
      <c r="J56" s="84"/>
      <c r="K56" s="85"/>
      <c r="L56" s="85"/>
      <c r="N56" s="41"/>
    </row>
    <row r="57" spans="2:17" ht="15" customHeight="1" x14ac:dyDescent="0.25">
      <c r="B57" s="79" t="s">
        <v>11</v>
      </c>
      <c r="C57" s="79"/>
      <c r="D57" s="81">
        <v>2022</v>
      </c>
      <c r="E57" s="83">
        <v>7</v>
      </c>
      <c r="F57" s="83">
        <v>7645</v>
      </c>
      <c r="G57" s="82"/>
      <c r="H57" s="83">
        <v>3</v>
      </c>
      <c r="I57" s="83">
        <v>2035.92</v>
      </c>
      <c r="J57" s="82"/>
      <c r="K57" s="83">
        <v>1</v>
      </c>
      <c r="L57" s="83">
        <v>2010</v>
      </c>
      <c r="N57" s="41"/>
    </row>
    <row r="58" spans="2:17" ht="15" customHeight="1" x14ac:dyDescent="0.25">
      <c r="B58" s="79"/>
      <c r="C58" s="79"/>
      <c r="D58" s="81">
        <v>2023</v>
      </c>
      <c r="E58" s="83">
        <v>19</v>
      </c>
      <c r="F58" s="83">
        <v>16332.5</v>
      </c>
      <c r="G58" s="82"/>
      <c r="H58" s="83">
        <v>14</v>
      </c>
      <c r="I58" s="83">
        <v>11840.55</v>
      </c>
      <c r="J58" s="82"/>
      <c r="K58" s="83">
        <v>3</v>
      </c>
      <c r="L58" s="83">
        <v>13679.6</v>
      </c>
      <c r="N58" s="41"/>
    </row>
    <row r="59" spans="2:17" ht="15" customHeight="1" x14ac:dyDescent="0.25">
      <c r="B59" s="79"/>
      <c r="C59" s="79"/>
      <c r="D59" s="81">
        <v>2024</v>
      </c>
      <c r="E59" s="83">
        <v>34</v>
      </c>
      <c r="F59" s="83">
        <v>69002.5</v>
      </c>
      <c r="G59" s="82"/>
      <c r="H59" s="83">
        <v>15</v>
      </c>
      <c r="I59" s="83">
        <v>56795.05</v>
      </c>
      <c r="J59" s="82"/>
      <c r="K59" s="83">
        <v>14</v>
      </c>
      <c r="L59" s="83">
        <v>13257.1</v>
      </c>
      <c r="N59" s="41"/>
    </row>
    <row r="60" spans="2:17" ht="8.1" customHeight="1" x14ac:dyDescent="0.25">
      <c r="B60" s="79"/>
      <c r="C60" s="79"/>
      <c r="D60" s="84"/>
      <c r="E60" s="84"/>
      <c r="F60" s="84"/>
      <c r="G60" s="84"/>
      <c r="H60" s="85"/>
      <c r="I60" s="85"/>
      <c r="J60" s="84"/>
      <c r="K60" s="85"/>
      <c r="L60" s="85"/>
      <c r="N60" s="41"/>
    </row>
    <row r="61" spans="2:17" ht="15" customHeight="1" x14ac:dyDescent="0.25">
      <c r="B61" s="79" t="s">
        <v>78</v>
      </c>
      <c r="C61" s="79"/>
      <c r="D61" s="81">
        <v>2022</v>
      </c>
      <c r="E61" s="83">
        <v>23</v>
      </c>
      <c r="F61" s="83">
        <v>43308.800000000003</v>
      </c>
      <c r="G61" s="83"/>
      <c r="H61" s="83">
        <v>3</v>
      </c>
      <c r="I61" s="83">
        <v>228</v>
      </c>
      <c r="J61" s="83"/>
      <c r="K61" s="83" t="s">
        <v>31</v>
      </c>
      <c r="L61" s="83" t="s">
        <v>31</v>
      </c>
      <c r="N61" s="41"/>
      <c r="O61" s="25"/>
      <c r="P61" s="26"/>
      <c r="Q61" s="27"/>
    </row>
    <row r="62" spans="2:17" ht="15" customHeight="1" x14ac:dyDescent="0.25">
      <c r="B62" s="79"/>
      <c r="C62" s="79"/>
      <c r="D62" s="81">
        <v>2023</v>
      </c>
      <c r="E62" s="83">
        <v>13</v>
      </c>
      <c r="F62" s="83">
        <v>655710.4</v>
      </c>
      <c r="G62" s="83"/>
      <c r="H62" s="83">
        <v>6</v>
      </c>
      <c r="I62" s="83">
        <v>569.46</v>
      </c>
      <c r="J62" s="83"/>
      <c r="K62" s="83">
        <v>1</v>
      </c>
      <c r="L62" s="83">
        <v>91</v>
      </c>
      <c r="N62" s="41"/>
      <c r="O62" s="25"/>
      <c r="P62" s="26"/>
      <c r="Q62" s="26"/>
    </row>
    <row r="63" spans="2:17" ht="15" customHeight="1" x14ac:dyDescent="0.25">
      <c r="B63" s="79"/>
      <c r="C63" s="79"/>
      <c r="D63" s="81">
        <v>2024</v>
      </c>
      <c r="E63" s="83">
        <v>56</v>
      </c>
      <c r="F63" s="83">
        <v>93608.8</v>
      </c>
      <c r="G63" s="83"/>
      <c r="H63" s="83">
        <v>34</v>
      </c>
      <c r="I63" s="83">
        <v>15251.25</v>
      </c>
      <c r="J63" s="83"/>
      <c r="K63" s="83">
        <v>11</v>
      </c>
      <c r="L63" s="83">
        <v>6588.89</v>
      </c>
      <c r="N63" s="41"/>
    </row>
    <row r="64" spans="2:17" ht="8.1" customHeight="1" x14ac:dyDescent="0.25">
      <c r="B64" s="79"/>
      <c r="C64" s="79"/>
      <c r="D64" s="84"/>
      <c r="E64" s="84"/>
      <c r="F64" s="84"/>
      <c r="G64" s="84"/>
      <c r="H64" s="85"/>
      <c r="I64" s="85"/>
      <c r="J64" s="84"/>
      <c r="K64" s="85"/>
      <c r="L64" s="85"/>
      <c r="N64" s="41"/>
    </row>
    <row r="65" spans="2:14" ht="15" customHeight="1" x14ac:dyDescent="0.25">
      <c r="B65" s="79" t="s">
        <v>13</v>
      </c>
      <c r="C65" s="79"/>
      <c r="D65" s="81">
        <v>2022</v>
      </c>
      <c r="E65" s="83">
        <v>17</v>
      </c>
      <c r="F65" s="83">
        <v>7346</v>
      </c>
      <c r="G65" s="82"/>
      <c r="H65" s="83">
        <v>4</v>
      </c>
      <c r="I65" s="83">
        <v>1083</v>
      </c>
      <c r="J65" s="82"/>
      <c r="K65" s="83" t="s">
        <v>31</v>
      </c>
      <c r="L65" s="83" t="s">
        <v>31</v>
      </c>
      <c r="N65" s="41"/>
    </row>
    <row r="66" spans="2:14" ht="15" customHeight="1" x14ac:dyDescent="0.25">
      <c r="B66" s="79"/>
      <c r="C66" s="79"/>
      <c r="D66" s="81">
        <v>2023</v>
      </c>
      <c r="E66" s="83" t="s">
        <v>31</v>
      </c>
      <c r="F66" s="83" t="s">
        <v>31</v>
      </c>
      <c r="G66" s="83"/>
      <c r="H66" s="83">
        <v>3</v>
      </c>
      <c r="I66" s="83">
        <v>3380.1</v>
      </c>
      <c r="J66" s="83"/>
      <c r="K66" s="83">
        <v>2</v>
      </c>
      <c r="L66" s="83">
        <v>4160</v>
      </c>
      <c r="N66" s="41"/>
    </row>
    <row r="67" spans="2:14" ht="15" customHeight="1" x14ac:dyDescent="0.25">
      <c r="B67" s="79"/>
      <c r="C67" s="79"/>
      <c r="D67" s="81">
        <v>2024</v>
      </c>
      <c r="E67" s="83">
        <v>14</v>
      </c>
      <c r="F67" s="83">
        <v>13306.5</v>
      </c>
      <c r="G67" s="83"/>
      <c r="H67" s="83">
        <v>6</v>
      </c>
      <c r="I67" s="83">
        <v>13526.85</v>
      </c>
      <c r="J67" s="83"/>
      <c r="K67" s="83">
        <v>1</v>
      </c>
      <c r="L67" s="83">
        <v>161.4</v>
      </c>
      <c r="N67" s="41"/>
    </row>
    <row r="68" spans="2:14" ht="8.1" customHeight="1" x14ac:dyDescent="0.25">
      <c r="B68" s="79"/>
      <c r="C68" s="79"/>
      <c r="D68" s="84"/>
      <c r="E68" s="84"/>
      <c r="F68" s="84"/>
      <c r="G68" s="84"/>
      <c r="H68" s="85"/>
      <c r="I68" s="85"/>
      <c r="J68" s="84"/>
      <c r="K68" s="85"/>
      <c r="L68" s="85"/>
      <c r="N68" s="41"/>
    </row>
    <row r="69" spans="2:14" ht="15" customHeight="1" x14ac:dyDescent="0.25">
      <c r="B69" s="79" t="s">
        <v>14</v>
      </c>
      <c r="C69" s="79"/>
      <c r="D69" s="81">
        <v>2022</v>
      </c>
      <c r="E69" s="83">
        <v>63</v>
      </c>
      <c r="F69" s="83">
        <v>411698.6</v>
      </c>
      <c r="G69" s="82"/>
      <c r="H69" s="83">
        <v>14</v>
      </c>
      <c r="I69" s="83">
        <v>15651.9</v>
      </c>
      <c r="J69" s="82"/>
      <c r="K69" s="83">
        <v>10</v>
      </c>
      <c r="L69" s="83">
        <v>9444.3700000000008</v>
      </c>
      <c r="N69" s="41"/>
    </row>
    <row r="70" spans="2:14" ht="15" customHeight="1" x14ac:dyDescent="0.25">
      <c r="B70" s="79"/>
      <c r="C70" s="79"/>
      <c r="D70" s="81">
        <v>2023</v>
      </c>
      <c r="E70" s="82">
        <v>72</v>
      </c>
      <c r="F70" s="82">
        <v>207052.35</v>
      </c>
      <c r="G70" s="82"/>
      <c r="H70" s="83">
        <v>22</v>
      </c>
      <c r="I70" s="83">
        <v>7555.9</v>
      </c>
      <c r="J70" s="82"/>
      <c r="K70" s="83">
        <v>16</v>
      </c>
      <c r="L70" s="83">
        <v>3042.52</v>
      </c>
      <c r="N70" s="41"/>
    </row>
    <row r="71" spans="2:14" ht="15" customHeight="1" x14ac:dyDescent="0.25">
      <c r="B71" s="79"/>
      <c r="C71" s="79"/>
      <c r="D71" s="81">
        <v>2024</v>
      </c>
      <c r="E71" s="82">
        <v>45</v>
      </c>
      <c r="F71" s="82">
        <v>92188.5</v>
      </c>
      <c r="G71" s="82"/>
      <c r="H71" s="83">
        <v>25</v>
      </c>
      <c r="I71" s="83">
        <v>221340.72</v>
      </c>
      <c r="J71" s="82"/>
      <c r="K71" s="83">
        <v>7</v>
      </c>
      <c r="L71" s="83">
        <v>1983.1</v>
      </c>
      <c r="N71" s="41"/>
    </row>
    <row r="72" spans="2:14" ht="8.1" customHeight="1" x14ac:dyDescent="0.25">
      <c r="B72" s="79"/>
      <c r="C72" s="79"/>
      <c r="D72" s="84"/>
      <c r="E72" s="84"/>
      <c r="F72" s="84"/>
      <c r="G72" s="84"/>
      <c r="H72" s="85"/>
      <c r="I72" s="85"/>
      <c r="J72" s="84"/>
      <c r="K72" s="85"/>
      <c r="L72" s="85"/>
      <c r="N72" s="41"/>
    </row>
    <row r="73" spans="2:14" ht="15" customHeight="1" x14ac:dyDescent="0.25">
      <c r="B73" s="79" t="s">
        <v>15</v>
      </c>
      <c r="C73" s="79"/>
      <c r="D73" s="81">
        <v>2022</v>
      </c>
      <c r="E73" s="83">
        <v>22</v>
      </c>
      <c r="F73" s="83">
        <v>22191.5</v>
      </c>
      <c r="G73" s="83"/>
      <c r="H73" s="83">
        <v>2</v>
      </c>
      <c r="I73" s="83">
        <v>1605.36</v>
      </c>
      <c r="J73" s="83"/>
      <c r="K73" s="83" t="s">
        <v>31</v>
      </c>
      <c r="L73" s="83" t="s">
        <v>31</v>
      </c>
      <c r="N73" s="41"/>
    </row>
    <row r="74" spans="2:14" ht="15" customHeight="1" x14ac:dyDescent="0.25">
      <c r="B74" s="79"/>
      <c r="C74" s="79"/>
      <c r="D74" s="81">
        <v>2023</v>
      </c>
      <c r="E74" s="83">
        <v>19</v>
      </c>
      <c r="F74" s="83">
        <v>19654</v>
      </c>
      <c r="G74" s="83"/>
      <c r="H74" s="83">
        <v>13</v>
      </c>
      <c r="I74" s="83">
        <v>21361.5</v>
      </c>
      <c r="J74" s="83"/>
      <c r="K74" s="83">
        <v>2</v>
      </c>
      <c r="L74" s="83">
        <v>351.5</v>
      </c>
      <c r="N74" s="41"/>
    </row>
    <row r="75" spans="2:14" ht="15" customHeight="1" x14ac:dyDescent="0.25">
      <c r="B75" s="79"/>
      <c r="C75" s="79"/>
      <c r="D75" s="81">
        <v>2024</v>
      </c>
      <c r="E75" s="83">
        <v>33</v>
      </c>
      <c r="F75" s="83">
        <v>83275</v>
      </c>
      <c r="G75" s="83"/>
      <c r="H75" s="83">
        <v>24</v>
      </c>
      <c r="I75" s="83">
        <v>68302.7</v>
      </c>
      <c r="J75" s="83"/>
      <c r="K75" s="83" t="s">
        <v>31</v>
      </c>
      <c r="L75" s="83" t="s">
        <v>31</v>
      </c>
      <c r="N75" s="41"/>
    </row>
    <row r="76" spans="2:14" ht="8.1" customHeight="1" x14ac:dyDescent="0.25">
      <c r="B76" s="79"/>
      <c r="C76" s="79"/>
      <c r="D76" s="84"/>
      <c r="E76" s="84"/>
      <c r="F76" s="84"/>
      <c r="G76" s="84"/>
      <c r="H76" s="85"/>
      <c r="I76" s="85"/>
      <c r="J76" s="84"/>
      <c r="K76" s="85"/>
      <c r="L76" s="85"/>
      <c r="N76" s="41"/>
    </row>
    <row r="77" spans="2:14" ht="15" customHeight="1" x14ac:dyDescent="0.25">
      <c r="B77" s="79" t="s">
        <v>79</v>
      </c>
      <c r="C77" s="79"/>
      <c r="D77" s="81">
        <v>2022</v>
      </c>
      <c r="E77" s="82">
        <v>5</v>
      </c>
      <c r="F77" s="82">
        <v>42271</v>
      </c>
      <c r="G77" s="82"/>
      <c r="H77" s="83" t="s">
        <v>31</v>
      </c>
      <c r="I77" s="83" t="s">
        <v>31</v>
      </c>
      <c r="J77" s="82"/>
      <c r="K77" s="83" t="s">
        <v>31</v>
      </c>
      <c r="L77" s="83" t="s">
        <v>31</v>
      </c>
      <c r="N77" s="41"/>
    </row>
    <row r="78" spans="2:14" ht="15" customHeight="1" x14ac:dyDescent="0.25">
      <c r="B78" s="79"/>
      <c r="C78" s="79"/>
      <c r="D78" s="81">
        <v>2023</v>
      </c>
      <c r="E78" s="82">
        <v>5</v>
      </c>
      <c r="F78" s="82">
        <v>1937.5</v>
      </c>
      <c r="G78" s="82"/>
      <c r="H78" s="83" t="s">
        <v>31</v>
      </c>
      <c r="I78" s="83" t="s">
        <v>31</v>
      </c>
      <c r="J78" s="82"/>
      <c r="K78" s="83" t="s">
        <v>31</v>
      </c>
      <c r="L78" s="83" t="s">
        <v>31</v>
      </c>
      <c r="N78" s="41"/>
    </row>
    <row r="79" spans="2:14" ht="15" customHeight="1" x14ac:dyDescent="0.25">
      <c r="B79" s="79"/>
      <c r="C79" s="79"/>
      <c r="D79" s="81">
        <v>2024</v>
      </c>
      <c r="E79" s="83">
        <v>10</v>
      </c>
      <c r="F79" s="83">
        <v>15018.3</v>
      </c>
      <c r="G79" s="82"/>
      <c r="H79" s="83">
        <v>2</v>
      </c>
      <c r="I79" s="83">
        <v>5.7</v>
      </c>
      <c r="J79" s="82"/>
      <c r="K79" s="83">
        <v>1</v>
      </c>
      <c r="L79" s="83">
        <v>2.6</v>
      </c>
      <c r="N79" s="41"/>
    </row>
    <row r="80" spans="2:14" ht="8.1" customHeight="1" x14ac:dyDescent="0.25">
      <c r="B80" s="79"/>
      <c r="C80" s="79"/>
      <c r="D80" s="84"/>
      <c r="E80" s="84"/>
      <c r="F80" s="84"/>
      <c r="G80" s="84"/>
      <c r="H80" s="85"/>
      <c r="I80" s="85"/>
      <c r="J80" s="84"/>
      <c r="K80" s="85"/>
      <c r="L80" s="85"/>
      <c r="N80" s="41"/>
    </row>
    <row r="81" spans="1:15" ht="15" customHeight="1" x14ac:dyDescent="0.25">
      <c r="B81" s="79" t="s">
        <v>80</v>
      </c>
      <c r="C81" s="79"/>
      <c r="D81" s="81">
        <v>2022</v>
      </c>
      <c r="E81" s="83">
        <v>2</v>
      </c>
      <c r="F81" s="83">
        <v>3987.5</v>
      </c>
      <c r="G81" s="83"/>
      <c r="H81" s="83">
        <v>2</v>
      </c>
      <c r="I81" s="83">
        <v>914.85</v>
      </c>
      <c r="J81" s="83"/>
      <c r="K81" s="83">
        <v>3</v>
      </c>
      <c r="L81" s="83">
        <v>421</v>
      </c>
      <c r="N81" s="41"/>
    </row>
    <row r="82" spans="1:15" ht="15" customHeight="1" x14ac:dyDescent="0.25">
      <c r="B82" s="79"/>
      <c r="C82" s="79"/>
      <c r="D82" s="81">
        <v>2023</v>
      </c>
      <c r="E82" s="83">
        <v>1</v>
      </c>
      <c r="F82" s="83">
        <v>600</v>
      </c>
      <c r="G82" s="83"/>
      <c r="H82" s="83">
        <v>1</v>
      </c>
      <c r="I82" s="83">
        <v>68.400000000000006</v>
      </c>
      <c r="J82" s="83"/>
      <c r="K82" s="83">
        <v>2</v>
      </c>
      <c r="L82" s="83">
        <v>5760</v>
      </c>
      <c r="N82" s="41"/>
    </row>
    <row r="83" spans="1:15" ht="15" customHeight="1" x14ac:dyDescent="0.25">
      <c r="B83" s="79"/>
      <c r="C83" s="79"/>
      <c r="D83" s="81">
        <v>2024</v>
      </c>
      <c r="E83" s="83">
        <v>1</v>
      </c>
      <c r="F83" s="83">
        <v>850</v>
      </c>
      <c r="G83" s="83"/>
      <c r="H83" s="83">
        <v>2</v>
      </c>
      <c r="I83" s="83">
        <v>458.85</v>
      </c>
      <c r="J83" s="83"/>
      <c r="K83" s="83">
        <v>4</v>
      </c>
      <c r="L83" s="83">
        <v>2398.5500000000002</v>
      </c>
      <c r="N83" s="41"/>
    </row>
    <row r="84" spans="1:15" ht="8.1" customHeight="1" x14ac:dyDescent="0.25">
      <c r="B84" s="79"/>
      <c r="C84" s="79"/>
      <c r="D84" s="84"/>
      <c r="E84" s="84"/>
      <c r="F84" s="84"/>
      <c r="G84" s="84"/>
      <c r="H84" s="85"/>
      <c r="I84" s="85"/>
      <c r="J84" s="84"/>
      <c r="K84" s="85"/>
      <c r="L84" s="85"/>
      <c r="N84" s="41"/>
    </row>
    <row r="85" spans="1:15" ht="15" customHeight="1" x14ac:dyDescent="0.25">
      <c r="B85" s="79" t="s">
        <v>81</v>
      </c>
      <c r="C85" s="79"/>
      <c r="D85" s="81">
        <v>2022</v>
      </c>
      <c r="E85" s="82">
        <v>2</v>
      </c>
      <c r="F85" s="82">
        <v>2500</v>
      </c>
      <c r="G85" s="82"/>
      <c r="H85" s="83" t="s">
        <v>31</v>
      </c>
      <c r="I85" s="83" t="s">
        <v>31</v>
      </c>
      <c r="J85" s="82"/>
      <c r="K85" s="83" t="s">
        <v>31</v>
      </c>
      <c r="L85" s="83" t="s">
        <v>31</v>
      </c>
      <c r="N85" s="41"/>
    </row>
    <row r="86" spans="1:15" ht="15" customHeight="1" x14ac:dyDescent="0.25">
      <c r="B86" s="79"/>
      <c r="C86" s="79"/>
      <c r="D86" s="81">
        <v>2023</v>
      </c>
      <c r="E86" s="82">
        <v>3</v>
      </c>
      <c r="F86" s="82">
        <v>1636870</v>
      </c>
      <c r="G86" s="82"/>
      <c r="H86" s="83" t="s">
        <v>31</v>
      </c>
      <c r="I86" s="83" t="s">
        <v>31</v>
      </c>
      <c r="J86" s="82"/>
      <c r="K86" s="83" t="s">
        <v>31</v>
      </c>
      <c r="L86" s="83" t="s">
        <v>31</v>
      </c>
      <c r="N86" s="41"/>
    </row>
    <row r="87" spans="1:15" ht="15" customHeight="1" x14ac:dyDescent="0.25">
      <c r="B87" s="79"/>
      <c r="C87" s="79"/>
      <c r="D87" s="81">
        <v>2024</v>
      </c>
      <c r="E87" s="83">
        <v>17</v>
      </c>
      <c r="F87" s="83">
        <v>1775825.21</v>
      </c>
      <c r="G87" s="82"/>
      <c r="H87" s="83" t="s">
        <v>31</v>
      </c>
      <c r="I87" s="83" t="s">
        <v>31</v>
      </c>
      <c r="J87" s="82"/>
      <c r="K87" s="83" t="s">
        <v>31</v>
      </c>
      <c r="L87" s="83" t="s">
        <v>31</v>
      </c>
      <c r="N87" s="41"/>
    </row>
    <row r="88" spans="1:15" ht="8.1" customHeight="1" thickBot="1" x14ac:dyDescent="0.3">
      <c r="A88" s="28"/>
      <c r="B88" s="29"/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28"/>
    </row>
    <row r="89" spans="1:15" s="90" customFormat="1" ht="14.25" x14ac:dyDescent="0.25">
      <c r="A89" s="86"/>
      <c r="B89" s="87"/>
      <c r="C89" s="87"/>
      <c r="D89" s="88"/>
      <c r="E89" s="88"/>
      <c r="F89" s="88"/>
      <c r="G89" s="88"/>
      <c r="H89" s="88"/>
      <c r="I89" s="88"/>
      <c r="J89" s="88"/>
      <c r="K89" s="88"/>
      <c r="L89" s="88"/>
      <c r="M89" s="89" t="s">
        <v>82</v>
      </c>
    </row>
    <row r="90" spans="1:15" s="86" customFormat="1" ht="14.25" x14ac:dyDescent="0.25">
      <c r="A90" s="91"/>
      <c r="C90" s="87"/>
      <c r="D90" s="88"/>
      <c r="E90" s="88"/>
      <c r="F90" s="88"/>
      <c r="G90" s="88"/>
      <c r="H90" s="88"/>
      <c r="I90" s="88"/>
      <c r="J90" s="88"/>
      <c r="K90" s="88"/>
      <c r="L90" s="88"/>
      <c r="M90" s="92" t="s">
        <v>83</v>
      </c>
    </row>
    <row r="91" spans="1:15" ht="15.75" x14ac:dyDescent="0.25">
      <c r="A91" s="91" t="s">
        <v>182</v>
      </c>
      <c r="M91" s="3"/>
      <c r="N91" s="3"/>
      <c r="O91" s="3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64" fitToWidth="0" orientation="portrait" r:id="rId1"/>
  <headerFooter>
    <oddHeader xml:space="preserve">&amp;R&amp;"-,Bold"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8.1</vt:lpstr>
      <vt:lpstr>8.1a</vt:lpstr>
      <vt:lpstr>8.1b</vt:lpstr>
      <vt:lpstr>8.2</vt:lpstr>
      <vt:lpstr>8.3</vt:lpstr>
      <vt:lpstr>8.3a</vt:lpstr>
      <vt:lpstr>8.3b</vt:lpstr>
      <vt:lpstr>8.4</vt:lpstr>
      <vt:lpstr>8.4 (2)</vt:lpstr>
      <vt:lpstr>8.5</vt:lpstr>
      <vt:lpstr>8.5a</vt:lpstr>
      <vt:lpstr>8.5b</vt:lpstr>
      <vt:lpstr>'8.2'!Print_Area</vt:lpstr>
      <vt:lpstr>'8.3'!Print_Area</vt:lpstr>
      <vt:lpstr>'8.4'!Print_Area</vt:lpstr>
      <vt:lpstr>'8.4 (2)'!Print_Area</vt:lpstr>
      <vt:lpstr>'8.5'!Print_Area</vt:lpstr>
      <vt:lpstr>'8.5a'!Print_Area</vt:lpstr>
      <vt:lpstr>'8.5b'!Print_Area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Ai'n Jamil</dc:creator>
  <cp:lastModifiedBy>Nur Diyana Abdul Aziz</cp:lastModifiedBy>
  <cp:lastPrinted>2025-10-15T06:29:04Z</cp:lastPrinted>
  <dcterms:created xsi:type="dcterms:W3CDTF">2025-09-18T06:22:38Z</dcterms:created>
  <dcterms:modified xsi:type="dcterms:W3CDTF">2025-10-15T06:29:09Z</dcterms:modified>
</cp:coreProperties>
</file>