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D9304C28-08B1-4B71-9379-C21F051E1AAC}" xr6:coauthVersionLast="36" xr6:coauthVersionMax="47" xr10:uidLastSave="{00000000-0000-0000-0000-000000000000}"/>
  <bookViews>
    <workbookView xWindow="0" yWindow="0" windowWidth="28800" windowHeight="11505" activeTab="20" xr2:uid="{28A5EF70-2599-41A3-9F5E-F10A6D26CCA4}"/>
  </bookViews>
  <sheets>
    <sheet name="6.1i" sheetId="7" r:id="rId1"/>
    <sheet name="6.1ia" sheetId="8" r:id="rId2"/>
    <sheet name="6.1ib" sheetId="9" r:id="rId3"/>
    <sheet name="6.1ii" sheetId="10" r:id="rId4"/>
    <sheet name="6.1iia" sheetId="11" r:id="rId5"/>
    <sheet name="6.1iib" sheetId="12" r:id="rId6"/>
    <sheet name="6.1.1.1" sheetId="4" r:id="rId7"/>
    <sheet name="6.1.1.1a" sheetId="5" r:id="rId8"/>
    <sheet name="6.1.1.1b" sheetId="6" r:id="rId9"/>
    <sheet name="6.4" sheetId="16" r:id="rId10"/>
    <sheet name="6.4a" sheetId="17" r:id="rId11"/>
    <sheet name="6.4a (2)" sheetId="18" r:id="rId12"/>
    <sheet name="6.4b" sheetId="19" r:id="rId13"/>
    <sheet name="6.4c" sheetId="20" r:id="rId14"/>
    <sheet name="6.4d" sheetId="21" r:id="rId15"/>
    <sheet name="6.4d (2)" sheetId="22" r:id="rId16"/>
    <sheet name="6.4e" sheetId="23" r:id="rId17"/>
    <sheet name="6.4e (2)" sheetId="24" r:id="rId18"/>
    <sheet name="6.1.9a" sheetId="13" r:id="rId19"/>
    <sheet name="6.1.9b" sheetId="14" r:id="rId20"/>
    <sheet name="6.9" sheetId="15" r:id="rId21"/>
  </sheets>
  <definedNames>
    <definedName name="_xlnm.Print_Area" localSheetId="6">'6.1.1.1'!$A$1:$H$84</definedName>
    <definedName name="_xlnm.Print_Area" localSheetId="7">'6.1.1.1a'!$A$1:$H$59</definedName>
    <definedName name="_xlnm.Print_Area" localSheetId="8">'6.1.1.1b'!$A$1:$H$51</definedName>
    <definedName name="_xlnm.Print_Area" localSheetId="19">'6.1.9b'!$A$1:$H$52</definedName>
    <definedName name="_xlnm.Print_Area" localSheetId="0">'6.1i'!$A$1:$H$77</definedName>
    <definedName name="_xlnm.Print_Area" localSheetId="1">'6.1ia'!$A$1:$H$52</definedName>
    <definedName name="_xlnm.Print_Area" localSheetId="2">'6.1ib'!$A$1:$H$44</definedName>
    <definedName name="_xlnm.Print_Area" localSheetId="3">'6.1ii'!$A$1:$H$77</definedName>
    <definedName name="_xlnm.Print_Area" localSheetId="4">'6.1iia'!$A$1:$H$52</definedName>
    <definedName name="_xlnm.Print_Area" localSheetId="5">'6.1iib'!$A$1:$H$44</definedName>
    <definedName name="_xlnm.Print_Area" localSheetId="9">'6.4'!$A$1:$H$90</definedName>
    <definedName name="_xlnm.Print_Area" localSheetId="10">'6.4a'!$A$1:$J$91</definedName>
    <definedName name="_xlnm.Print_Area" localSheetId="11">'6.4a (2)'!$A$1:$I$91</definedName>
    <definedName name="_xlnm.Print_Area" localSheetId="12">'6.4b'!$A$1:$L$97</definedName>
    <definedName name="_xlnm.Print_Area" localSheetId="13">'6.4c'!$A$1:$K$103</definedName>
    <definedName name="_xlnm.Print_Area" localSheetId="14">'6.4d'!$A$1:$J$91</definedName>
    <definedName name="_xlnm.Print_Area" localSheetId="15">'6.4d (2)'!$A$1:$I$98</definedName>
    <definedName name="_xlnm.Print_Area" localSheetId="16">'6.4e'!$A$1:$J$98</definedName>
    <definedName name="_xlnm.Print_Area" localSheetId="17">'6.4e (2)'!$A$1:$J$96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6" l="1"/>
  <c r="E88" i="23" l="1"/>
  <c r="E87" i="23"/>
  <c r="E86" i="23"/>
  <c r="E84" i="23"/>
  <c r="E83" i="23"/>
  <c r="E82" i="23"/>
  <c r="E80" i="23"/>
  <c r="E79" i="23"/>
  <c r="E78" i="23"/>
  <c r="E76" i="23"/>
  <c r="E75" i="23"/>
  <c r="E74" i="23"/>
  <c r="E72" i="23"/>
  <c r="E71" i="23"/>
  <c r="E70" i="23"/>
  <c r="E68" i="23"/>
  <c r="E67" i="23"/>
  <c r="E66" i="23"/>
  <c r="E64" i="23"/>
  <c r="E63" i="23"/>
  <c r="E62" i="23"/>
  <c r="E60" i="23"/>
  <c r="E59" i="23"/>
  <c r="E58" i="23"/>
  <c r="E56" i="23"/>
  <c r="E55" i="23"/>
  <c r="E54" i="23"/>
  <c r="E52" i="23"/>
  <c r="E51" i="23"/>
  <c r="E50" i="23"/>
  <c r="E48" i="23"/>
  <c r="E47" i="23"/>
  <c r="E46" i="23"/>
  <c r="E44" i="23"/>
  <c r="E43" i="23"/>
  <c r="E42" i="23"/>
  <c r="E40" i="23"/>
  <c r="E39" i="23"/>
  <c r="E38" i="23"/>
  <c r="E36" i="23"/>
  <c r="E35" i="23"/>
  <c r="E34" i="23"/>
  <c r="E32" i="23"/>
  <c r="E31" i="23"/>
  <c r="E30" i="23"/>
  <c r="E27" i="23"/>
  <c r="E28" i="23"/>
  <c r="E26" i="23"/>
  <c r="I24" i="24"/>
  <c r="H24" i="24"/>
  <c r="G24" i="24"/>
  <c r="F24" i="24"/>
  <c r="E24" i="24"/>
  <c r="I23" i="24"/>
  <c r="H23" i="24"/>
  <c r="G23" i="24"/>
  <c r="F23" i="24"/>
  <c r="E23" i="24"/>
  <c r="I22" i="24"/>
  <c r="H22" i="24"/>
  <c r="G22" i="24"/>
  <c r="F22" i="24"/>
  <c r="E22" i="24"/>
  <c r="I24" i="23"/>
  <c r="H24" i="23"/>
  <c r="G24" i="23"/>
  <c r="F24" i="23"/>
  <c r="I23" i="23"/>
  <c r="H23" i="23"/>
  <c r="G23" i="23"/>
  <c r="F23" i="23"/>
  <c r="I22" i="23"/>
  <c r="H22" i="23"/>
  <c r="G22" i="23"/>
  <c r="F22" i="23"/>
  <c r="I24" i="21"/>
  <c r="H24" i="21"/>
  <c r="G24" i="21"/>
  <c r="F24" i="21"/>
  <c r="I23" i="21"/>
  <c r="H23" i="21"/>
  <c r="G23" i="21"/>
  <c r="F23" i="21"/>
  <c r="I22" i="21"/>
  <c r="H22" i="21"/>
  <c r="G22" i="21"/>
  <c r="F22" i="21"/>
  <c r="E88" i="21"/>
  <c r="E87" i="21"/>
  <c r="E86" i="21"/>
  <c r="E84" i="21"/>
  <c r="E83" i="21"/>
  <c r="E82" i="21"/>
  <c r="E80" i="21"/>
  <c r="E79" i="21"/>
  <c r="E78" i="21"/>
  <c r="E76" i="21"/>
  <c r="E75" i="21"/>
  <c r="E74" i="21"/>
  <c r="E72" i="21"/>
  <c r="E71" i="21"/>
  <c r="E70" i="21"/>
  <c r="E68" i="21"/>
  <c r="E67" i="21"/>
  <c r="E66" i="21"/>
  <c r="E64" i="21"/>
  <c r="E63" i="21"/>
  <c r="E62" i="21"/>
  <c r="E60" i="21"/>
  <c r="E59" i="21"/>
  <c r="E58" i="21"/>
  <c r="E56" i="21"/>
  <c r="E55" i="21"/>
  <c r="E54" i="21"/>
  <c r="E52" i="21"/>
  <c r="E51" i="21"/>
  <c r="E50" i="21"/>
  <c r="E48" i="21"/>
  <c r="E47" i="21"/>
  <c r="E46" i="21"/>
  <c r="E44" i="21"/>
  <c r="E43" i="21"/>
  <c r="E42" i="21"/>
  <c r="E40" i="21"/>
  <c r="E39" i="21"/>
  <c r="E38" i="21"/>
  <c r="E36" i="21"/>
  <c r="E35" i="21"/>
  <c r="E34" i="21"/>
  <c r="E32" i="21"/>
  <c r="E31" i="21"/>
  <c r="E30" i="21"/>
  <c r="E27" i="21"/>
  <c r="E28" i="21"/>
  <c r="E26" i="21"/>
  <c r="E22" i="21" l="1"/>
  <c r="E23" i="21"/>
  <c r="E24" i="21"/>
  <c r="E22" i="23"/>
  <c r="E24" i="23"/>
  <c r="E23" i="23"/>
  <c r="H24" i="22" l="1"/>
  <c r="G24" i="22"/>
  <c r="F24" i="22"/>
  <c r="E24" i="22"/>
  <c r="H23" i="22"/>
  <c r="G23" i="22"/>
  <c r="F23" i="22"/>
  <c r="E23" i="22"/>
  <c r="H22" i="22"/>
  <c r="G22" i="22"/>
  <c r="F22" i="22"/>
  <c r="E22" i="22"/>
  <c r="G23" i="16"/>
  <c r="F23" i="16"/>
  <c r="G22" i="16"/>
  <c r="F22" i="16"/>
  <c r="G21" i="16"/>
  <c r="F21" i="16"/>
  <c r="E21" i="16"/>
  <c r="G22" i="17"/>
  <c r="I24" i="17"/>
  <c r="H24" i="17"/>
  <c r="G24" i="17"/>
  <c r="I23" i="17"/>
  <c r="H23" i="17"/>
  <c r="G23" i="17"/>
  <c r="I22" i="17"/>
  <c r="H22" i="17"/>
  <c r="E22" i="17"/>
  <c r="H24" i="18"/>
  <c r="G24" i="18"/>
  <c r="F24" i="18"/>
  <c r="E24" i="18"/>
  <c r="H23" i="18"/>
  <c r="G23" i="18"/>
  <c r="F23" i="18"/>
  <c r="E23" i="18"/>
  <c r="H22" i="18"/>
  <c r="G22" i="18"/>
  <c r="F22" i="18"/>
  <c r="E22" i="18"/>
  <c r="K24" i="19"/>
  <c r="J24" i="19"/>
  <c r="I24" i="19"/>
  <c r="H24" i="19"/>
  <c r="G24" i="19"/>
  <c r="F24" i="19"/>
  <c r="K23" i="19"/>
  <c r="J23" i="19"/>
  <c r="I23" i="19"/>
  <c r="H23" i="19"/>
  <c r="G23" i="19"/>
  <c r="F23" i="19"/>
  <c r="E23" i="19"/>
  <c r="K22" i="19"/>
  <c r="J22" i="19"/>
  <c r="I22" i="19"/>
  <c r="H22" i="19"/>
  <c r="G22" i="19"/>
  <c r="F22" i="19"/>
  <c r="E22" i="19"/>
  <c r="J23" i="20"/>
  <c r="I23" i="20"/>
  <c r="H23" i="20"/>
  <c r="G23" i="20"/>
  <c r="F23" i="20"/>
  <c r="J22" i="20"/>
  <c r="I22" i="20"/>
  <c r="H22" i="20"/>
  <c r="G22" i="20"/>
  <c r="F22" i="20"/>
  <c r="J21" i="20"/>
  <c r="I21" i="20"/>
  <c r="H21" i="20"/>
  <c r="G21" i="20"/>
  <c r="F21" i="20"/>
  <c r="E87" i="20" l="1"/>
  <c r="E86" i="20"/>
  <c r="E85" i="20"/>
  <c r="E83" i="20"/>
  <c r="E82" i="20"/>
  <c r="E81" i="20"/>
  <c r="E79" i="20"/>
  <c r="E78" i="20"/>
  <c r="E77" i="20"/>
  <c r="E75" i="20"/>
  <c r="E74" i="20"/>
  <c r="E73" i="20"/>
  <c r="E71" i="20"/>
  <c r="E70" i="20"/>
  <c r="E69" i="20"/>
  <c r="E67" i="20"/>
  <c r="E66" i="20"/>
  <c r="E65" i="20"/>
  <c r="E63" i="20"/>
  <c r="E62" i="20"/>
  <c r="E61" i="20"/>
  <c r="E59" i="20"/>
  <c r="E58" i="20"/>
  <c r="E57" i="20"/>
  <c r="E55" i="20"/>
  <c r="E54" i="20"/>
  <c r="E53" i="20"/>
  <c r="E51" i="20"/>
  <c r="E50" i="20"/>
  <c r="E49" i="20"/>
  <c r="E47" i="20"/>
  <c r="E46" i="20"/>
  <c r="E45" i="20"/>
  <c r="E43" i="20"/>
  <c r="E42" i="20"/>
  <c r="E41" i="20"/>
  <c r="E39" i="20"/>
  <c r="E38" i="20"/>
  <c r="E37" i="20"/>
  <c r="E35" i="20"/>
  <c r="E34" i="20"/>
  <c r="E33" i="20"/>
  <c r="E31" i="20"/>
  <c r="E30" i="20"/>
  <c r="E29" i="20"/>
  <c r="E26" i="20"/>
  <c r="E22" i="20" s="1"/>
  <c r="E27" i="20"/>
  <c r="E25" i="20"/>
  <c r="E21" i="20" s="1"/>
  <c r="E23" i="20" l="1"/>
  <c r="E88" i="19"/>
  <c r="E87" i="19"/>
  <c r="E86" i="19"/>
  <c r="E84" i="19"/>
  <c r="E83" i="19"/>
  <c r="E82" i="19"/>
  <c r="E80" i="19"/>
  <c r="E79" i="19"/>
  <c r="E78" i="19"/>
  <c r="E76" i="19"/>
  <c r="E75" i="19"/>
  <c r="E74" i="19"/>
  <c r="E72" i="19"/>
  <c r="E71" i="19"/>
  <c r="E70" i="19"/>
  <c r="E68" i="19"/>
  <c r="E67" i="19"/>
  <c r="E66" i="19"/>
  <c r="E64" i="19"/>
  <c r="E63" i="19"/>
  <c r="E62" i="19"/>
  <c r="E60" i="19"/>
  <c r="E59" i="19"/>
  <c r="E58" i="19"/>
  <c r="E56" i="19"/>
  <c r="E55" i="19"/>
  <c r="E54" i="19"/>
  <c r="E52" i="19"/>
  <c r="E51" i="19"/>
  <c r="E50" i="19"/>
  <c r="E48" i="19"/>
  <c r="E47" i="19"/>
  <c r="E46" i="19"/>
  <c r="E44" i="19"/>
  <c r="E43" i="19"/>
  <c r="E42" i="19"/>
  <c r="E40" i="19"/>
  <c r="E39" i="19"/>
  <c r="E38" i="19"/>
  <c r="E36" i="19"/>
  <c r="E35" i="19"/>
  <c r="E34" i="19"/>
  <c r="E32" i="19"/>
  <c r="E31" i="19"/>
  <c r="E30" i="19"/>
  <c r="E27" i="19"/>
  <c r="E28" i="19"/>
  <c r="E26" i="19"/>
  <c r="E88" i="17"/>
  <c r="E87" i="17"/>
  <c r="E86" i="17"/>
  <c r="E84" i="17"/>
  <c r="E83" i="17"/>
  <c r="E82" i="17"/>
  <c r="E80" i="17"/>
  <c r="E79" i="17"/>
  <c r="E78" i="17"/>
  <c r="E76" i="17"/>
  <c r="E75" i="17"/>
  <c r="E74" i="17"/>
  <c r="E72" i="17"/>
  <c r="E71" i="17"/>
  <c r="E70" i="17"/>
  <c r="E68" i="17"/>
  <c r="E67" i="17"/>
  <c r="E66" i="17"/>
  <c r="E64" i="17"/>
  <c r="E63" i="17"/>
  <c r="E62" i="17"/>
  <c r="E60" i="17"/>
  <c r="E59" i="17"/>
  <c r="E58" i="17"/>
  <c r="E56" i="17"/>
  <c r="E55" i="17"/>
  <c r="E54" i="17"/>
  <c r="E52" i="17"/>
  <c r="E51" i="17"/>
  <c r="E50" i="17"/>
  <c r="E48" i="17"/>
  <c r="E47" i="17"/>
  <c r="E46" i="17"/>
  <c r="E44" i="17"/>
  <c r="E43" i="17"/>
  <c r="E42" i="17"/>
  <c r="E40" i="17"/>
  <c r="E39" i="17"/>
  <c r="E23" i="17" s="1"/>
  <c r="E38" i="17"/>
  <c r="E36" i="17"/>
  <c r="E35" i="17"/>
  <c r="E34" i="17"/>
  <c r="E32" i="17"/>
  <c r="E31" i="17"/>
  <c r="E30" i="17"/>
  <c r="E27" i="17"/>
  <c r="E28" i="17"/>
  <c r="E26" i="17"/>
  <c r="E87" i="16"/>
  <c r="E86" i="16"/>
  <c r="E85" i="16"/>
  <c r="E83" i="16"/>
  <c r="E82" i="16"/>
  <c r="E81" i="16"/>
  <c r="E79" i="16"/>
  <c r="E78" i="16"/>
  <c r="E77" i="16"/>
  <c r="E75" i="16"/>
  <c r="E74" i="16"/>
  <c r="E73" i="16"/>
  <c r="E71" i="16"/>
  <c r="E70" i="16"/>
  <c r="E69" i="16"/>
  <c r="E67" i="16"/>
  <c r="E66" i="16"/>
  <c r="E65" i="16"/>
  <c r="E63" i="16"/>
  <c r="E62" i="16"/>
  <c r="E61" i="16"/>
  <c r="E59" i="16"/>
  <c r="E58" i="16"/>
  <c r="E57" i="16"/>
  <c r="E55" i="16"/>
  <c r="E54" i="16"/>
  <c r="E53" i="16"/>
  <c r="E51" i="16"/>
  <c r="E50" i="16"/>
  <c r="E49" i="16"/>
  <c r="E47" i="16"/>
  <c r="E46" i="16"/>
  <c r="E45" i="16"/>
  <c r="E43" i="16"/>
  <c r="E42" i="16"/>
  <c r="E41" i="16"/>
  <c r="E39" i="16"/>
  <c r="E38" i="16"/>
  <c r="E37" i="16"/>
  <c r="E35" i="16"/>
  <c r="E34" i="16"/>
  <c r="E33" i="16"/>
  <c r="E31" i="16"/>
  <c r="E30" i="16"/>
  <c r="E29" i="16"/>
  <c r="E26" i="16"/>
  <c r="E27" i="16"/>
  <c r="E25" i="16"/>
  <c r="E24" i="19" l="1"/>
  <c r="E24" i="17"/>
  <c r="E23" i="16"/>
  <c r="E14" i="15"/>
  <c r="E15" i="15"/>
  <c r="E13" i="15"/>
  <c r="E46" i="14" l="1"/>
  <c r="E45" i="14"/>
  <c r="E44" i="14"/>
  <c r="E42" i="14"/>
  <c r="E41" i="14"/>
  <c r="E40" i="14"/>
  <c r="E38" i="14"/>
  <c r="E37" i="14"/>
  <c r="E36" i="14"/>
  <c r="E34" i="14"/>
  <c r="E33" i="14"/>
  <c r="E32" i="14"/>
  <c r="E30" i="14"/>
  <c r="E29" i="14"/>
  <c r="E28" i="14"/>
  <c r="G26" i="14"/>
  <c r="G22" i="14" s="1"/>
  <c r="F26" i="14"/>
  <c r="F22" i="14" s="1"/>
  <c r="G25" i="14"/>
  <c r="G21" i="14" s="1"/>
  <c r="F25" i="14"/>
  <c r="F21" i="14" s="1"/>
  <c r="G24" i="14"/>
  <c r="G20" i="14" s="1"/>
  <c r="F24" i="14"/>
  <c r="F20" i="14" s="1"/>
  <c r="E54" i="13"/>
  <c r="E53" i="13"/>
  <c r="E52" i="13"/>
  <c r="E50" i="13"/>
  <c r="E49" i="13"/>
  <c r="E48" i="13"/>
  <c r="E46" i="13"/>
  <c r="E45" i="13"/>
  <c r="E44" i="13"/>
  <c r="E42" i="13"/>
  <c r="E41" i="13"/>
  <c r="E40" i="13"/>
  <c r="E38" i="13"/>
  <c r="E37" i="13"/>
  <c r="E36" i="13"/>
  <c r="E34" i="13"/>
  <c r="E33" i="13"/>
  <c r="E32" i="13"/>
  <c r="E30" i="13"/>
  <c r="E29" i="13"/>
  <c r="E28" i="13"/>
  <c r="G22" i="13"/>
  <c r="F22" i="13"/>
  <c r="G21" i="13"/>
  <c r="F21" i="13"/>
  <c r="G20" i="13"/>
  <c r="F20" i="13"/>
  <c r="G27" i="6"/>
  <c r="G28" i="6"/>
  <c r="G20" i="9"/>
  <c r="G16" i="9" s="1"/>
  <c r="G21" i="9"/>
  <c r="G20" i="12"/>
  <c r="G16" i="12" s="1"/>
  <c r="G21" i="12"/>
  <c r="G17" i="12" s="1"/>
  <c r="F19" i="12"/>
  <c r="F15" i="12" s="1"/>
  <c r="E15" i="12" s="1"/>
  <c r="G19" i="12"/>
  <c r="F20" i="12"/>
  <c r="F16" i="12" s="1"/>
  <c r="F21" i="12"/>
  <c r="F17" i="12" s="1"/>
  <c r="E41" i="12"/>
  <c r="E40" i="12"/>
  <c r="E39" i="12"/>
  <c r="E37" i="12"/>
  <c r="E36" i="12"/>
  <c r="E35" i="12"/>
  <c r="E33" i="12"/>
  <c r="E32" i="12"/>
  <c r="E31" i="12"/>
  <c r="E29" i="12"/>
  <c r="E28" i="12"/>
  <c r="E27" i="12"/>
  <c r="E25" i="12"/>
  <c r="E24" i="12"/>
  <c r="E23" i="12"/>
  <c r="G15" i="12"/>
  <c r="E49" i="11"/>
  <c r="E48" i="11"/>
  <c r="E47" i="11"/>
  <c r="E45" i="11"/>
  <c r="E44" i="11"/>
  <c r="E43" i="11"/>
  <c r="E41" i="11"/>
  <c r="E40" i="11"/>
  <c r="E39" i="11"/>
  <c r="E37" i="11"/>
  <c r="E36" i="11"/>
  <c r="E35" i="11"/>
  <c r="E33" i="11"/>
  <c r="E32" i="11"/>
  <c r="E31" i="11"/>
  <c r="E29" i="11"/>
  <c r="E28" i="11"/>
  <c r="E27" i="11"/>
  <c r="E25" i="11"/>
  <c r="E24" i="11"/>
  <c r="E23" i="11"/>
  <c r="E21" i="11"/>
  <c r="E20" i="11"/>
  <c r="E19" i="11"/>
  <c r="G17" i="11"/>
  <c r="F17" i="11"/>
  <c r="G16" i="11"/>
  <c r="F16" i="11"/>
  <c r="G15" i="11"/>
  <c r="F15" i="11"/>
  <c r="G16" i="10"/>
  <c r="E16" i="10"/>
  <c r="G15" i="10"/>
  <c r="E15" i="10"/>
  <c r="G14" i="10"/>
  <c r="E14" i="10"/>
  <c r="E41" i="9"/>
  <c r="E40" i="9"/>
  <c r="E39" i="9"/>
  <c r="E37" i="9"/>
  <c r="E36" i="9"/>
  <c r="E35" i="9"/>
  <c r="E33" i="9"/>
  <c r="E32" i="9"/>
  <c r="E31" i="9"/>
  <c r="E29" i="9"/>
  <c r="E28" i="9"/>
  <c r="E27" i="9"/>
  <c r="E25" i="9"/>
  <c r="E24" i="9"/>
  <c r="E23" i="9"/>
  <c r="F21" i="9"/>
  <c r="E21" i="9" s="1"/>
  <c r="F20" i="9"/>
  <c r="F16" i="9" s="1"/>
  <c r="G19" i="9"/>
  <c r="G15" i="9" s="1"/>
  <c r="F19" i="9"/>
  <c r="F15" i="9" s="1"/>
  <c r="E15" i="9" s="1"/>
  <c r="E19" i="9"/>
  <c r="G17" i="9"/>
  <c r="F17" i="9"/>
  <c r="E17" i="9" s="1"/>
  <c r="E49" i="8"/>
  <c r="E48" i="8"/>
  <c r="E47" i="8"/>
  <c r="E45" i="8"/>
  <c r="E44" i="8"/>
  <c r="E43" i="8"/>
  <c r="E41" i="8"/>
  <c r="E40" i="8"/>
  <c r="E39" i="8"/>
  <c r="E37" i="8"/>
  <c r="E36" i="8"/>
  <c r="E35" i="8"/>
  <c r="E33" i="8"/>
  <c r="E32" i="8"/>
  <c r="E31" i="8"/>
  <c r="E29" i="8"/>
  <c r="E28" i="8"/>
  <c r="E27" i="8"/>
  <c r="E25" i="8"/>
  <c r="E24" i="8"/>
  <c r="E23" i="8"/>
  <c r="E21" i="8"/>
  <c r="E20" i="8"/>
  <c r="E19" i="8"/>
  <c r="G17" i="8"/>
  <c r="F17" i="8"/>
  <c r="G16" i="8"/>
  <c r="F16" i="8"/>
  <c r="G15" i="8"/>
  <c r="F15" i="8"/>
  <c r="G16" i="7"/>
  <c r="E16" i="7"/>
  <c r="G15" i="7"/>
  <c r="E15" i="7"/>
  <c r="G14" i="7"/>
  <c r="E14" i="7"/>
  <c r="E48" i="6"/>
  <c r="E47" i="6"/>
  <c r="E46" i="6"/>
  <c r="E44" i="6"/>
  <c r="E43" i="6"/>
  <c r="E42" i="6"/>
  <c r="E40" i="6"/>
  <c r="E39" i="6"/>
  <c r="E38" i="6"/>
  <c r="E36" i="6"/>
  <c r="E35" i="6"/>
  <c r="E34" i="6"/>
  <c r="E56" i="5"/>
  <c r="E55" i="5"/>
  <c r="E54" i="5"/>
  <c r="E52" i="5"/>
  <c r="E51" i="5"/>
  <c r="E50" i="5"/>
  <c r="E48" i="5"/>
  <c r="E47" i="5"/>
  <c r="E46" i="5"/>
  <c r="E44" i="5"/>
  <c r="E43" i="5"/>
  <c r="E42" i="5"/>
  <c r="E36" i="5"/>
  <c r="E35" i="5"/>
  <c r="E34" i="5"/>
  <c r="E32" i="5"/>
  <c r="E31" i="5"/>
  <c r="E30" i="5"/>
  <c r="E28" i="5"/>
  <c r="E27" i="5"/>
  <c r="E26" i="5"/>
  <c r="G21" i="4"/>
  <c r="G22" i="4"/>
  <c r="G23" i="4"/>
  <c r="E24" i="14" l="1"/>
  <c r="E20" i="9"/>
  <c r="E22" i="14"/>
  <c r="E21" i="14"/>
  <c r="E20" i="14"/>
  <c r="E25" i="14"/>
  <c r="E20" i="13"/>
  <c r="E22" i="13"/>
  <c r="E21" i="13"/>
  <c r="E26" i="14"/>
  <c r="E16" i="9"/>
  <c r="E17" i="12"/>
  <c r="E19" i="12"/>
  <c r="E20" i="12"/>
  <c r="E21" i="12"/>
  <c r="E16" i="12"/>
  <c r="E16" i="11"/>
  <c r="E17" i="11"/>
  <c r="E15" i="11"/>
  <c r="E16" i="8"/>
  <c r="E15" i="8"/>
  <c r="E17" i="8"/>
  <c r="G24" i="6"/>
  <c r="F28" i="6"/>
  <c r="G23" i="6"/>
  <c r="F27" i="6"/>
  <c r="F26" i="6"/>
  <c r="F22" i="6" s="1"/>
  <c r="E40" i="5"/>
  <c r="E39" i="5"/>
  <c r="E38" i="5"/>
  <c r="G24" i="5"/>
  <c r="F24" i="5"/>
  <c r="G23" i="5"/>
  <c r="F23" i="5"/>
  <c r="G22" i="5"/>
  <c r="F22" i="5"/>
  <c r="E23" i="4"/>
  <c r="E22" i="4"/>
  <c r="E21" i="4"/>
  <c r="E31" i="6" l="1"/>
  <c r="E30" i="6"/>
  <c r="E32" i="6"/>
  <c r="G26" i="6"/>
  <c r="E23" i="5"/>
  <c r="E24" i="5"/>
  <c r="E22" i="5"/>
  <c r="E27" i="6"/>
  <c r="F23" i="6"/>
  <c r="E23" i="6" s="1"/>
  <c r="E28" i="6"/>
  <c r="F24" i="6"/>
  <c r="E24" i="6" s="1"/>
  <c r="E26" i="6" l="1"/>
  <c r="G22" i="6"/>
  <c r="E22" i="6" s="1"/>
</calcChain>
</file>

<file path=xl/sharedStrings.xml><?xml version="1.0" encoding="utf-8"?>
<sst xmlns="http://schemas.openxmlformats.org/spreadsheetml/2006/main" count="989" uniqueCount="268">
  <si>
    <t>Negeri</t>
  </si>
  <si>
    <t>Tahun</t>
  </si>
  <si>
    <t>Jumlah</t>
  </si>
  <si>
    <t>State</t>
  </si>
  <si>
    <t>Year</t>
  </si>
  <si>
    <t>Total</t>
  </si>
  <si>
    <t>Lelaki</t>
  </si>
  <si>
    <t>Perempuan</t>
  </si>
  <si>
    <t>Male</t>
  </si>
  <si>
    <t>Female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</si>
  <si>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</si>
  <si>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</si>
  <si>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</si>
  <si>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</si>
  <si>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</si>
  <si>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</si>
  <si>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</si>
  <si>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</si>
  <si>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</si>
  <si>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</si>
  <si>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r>
      <t>Sabah</t>
    </r>
    <r>
      <rPr>
        <vertAlign val="superscript"/>
        <sz val="10"/>
        <rFont val="Century Gothic"/>
        <family val="2"/>
      </rPr>
      <t>a</t>
    </r>
  </si>
  <si>
    <t>Sarawak</t>
  </si>
  <si>
    <t>Selangor</t>
  </si>
  <si>
    <t>Terengganu</t>
  </si>
  <si>
    <t>Sumber: Polis Diraja Malaysia</t>
  </si>
  <si>
    <t>Source: Royal Malaysia Police</t>
  </si>
  <si>
    <t>Kumpulan umur</t>
  </si>
  <si>
    <t>Age group</t>
  </si>
  <si>
    <t>-</t>
  </si>
  <si>
    <t>Warganegara</t>
  </si>
  <si>
    <t>Citizens</t>
  </si>
  <si>
    <t>Bumiputera</t>
  </si>
  <si>
    <t>Cina</t>
  </si>
  <si>
    <t>Chinese</t>
  </si>
  <si>
    <t>India</t>
  </si>
  <si>
    <t>Lain-lain</t>
  </si>
  <si>
    <t>Others</t>
  </si>
  <si>
    <t>Bukan warganegara</t>
  </si>
  <si>
    <t>Non-citizens</t>
  </si>
  <si>
    <t>Bilangan kes</t>
  </si>
  <si>
    <t>Number of cases</t>
  </si>
  <si>
    <t>Bilangan tangkapan</t>
  </si>
  <si>
    <t xml:space="preserve">: Urine positive by state, Malaysia, 2022–2024
                  </t>
  </si>
  <si>
    <r>
      <t xml:space="preserve">14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18 tahun</t>
    </r>
  </si>
  <si>
    <r>
      <t xml:space="preserve">14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18 years</t>
    </r>
  </si>
  <si>
    <r>
      <t xml:space="preserve">19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24 tahun</t>
    </r>
  </si>
  <si>
    <r>
      <t xml:space="preserve">19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24 years</t>
    </r>
  </si>
  <si>
    <r>
      <t xml:space="preserve">25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29 tahun</t>
    </r>
  </si>
  <si>
    <r>
      <t xml:space="preserve">25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29 years</t>
    </r>
  </si>
  <si>
    <r>
      <t xml:space="preserve">30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34 tahun</t>
    </r>
  </si>
  <si>
    <r>
      <t xml:space="preserve">30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34 years</t>
    </r>
  </si>
  <si>
    <r>
      <t xml:space="preserve">35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</si>
  <si>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35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</si>
  <si>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t>Tiada maklumat</t>
  </si>
  <si>
    <t>No information</t>
  </si>
  <si>
    <t xml:space="preserve">: Supply of drugs by state, Malaysia, 2022–2024
                  </t>
  </si>
  <si>
    <t xml:space="preserve">: Possession of drugs by state, Malaysia, 2022–2024
                  </t>
  </si>
  <si>
    <r>
      <t>Sabah</t>
    </r>
    <r>
      <rPr>
        <vertAlign val="superscript"/>
        <sz val="11"/>
        <rFont val="Century Gothic"/>
        <family val="2"/>
      </rPr>
      <t>a</t>
    </r>
  </si>
  <si>
    <t>Sumber: Agensi Penguatkuasaan Maritim Malaysia</t>
  </si>
  <si>
    <t>Source: Malaysian Maritime Enforcement Agency</t>
  </si>
  <si>
    <r>
      <t>Kedah</t>
    </r>
    <r>
      <rPr>
        <vertAlign val="superscript"/>
        <sz val="10"/>
        <rFont val="Century Gothic"/>
        <family val="2"/>
      </rPr>
      <t>a</t>
    </r>
  </si>
  <si>
    <r>
      <t>Melaka</t>
    </r>
    <r>
      <rPr>
        <vertAlign val="superscript"/>
        <sz val="10"/>
        <rFont val="Century Gothic"/>
        <family val="2"/>
      </rPr>
      <t>b</t>
    </r>
  </si>
  <si>
    <r>
      <t>Sabah</t>
    </r>
    <r>
      <rPr>
        <vertAlign val="superscript"/>
        <sz val="10"/>
        <rFont val="Century Gothic"/>
        <family val="2"/>
      </rPr>
      <t>c</t>
    </r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</si>
  <si>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>:</t>
    </r>
  </si>
  <si>
    <r>
      <t xml:space="preserve"> </t>
    </r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Perlis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Perlis</t>
    </r>
  </si>
  <si>
    <r>
      <t xml:space="preserve"> </t>
    </r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Negeri Sembilan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Negeri Sembilan</t>
    </r>
  </si>
  <si>
    <r>
      <t xml:space="preserve"> </t>
    </r>
    <r>
      <rPr>
        <b/>
        <vertAlign val="superscript"/>
        <sz val="8"/>
        <rFont val="Century Gothic"/>
        <family val="2"/>
      </rPr>
      <t>c</t>
    </r>
    <r>
      <rPr>
        <b/>
        <sz val="8"/>
        <rFont val="Century Gothic"/>
        <family val="2"/>
      </rPr>
      <t xml:space="preserve"> termasuk W.P. Labuan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W.P. Labuan</t>
    </r>
  </si>
  <si>
    <r>
      <t>W.P. Kuala Lumpur</t>
    </r>
    <r>
      <rPr>
        <vertAlign val="superscript"/>
        <sz val="10"/>
        <rFont val="Century Gothic"/>
        <family val="2"/>
      </rPr>
      <t>b</t>
    </r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</si>
  <si>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</si>
  <si>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</si>
  <si>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</si>
  <si>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t>Indians</t>
  </si>
  <si>
    <t>: Bekalan dadah mengikut negeri, Malaysia, 2022 ̶ 2024</t>
  </si>
  <si>
    <t>: Positif urin mengikut negeri, Malaysia, 2022 ̶ 2024</t>
  </si>
  <si>
    <t>: Memiliki dadah mengikut negeri, Malaysia, 2022 ̶ 2024</t>
  </si>
  <si>
    <t>Kumpulan etnik</t>
  </si>
  <si>
    <t>Ethnic group</t>
  </si>
  <si>
    <t>: Bekalan dadah mengikut kumpulan umur dan jantina, Malaysia, 2022 ̶ 2024</t>
  </si>
  <si>
    <t xml:space="preserve">: Supply of drugs by age group and sex, Malaysia, 2022–2024
                  </t>
  </si>
  <si>
    <t>: Bekalan dadah mengikut kumpulan etnik dan jantina, Malaysia, 2022 ̶ 2024</t>
  </si>
  <si>
    <t xml:space="preserve">: Supply of drugs by ethnic group and sex, Malaysia, 2022–2024
                  </t>
  </si>
  <si>
    <t>: Memiliki dadah mengikut kumpulan umur dan jantina, Malaysia, 2022 ̶ 2024</t>
  </si>
  <si>
    <t xml:space="preserve">: Possession of drugs by age group and sex, Malaysia, 2022–2024
                  </t>
  </si>
  <si>
    <t>: Memiliki dadah mengikut kumpulan etnik dan jantina, Malaysia, 2022 ̶ 2024</t>
  </si>
  <si>
    <t xml:space="preserve">: Possession of drugs by ethnic group and sex, Malaysia, 2022–2024
                  </t>
  </si>
  <si>
    <t>: Positif urin mengikut kumpulan umur dan jantina, Malaysia, 2022 ̶ 2024</t>
  </si>
  <si>
    <t xml:space="preserve">: Urine positive by age group and sex, Malaysia, 2022–2024
                  </t>
  </si>
  <si>
    <t>: Positif urin mengikut kumpulan etnik dan jantina, Malaysia, 2022 ̶ 2024</t>
  </si>
  <si>
    <t xml:space="preserve">: Urine positive by ethnic group and sex, Malaysia, 2022–2024
                  </t>
  </si>
  <si>
    <t>Number of arrests</t>
  </si>
  <si>
    <t>0 ̶ 13 years</t>
  </si>
  <si>
    <t>0 ̶ 13 tahun</t>
  </si>
  <si>
    <t xml:space="preserve">40 tahun dan lebih </t>
  </si>
  <si>
    <t>Jadual 6.1</t>
  </si>
  <si>
    <t>Table 6.1</t>
  </si>
  <si>
    <t>Jadual 6.1a</t>
  </si>
  <si>
    <t>Table 6.1a</t>
  </si>
  <si>
    <t>Jadual 6.1b</t>
  </si>
  <si>
    <t>Table 6.1b</t>
  </si>
  <si>
    <t>Jadual 6.2</t>
  </si>
  <si>
    <t>Table 6.2</t>
  </si>
  <si>
    <t>Jadual 6.2a</t>
  </si>
  <si>
    <t>Table 6.2a</t>
  </si>
  <si>
    <t>Jadual 6.2b</t>
  </si>
  <si>
    <t>Table 6.2b</t>
  </si>
  <si>
    <t>Jadual 6.3</t>
  </si>
  <si>
    <t>Table 6.3</t>
  </si>
  <si>
    <t>Jadual 6.3a</t>
  </si>
  <si>
    <t>Table 6.3a</t>
  </si>
  <si>
    <t>Jadual 6.3b</t>
  </si>
  <si>
    <t>Table 6.3b</t>
  </si>
  <si>
    <t>Jadual 6.4</t>
  </si>
  <si>
    <t>Table 6.4</t>
  </si>
  <si>
    <t>Jadual 6.4a</t>
  </si>
  <si>
    <t>Table 6.4a</t>
  </si>
  <si>
    <t>Jadual 6.5</t>
  </si>
  <si>
    <t>Table 6.5</t>
  </si>
  <si>
    <t>40 years and over</t>
  </si>
  <si>
    <t>: Tangkapan di bawah Akta Dadah Berbahaya (Langkah-Langkah Pencegahan Khas) 1985</t>
  </si>
  <si>
    <t xml:space="preserve">  mengikut kumpulan umur dan negeri, Malaysia, 2022 ̶ 2024</t>
  </si>
  <si>
    <t xml:space="preserve">: Arrests under Dangerous Drugs (Special Preventive Measures) Act 1985 by age group
                  </t>
  </si>
  <si>
    <t xml:space="preserve">  and state, Malaysia, 2022–2024</t>
  </si>
  <si>
    <t xml:space="preserve">  mengikut kumpulan etnik dan negeri, Malaysia, 2022 ̶ 2024</t>
  </si>
  <si>
    <t xml:space="preserve">: Arrests under Dangerous Drugs (Special Preventive Measures) Act 1985 by etnik group
                  </t>
  </si>
  <si>
    <t>: Tangkapan oleh Agensi Penguatkuasaan Maritim Malaysia mengikut negeri, Malaysia, 2022 ̶ 2024</t>
  </si>
  <si>
    <t xml:space="preserve">: Arrests by Malaysian Maritime Enforcement Agency by state, Malaysia, 2022–2024
                  </t>
  </si>
  <si>
    <r>
      <rPr>
        <b/>
        <sz val="10"/>
        <rFont val="Century Gothic"/>
        <family val="2"/>
      </rPr>
      <t>Tangkapan/</t>
    </r>
    <r>
      <rPr>
        <sz val="10"/>
        <rFont val="Century Gothic"/>
        <family val="2"/>
      </rPr>
      <t xml:space="preserve"> Arrest</t>
    </r>
  </si>
  <si>
    <t>W.P. Kuala Lumpur</t>
  </si>
  <si>
    <t>Sabah</t>
  </si>
  <si>
    <t>Sumber: Agensi Antidadah Kebangsaan</t>
  </si>
  <si>
    <t>Source: National Anti-Drugs Agency</t>
  </si>
  <si>
    <t>W.P. Labuan</t>
  </si>
  <si>
    <t>W.P. Putrajaya</t>
  </si>
  <si>
    <t>&lt;13 tahun</t>
  </si>
  <si>
    <t>&lt;13 year</t>
  </si>
  <si>
    <t>13−15 tahun</t>
  </si>
  <si>
    <t>16−19 tahun</t>
  </si>
  <si>
    <t>20−24 tahun</t>
  </si>
  <si>
    <t>25−29 tahun</t>
  </si>
  <si>
    <t>30−34 tahun</t>
  </si>
  <si>
    <t>35−39 tahun</t>
  </si>
  <si>
    <t>40 tahun dan lebih</t>
  </si>
  <si>
    <t>13−15 years</t>
  </si>
  <si>
    <t>16−19 years</t>
  </si>
  <si>
    <t>20−24 years</t>
  </si>
  <si>
    <t>25−29 years</t>
  </si>
  <si>
    <t>30−34 years</t>
  </si>
  <si>
    <t>35−39 years</t>
  </si>
  <si>
    <r>
      <t xml:space="preserve">Kumpulan umur/ </t>
    </r>
    <r>
      <rPr>
        <i/>
        <sz val="11"/>
        <color theme="0"/>
        <rFont val="Century Gothic"/>
        <family val="2"/>
      </rPr>
      <t>age group</t>
    </r>
  </si>
  <si>
    <t>: Penagih dadah mengikut negeri dan jantina, Malaysia, 2022 ̶ 2024</t>
  </si>
  <si>
    <t xml:space="preserve">: Drug addict by state and sex, Malaysia, 2022–2024
                  </t>
  </si>
  <si>
    <t>: Penagih dadah mengikut negeri dan kumpulan umur, Malaysia, 2022 ̶ 2024</t>
  </si>
  <si>
    <t xml:space="preserve">: Drug addict by state and age group, Malaysia, 2022–2024
                  </t>
  </si>
  <si>
    <t>: Penagih dadah mengikut negeri dan kumpulan umur, Malaysia, 2022 ̶ 2024 (samb.)</t>
  </si>
  <si>
    <t xml:space="preserve">: Drug addict by state and age group, Malaysia, 2022–2024 (cont'd)
                  </t>
  </si>
  <si>
    <t>Jadual 6.4b</t>
  </si>
  <si>
    <t>Table 6.4b</t>
  </si>
  <si>
    <t>: Penagih dadah mengikut negeri dan kumpulan etnik, Malaysia, 2022 ̶ 2024</t>
  </si>
  <si>
    <t xml:space="preserve">: Drug addict by state and ethnic group, Malaysia, 2022–2024
                  </t>
  </si>
  <si>
    <t>Melayu</t>
  </si>
  <si>
    <t>Pribumi</t>
  </si>
  <si>
    <t>sabah</t>
  </si>
  <si>
    <t>sarawak</t>
  </si>
  <si>
    <r>
      <t>Lain-lain</t>
    </r>
    <r>
      <rPr>
        <b/>
        <vertAlign val="superscript"/>
        <sz val="11"/>
        <color theme="0"/>
        <rFont val="Century Gothic"/>
        <family val="2"/>
      </rPr>
      <t>a</t>
    </r>
  </si>
  <si>
    <t>Oyhers</t>
  </si>
  <si>
    <t>Malay</t>
  </si>
  <si>
    <r>
      <rPr>
        <b/>
        <sz val="9"/>
        <rFont val="Century Gothic"/>
        <family val="2"/>
      </rPr>
      <t>Nota</t>
    </r>
    <r>
      <rPr>
        <sz val="9"/>
        <rFont val="Century Gothic"/>
        <family val="2"/>
      </rPr>
      <t>/Note:</t>
    </r>
  </si>
  <si>
    <r>
      <rPr>
        <b/>
        <vertAlign val="superscript"/>
        <sz val="9"/>
        <rFont val="Century Gothic"/>
        <family val="2"/>
      </rPr>
      <t xml:space="preserve">a  </t>
    </r>
    <r>
      <rPr>
        <b/>
        <sz val="9"/>
        <rFont val="Century Gothic"/>
        <family val="2"/>
      </rPr>
      <t>Merujuk kepada Punjabi, Siam, Serani dan Orang Asli</t>
    </r>
  </si>
  <si>
    <t xml:space="preserve">   Refers to Punjabi, Siamese, Serani and Orang Asli</t>
  </si>
  <si>
    <t xml:space="preserve">1. Pribumi Sabah merujuk kepada semua etnik di Sabah </t>
  </si>
  <si>
    <t xml:space="preserve">    Pribumi Sabah refers to all ethnic in Sabah </t>
  </si>
  <si>
    <t>2. Pribumi Sarawak merujuk kepada semua etnik di Sarawak</t>
  </si>
  <si>
    <t xml:space="preserve">    Pribumi Sarawak refers to all ethnic in Sarawak</t>
  </si>
  <si>
    <r>
      <t xml:space="preserve">Kumpulan etnik/ </t>
    </r>
    <r>
      <rPr>
        <i/>
        <sz val="11"/>
        <color theme="0"/>
        <rFont val="Century Gothic"/>
        <family val="2"/>
      </rPr>
      <t>ethnic group</t>
    </r>
  </si>
  <si>
    <t>Opiate</t>
  </si>
  <si>
    <t>Cannabis</t>
  </si>
  <si>
    <t>Psychotropic Pill</t>
  </si>
  <si>
    <t>Amphetamine-Type Stimulants</t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</si>
  <si>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Stimulan jenis amfetamin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Amphetamine-type stimulants (ATS</t>
    </r>
    <r>
      <rPr>
        <sz val="9"/>
        <color theme="1"/>
        <rFont val="Century Gothic"/>
        <family val="2"/>
      </rPr>
      <t xml:space="preserve">): </t>
    </r>
  </si>
  <si>
    <r>
      <t xml:space="preserve">i) </t>
    </r>
    <r>
      <rPr>
        <b/>
        <sz val="9"/>
        <color theme="1"/>
        <rFont val="Century Gothic"/>
        <family val="2"/>
      </rPr>
      <t xml:space="preserve">Metamfetamina kristal 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Methamphetamine Crystalline</t>
    </r>
    <r>
      <rPr>
        <sz val="9"/>
        <color theme="1"/>
        <rFont val="Century Gothic"/>
        <family val="2"/>
      </rPr>
      <t>: Syabu, Ice &amp; Batu</t>
    </r>
  </si>
  <si>
    <r>
      <t xml:space="preserve">ii) </t>
    </r>
    <r>
      <rPr>
        <b/>
        <sz val="9"/>
        <color theme="1"/>
        <rFont val="Century Gothic"/>
        <family val="2"/>
      </rPr>
      <t>Metamfetamina pil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Methamphetamine tablet</t>
    </r>
    <r>
      <rPr>
        <sz val="9"/>
        <color theme="1"/>
        <rFont val="Century Gothic"/>
        <family val="2"/>
      </rPr>
      <t>: Pil Kuda, Pil YABA, Pil YAMA dan Pil Bom</t>
    </r>
  </si>
  <si>
    <r>
      <t xml:space="preserve">iii) </t>
    </r>
    <r>
      <rPr>
        <b/>
        <sz val="9"/>
        <color theme="1"/>
        <rFont val="Century Gothic"/>
        <family val="2"/>
      </rPr>
      <t>Ekstasi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Ecstacy</t>
    </r>
  </si>
  <si>
    <r>
      <t xml:space="preserve">iv) </t>
    </r>
    <r>
      <rPr>
        <b/>
        <sz val="9"/>
        <color theme="1"/>
        <rFont val="Century Gothic"/>
        <family val="2"/>
      </rPr>
      <t>Amfetamine</t>
    </r>
    <r>
      <rPr>
        <sz val="9"/>
        <color theme="1"/>
        <rFont val="Century Gothic"/>
        <family val="2"/>
      </rPr>
      <t xml:space="preserve"> / Amphetamine</t>
    </r>
  </si>
  <si>
    <r>
      <rPr>
        <b/>
        <vertAlign val="superscript"/>
        <sz val="9"/>
        <color theme="1"/>
        <rFont val="Century Gothic"/>
        <family val="2"/>
      </rPr>
      <t xml:space="preserve">b </t>
    </r>
    <r>
      <rPr>
        <b/>
        <sz val="9"/>
        <color theme="1"/>
        <rFont val="Century Gothic"/>
        <family val="2"/>
      </rPr>
      <t>Opiat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Opiate</t>
    </r>
    <r>
      <rPr>
        <sz val="9"/>
        <color theme="1"/>
        <rFont val="Century Gothic"/>
        <family val="2"/>
      </rPr>
      <t xml:space="preserve">: Candu, Heroin, Morfin dan Kodein </t>
    </r>
  </si>
  <si>
    <r>
      <rPr>
        <b/>
        <vertAlign val="superscript"/>
        <sz val="9"/>
        <color theme="1"/>
        <rFont val="Century Gothic"/>
        <family val="2"/>
      </rPr>
      <t>c</t>
    </r>
    <r>
      <rPr>
        <b/>
        <sz val="9"/>
        <color theme="1"/>
        <rFont val="Century Gothic"/>
        <family val="2"/>
      </rPr>
      <t xml:space="preserve"> Ganja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Cannabis</t>
    </r>
    <r>
      <rPr>
        <sz val="9"/>
        <color theme="1"/>
        <rFont val="Century Gothic"/>
        <family val="2"/>
      </rPr>
      <t xml:space="preserve"> : Ganja, Hashish dan Marijuana</t>
    </r>
  </si>
  <si>
    <r>
      <rPr>
        <b/>
        <vertAlign val="superscript"/>
        <sz val="9"/>
        <color theme="1"/>
        <rFont val="Century Gothic"/>
        <family val="2"/>
      </rPr>
      <t xml:space="preserve">d </t>
    </r>
    <r>
      <rPr>
        <b/>
        <sz val="9"/>
        <color theme="1"/>
        <rFont val="Century Gothic"/>
        <family val="2"/>
      </rPr>
      <t>Pil Psikotropik</t>
    </r>
    <r>
      <rPr>
        <sz val="9"/>
        <color theme="1"/>
        <rFont val="Century Gothic"/>
        <family val="2"/>
      </rPr>
      <t xml:space="preserve"> /</t>
    </r>
    <r>
      <rPr>
        <i/>
        <sz val="9"/>
        <color theme="1"/>
        <rFont val="Century Gothic"/>
        <family val="2"/>
      </rPr>
      <t xml:space="preserve"> Psychotropic Pill</t>
    </r>
    <r>
      <rPr>
        <sz val="9"/>
        <color theme="1"/>
        <rFont val="Century Gothic"/>
        <family val="2"/>
      </rPr>
      <t xml:space="preserve"> : Benzodiazepine, Eramin 5, APO 5 dan Dormicum</t>
    </r>
  </si>
  <si>
    <r>
      <rPr>
        <b/>
        <vertAlign val="superscript"/>
        <sz val="9"/>
        <color theme="1"/>
        <rFont val="Century Gothic"/>
        <family val="2"/>
      </rPr>
      <t>e</t>
    </r>
    <r>
      <rPr>
        <b/>
        <sz val="9"/>
        <color theme="1"/>
        <rFont val="Century Gothic"/>
        <family val="2"/>
      </rPr>
      <t xml:space="preserve"> Lain-lain</t>
    </r>
    <r>
      <rPr>
        <sz val="9"/>
        <color theme="1"/>
        <rFont val="Century Gothic"/>
        <family val="2"/>
      </rPr>
      <t xml:space="preserve"> / </t>
    </r>
    <r>
      <rPr>
        <i/>
        <sz val="9"/>
        <color theme="1"/>
        <rFont val="Century Gothic"/>
        <family val="2"/>
      </rPr>
      <t>Others</t>
    </r>
    <r>
      <rPr>
        <sz val="9"/>
        <color theme="1"/>
        <rFont val="Century Gothic"/>
        <family val="2"/>
      </rPr>
      <t xml:space="preserve"> : Ketum, Kokain, Ketamin, Depressen, Dissoaciative, Hallucinogen, Inhalan dan dll</t>
    </r>
  </si>
  <si>
    <t xml:space="preserve">Data bilangan penagih dadah mengikut jenis penagihan dadah tidak semestinya menyamai jumlah penagih dadah </t>
  </si>
  <si>
    <t>Data on the number of drug addcts by type of drug addiction are not necessarily equal to the number of drug addicts as reported</t>
  </si>
  <si>
    <t>seperti yang dilaporkan pada jadual 6.4. Ini kerana terdapat penagih yang menggunakan lebih daripada satu jenis dadah.</t>
  </si>
  <si>
    <t>in table 6.4. This is because drug addicts are poly drug users.</t>
  </si>
  <si>
    <r>
      <t>Stimulan Jenis Amfetamine</t>
    </r>
    <r>
      <rPr>
        <b/>
        <vertAlign val="superscript"/>
        <sz val="12"/>
        <color theme="0"/>
        <rFont val="Century Gothic"/>
        <family val="2"/>
      </rPr>
      <t>a</t>
    </r>
  </si>
  <si>
    <r>
      <t>Opiat</t>
    </r>
    <r>
      <rPr>
        <b/>
        <vertAlign val="superscript"/>
        <sz val="12"/>
        <color theme="0"/>
        <rFont val="Century Gothic"/>
        <family val="2"/>
      </rPr>
      <t xml:space="preserve">b </t>
    </r>
  </si>
  <si>
    <r>
      <t>Ganja</t>
    </r>
    <r>
      <rPr>
        <b/>
        <vertAlign val="superscript"/>
        <sz val="12"/>
        <color theme="0"/>
        <rFont val="Century Gothic"/>
        <family val="2"/>
      </rPr>
      <t>c</t>
    </r>
  </si>
  <si>
    <r>
      <t>Pil Psikotropik</t>
    </r>
    <r>
      <rPr>
        <b/>
        <vertAlign val="superscript"/>
        <sz val="12"/>
        <color theme="0"/>
        <rFont val="Century Gothic"/>
        <family val="2"/>
      </rPr>
      <t>d</t>
    </r>
  </si>
  <si>
    <r>
      <t>Lain-lain</t>
    </r>
    <r>
      <rPr>
        <b/>
        <vertAlign val="superscript"/>
        <sz val="12"/>
        <color theme="0"/>
        <rFont val="Century Gothic"/>
        <family val="2"/>
      </rPr>
      <t>e</t>
    </r>
  </si>
  <si>
    <t>Sekolah Rendah</t>
  </si>
  <si>
    <t>PMR atau yang setara</t>
  </si>
  <si>
    <t xml:space="preserve">SPM/SPMV atau yang  setaraf
</t>
  </si>
  <si>
    <t>Primary School</t>
  </si>
  <si>
    <t>PMR or equivalent</t>
  </si>
  <si>
    <t>SPM/SPMV or equivalent</t>
  </si>
  <si>
    <r>
      <t xml:space="preserve">Kelulusan akademik/ </t>
    </r>
    <r>
      <rPr>
        <i/>
        <sz val="11"/>
        <color theme="0"/>
        <rFont val="Century Gothic"/>
        <family val="2"/>
      </rPr>
      <t>Academic qualification</t>
    </r>
  </si>
  <si>
    <t xml:space="preserve">STPM atau yang  setaraf
</t>
  </si>
  <si>
    <t>Diploma</t>
  </si>
  <si>
    <t>STPM or equivalent</t>
  </si>
  <si>
    <t>Sarjana Muda/ Sarjana/ PhD</t>
  </si>
  <si>
    <t>Degree/ Masters/ PhD</t>
  </si>
  <si>
    <t>Buruh</t>
  </si>
  <si>
    <t>Private Sector</t>
  </si>
  <si>
    <t>Laborer</t>
  </si>
  <si>
    <t>Unemployed</t>
  </si>
  <si>
    <t>Self-employed</t>
  </si>
  <si>
    <r>
      <t>Swasta</t>
    </r>
    <r>
      <rPr>
        <b/>
        <vertAlign val="superscript"/>
        <sz val="11"/>
        <color theme="0"/>
        <rFont val="Century Gothic"/>
        <family val="2"/>
      </rPr>
      <t>a</t>
    </r>
  </si>
  <si>
    <r>
      <t>Penganggur</t>
    </r>
    <r>
      <rPr>
        <b/>
        <vertAlign val="superscript"/>
        <sz val="11"/>
        <color theme="0"/>
        <rFont val="Century Gothic"/>
        <family val="2"/>
      </rPr>
      <t>b</t>
    </r>
  </si>
  <si>
    <r>
      <t>Bekerja Sendiri</t>
    </r>
    <r>
      <rPr>
        <b/>
        <vertAlign val="superscript"/>
        <sz val="11"/>
        <color theme="0"/>
        <rFont val="Century Gothic"/>
        <family val="2"/>
      </rPr>
      <t>c</t>
    </r>
  </si>
  <si>
    <r>
      <t xml:space="preserve">Jenis pekerjaan/ </t>
    </r>
    <r>
      <rPr>
        <i/>
        <sz val="11"/>
        <color theme="0"/>
        <rFont val="Century Gothic"/>
        <family val="2"/>
      </rPr>
      <t>Type of work</t>
    </r>
  </si>
  <si>
    <r>
      <rPr>
        <b/>
        <sz val="10"/>
        <rFont val="Century Gothic"/>
        <family val="2"/>
      </rPr>
      <t>Nota/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>:</t>
    </r>
  </si>
  <si>
    <r>
      <rPr>
        <b/>
        <vertAlign val="superscript"/>
        <sz val="10"/>
        <rFont val="Century Gothic"/>
        <family val="2"/>
      </rPr>
      <t>a</t>
    </r>
    <r>
      <rPr>
        <b/>
        <sz val="10"/>
        <rFont val="Century Gothic"/>
        <family val="2"/>
      </rPr>
      <t xml:space="preserve"> Termasuk Matrikulasi; Sijil Kemahiran Bukan MLVK Asas; </t>
    </r>
  </si>
  <si>
    <t xml:space="preserve">Sijil Kemahiran Bukan MLVK Lanjutan; Sijil Kemahiran Bukan Teknikal; </t>
  </si>
  <si>
    <t>Sijil kemahiran MLVK dan lain-lain sijil kemahiran yang berkaitan.</t>
  </si>
  <si>
    <t xml:space="preserve">Includes Matriculation; Basic Non -MLVK Skills Certificate; </t>
  </si>
  <si>
    <t xml:space="preserve">Advanced Non -MLVK Skills Certificate; Non -Technical Skills Certificate; </t>
  </si>
  <si>
    <t>MLVK skills certificate and other related skills certificates.</t>
  </si>
  <si>
    <t xml:space="preserve">  Private Sector: transportation, manufacturing, management, services, agriculture &amp; fisheries, technical, construction, clerical work, and entertainment;</t>
  </si>
  <si>
    <t xml:space="preserve">  Unemployed: those who have not yet found a job but are ready and actively looking for work;</t>
  </si>
  <si>
    <t xml:space="preserve">  Self-employed: manage their own employment;</t>
  </si>
  <si>
    <r>
      <rPr>
        <b/>
        <sz val="9"/>
        <rFont val="Century Gothic"/>
        <family val="2"/>
      </rPr>
      <t>Nota/</t>
    </r>
    <r>
      <rPr>
        <i/>
        <sz val="9"/>
        <rFont val="Century Gothic"/>
        <family val="2"/>
      </rPr>
      <t>Notes</t>
    </r>
    <r>
      <rPr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</si>
  <si>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a </t>
    </r>
    <r>
      <rPr>
        <b/>
        <sz val="9"/>
        <rFont val="Century Gothic"/>
        <family val="2"/>
      </rPr>
      <t>Swasta : pengangkutan, perkilangan, pengurusan, perkhidmatan, pertanian &amp; perikanan, teknikal, binaan, perkeranian dan hiburan;</t>
    </r>
  </si>
  <si>
    <r>
      <rPr>
        <b/>
        <vertAlign val="superscript"/>
        <sz val="9"/>
        <rFont val="Century Gothic"/>
        <family val="2"/>
      </rPr>
      <t>b</t>
    </r>
    <r>
      <rPr>
        <b/>
        <sz val="9"/>
        <rFont val="Century Gothic"/>
        <family val="2"/>
      </rPr>
      <t xml:space="preserve"> Penganggur : mereka yang masih belum mendapat pekerjaan lagi tetapi bersedia dan aktif mencari kerja;</t>
    </r>
  </si>
  <si>
    <r>
      <rPr>
        <b/>
        <vertAlign val="superscript"/>
        <sz val="9"/>
        <rFont val="Century Gothic"/>
        <family val="2"/>
      </rPr>
      <t>c</t>
    </r>
    <r>
      <rPr>
        <b/>
        <sz val="9"/>
        <rFont val="Century Gothic"/>
        <family val="2"/>
      </rPr>
      <t xml:space="preserve"> Bekerja sendiri : mengurus pekerjaan sendiri;</t>
    </r>
  </si>
  <si>
    <r>
      <t xml:space="preserve">Jenis penagihan dadah/ </t>
    </r>
    <r>
      <rPr>
        <i/>
        <sz val="12"/>
        <color theme="0"/>
        <rFont val="Century Gothic"/>
        <family val="2"/>
      </rPr>
      <t>type of drug addictions</t>
    </r>
  </si>
  <si>
    <t>: Penagih dadah mengikut negeri dan jenis penagihan dadah, Malaysia, 2022 ̶ 2024</t>
  </si>
  <si>
    <t xml:space="preserve">: Drug addict by state and type of drug addictions, Malaysia, 2022–2024
                  </t>
  </si>
  <si>
    <t>Jadual 6.4c</t>
  </si>
  <si>
    <t>Table 6.4c</t>
  </si>
  <si>
    <t>Jadual 6.4d</t>
  </si>
  <si>
    <t>Table 6.4d</t>
  </si>
  <si>
    <t>: Penagih dadah mengikut negeri dan kelulusan akademik, Malaysia, 2022 ̶ 2024</t>
  </si>
  <si>
    <t xml:space="preserve">: Drug addict by state and avademic qualification, Malaysia, 2022–2024
                  </t>
  </si>
  <si>
    <t>: Penagih dadah mengikut negeri dan kelulusan akademik, Malaysia, 2022 ̶ 2024 (samb.)</t>
  </si>
  <si>
    <t xml:space="preserve">: Drug addict by state and avademic qualification, Malaysia, 2022–2024 (cont'd)
                  </t>
  </si>
  <si>
    <t>Jadual 6.4e</t>
  </si>
  <si>
    <t>Table 6.4e</t>
  </si>
  <si>
    <t>: Penagih dadah mengikut negeri dan jenis pekerjaan, Malaysia, 2022 ̶ 2024</t>
  </si>
  <si>
    <t xml:space="preserve">: Drug addict by state and type of work, Malaysia, 2022–2024
                  </t>
  </si>
  <si>
    <t>Kerajaan</t>
  </si>
  <si>
    <t>Penuntut</t>
  </si>
  <si>
    <t>Pesara</t>
  </si>
  <si>
    <t>Casual/ Temporary Worker</t>
  </si>
  <si>
    <t>Public Sector</t>
  </si>
  <si>
    <t>Student</t>
  </si>
  <si>
    <t>Retire</t>
  </si>
  <si>
    <t>Not in the labor force</t>
  </si>
  <si>
    <r>
      <t>Tiada Pekerjaan</t>
    </r>
    <r>
      <rPr>
        <b/>
        <vertAlign val="superscript"/>
        <sz val="11"/>
        <color theme="0"/>
        <rFont val="Century Gothic"/>
        <family val="2"/>
      </rPr>
      <t>e</t>
    </r>
  </si>
  <si>
    <t xml:space="preserve">  Casual/Part-Time: multiple /various/type-of-work done in the same time;</t>
  </si>
  <si>
    <t xml:space="preserve">  Not in the labor force: people who are unable to work, housewives and no job information.</t>
  </si>
  <si>
    <r>
      <rPr>
        <b/>
        <vertAlign val="superscript"/>
        <sz val="9"/>
        <rFont val="Century Gothic"/>
        <family val="2"/>
      </rPr>
      <t>d</t>
    </r>
    <r>
      <rPr>
        <b/>
        <sz val="9"/>
        <rFont val="Century Gothic"/>
        <family val="2"/>
      </rPr>
      <t xml:space="preserve"> Rencam/Sambilan : pelbagai /bermacam-macam/berjenis-jenis pekerjaan yang dilakukan dalam satu waktu yang sama;</t>
    </r>
  </si>
  <si>
    <r>
      <rPr>
        <b/>
        <vertAlign val="superscript"/>
        <sz val="9"/>
        <rFont val="Century Gothic"/>
        <family val="2"/>
      </rPr>
      <t>e</t>
    </r>
    <r>
      <rPr>
        <b/>
        <sz val="9"/>
        <rFont val="Century Gothic"/>
        <family val="2"/>
      </rPr>
      <t xml:space="preserve"> Tiada pekerjaan : orang yang tidak berupaya bekerja, suri rumah dan tiada maklumat pakerjaan. satu waktu yang sama.</t>
    </r>
  </si>
  <si>
    <t>: Penagih dadah mengikut negeri dan jenis pekerjaan, Malaysia, 2022 ̶ 2024 (samb.)</t>
  </si>
  <si>
    <t xml:space="preserve">: Drug addict by state and type of work, Malaysia, 2022–2024 (cont'd)
                  </t>
  </si>
  <si>
    <t>Jadual 6.5a</t>
  </si>
  <si>
    <t>Table 6.5a</t>
  </si>
  <si>
    <t>Jadual 6.6</t>
  </si>
  <si>
    <t>Table 6.6</t>
  </si>
  <si>
    <t>Tidak Bersekolah</t>
  </si>
  <si>
    <t>No Schooling</t>
  </si>
  <si>
    <r>
      <t>Rencam/ Sambilan</t>
    </r>
    <r>
      <rPr>
        <b/>
        <vertAlign val="superscript"/>
        <sz val="11"/>
        <color theme="0"/>
        <rFont val="Century Gothic"/>
        <family val="2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</si>
</sst>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\-0;&quot;-&quot;"/>
    <numFmt numFmtId="165" formatCode="General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vertAlign val="superscript"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vertAlign val="superscript"/>
      <sz val="8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i/>
      <sz val="10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theme="0"/>
      <name val="Century Gothic"/>
      <family val="2"/>
    </font>
    <font>
      <i/>
      <sz val="11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i/>
      <sz val="11"/>
      <name val="Century Gothic"/>
      <family val="2"/>
    </font>
    <font>
      <vertAlign val="superscript"/>
      <sz val="11"/>
      <name val="Century Gothic"/>
      <family val="2"/>
    </font>
    <font>
      <b/>
      <sz val="9"/>
      <name val="Century Gothic"/>
      <family val="2"/>
    </font>
    <font>
      <b/>
      <vertAlign val="superscript"/>
      <sz val="11"/>
      <color theme="0"/>
      <name val="Century Gothic"/>
      <family val="2"/>
    </font>
    <font>
      <sz val="7"/>
      <name val="Helv"/>
      <charset val="134"/>
    </font>
    <font>
      <sz val="9"/>
      <name val="Century Gothic"/>
      <family val="2"/>
    </font>
    <font>
      <b/>
      <vertAlign val="superscript"/>
      <sz val="9"/>
      <name val="Century Gothic"/>
      <family val="2"/>
    </font>
    <font>
      <i/>
      <sz val="9"/>
      <name val="Century Gothic"/>
      <family val="2"/>
    </font>
    <font>
      <sz val="8"/>
      <name val="Helv"/>
      <charset val="134"/>
    </font>
    <font>
      <b/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i/>
      <vertAlign val="superscript"/>
      <sz val="9"/>
      <name val="Century Gothic"/>
      <family val="2"/>
    </font>
    <font>
      <sz val="12"/>
      <color theme="0"/>
      <name val="Century Gothic"/>
      <family val="2"/>
    </font>
    <font>
      <i/>
      <sz val="12"/>
      <color theme="0"/>
      <name val="Century Gothic"/>
      <family val="2"/>
    </font>
    <font>
      <b/>
      <vertAlign val="superscript"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  <font>
      <sz val="12"/>
      <name val="Century Gothic"/>
      <family val="2"/>
    </font>
    <font>
      <i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52137F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27" fillId="0" borderId="0"/>
    <xf numFmtId="37" fontId="31" fillId="0" borderId="0"/>
    <xf numFmtId="0" fontId="27" fillId="0" borderId="0"/>
    <xf numFmtId="0" fontId="1" fillId="0" borderId="0"/>
  </cellStyleXfs>
  <cellXfs count="2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indent="1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 indent="1"/>
    </xf>
    <xf numFmtId="0" fontId="18" fillId="3" borderId="2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0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164" fontId="17" fillId="3" borderId="0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horizontal="right" vertical="center"/>
    </xf>
    <xf numFmtId="164" fontId="16" fillId="3" borderId="2" xfId="0" applyNumberFormat="1" applyFont="1" applyFill="1" applyBorder="1" applyAlignment="1">
      <alignment horizontal="center" vertical="top" wrapText="1"/>
    </xf>
    <xf numFmtId="164" fontId="15" fillId="3" borderId="2" xfId="0" applyNumberFormat="1" applyFont="1" applyFill="1" applyBorder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quotePrefix="1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Alignment="1">
      <alignment vertical="center"/>
    </xf>
    <xf numFmtId="164" fontId="11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 wrapText="1"/>
    </xf>
    <xf numFmtId="37" fontId="5" fillId="0" borderId="0" xfId="0" applyNumberFormat="1" applyFont="1" applyFill="1" applyAlignment="1">
      <alignment horizontal="right" vertical="center"/>
    </xf>
    <xf numFmtId="37" fontId="5" fillId="0" borderId="0" xfId="0" applyNumberFormat="1" applyFont="1" applyFill="1" applyAlignment="1">
      <alignment horizontal="center" vertical="center"/>
    </xf>
    <xf numFmtId="37" fontId="2" fillId="0" borderId="0" xfId="0" applyNumberFormat="1" applyFont="1" applyFill="1" applyAlignment="1">
      <alignment horizontal="right" vertical="center"/>
    </xf>
    <xf numFmtId="37" fontId="2" fillId="0" borderId="0" xfId="0" quotePrefix="1" applyNumberFormat="1" applyFont="1" applyFill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center" vertical="center"/>
    </xf>
    <xf numFmtId="37" fontId="3" fillId="0" borderId="0" xfId="2" applyNumberFormat="1" applyFont="1" applyFill="1" applyAlignment="1">
      <alignment horizontal="right" vertical="center" wrapText="1"/>
    </xf>
    <xf numFmtId="37" fontId="2" fillId="0" borderId="0" xfId="0" applyNumberFormat="1" applyFont="1" applyFill="1" applyAlignment="1">
      <alignment vertical="center"/>
    </xf>
    <xf numFmtId="37" fontId="4" fillId="2" borderId="0" xfId="2" applyNumberFormat="1" applyFont="1" applyFill="1" applyAlignment="1">
      <alignment vertical="center" wrapText="1"/>
    </xf>
    <xf numFmtId="37" fontId="5" fillId="0" borderId="0" xfId="0" applyNumberFormat="1" applyFont="1" applyFill="1" applyAlignment="1">
      <alignment horizontal="center" vertical="top"/>
    </xf>
    <xf numFmtId="37" fontId="5" fillId="0" borderId="0" xfId="0" applyNumberFormat="1" applyFont="1" applyFill="1" applyAlignment="1">
      <alignment vertical="top"/>
    </xf>
    <xf numFmtId="37" fontId="2" fillId="0" borderId="0" xfId="0" applyNumberFormat="1" applyFont="1" applyFill="1" applyAlignment="1">
      <alignment vertical="top"/>
    </xf>
    <xf numFmtId="37" fontId="6" fillId="0" borderId="0" xfId="0" applyNumberFormat="1" applyFont="1" applyFill="1" applyAlignment="1">
      <alignment horizontal="left" vertical="top" wrapText="1"/>
    </xf>
    <xf numFmtId="37" fontId="6" fillId="0" borderId="0" xfId="0" applyNumberFormat="1" applyFont="1" applyFill="1" applyAlignment="1">
      <alignment vertical="top"/>
    </xf>
    <xf numFmtId="37" fontId="15" fillId="3" borderId="1" xfId="0" applyNumberFormat="1" applyFont="1" applyFill="1" applyBorder="1" applyAlignment="1">
      <alignment horizontal="center" vertical="center"/>
    </xf>
    <xf numFmtId="37" fontId="15" fillId="3" borderId="1" xfId="0" applyNumberFormat="1" applyFont="1" applyFill="1" applyBorder="1" applyAlignment="1">
      <alignment vertical="center"/>
    </xf>
    <xf numFmtId="37" fontId="16" fillId="3" borderId="0" xfId="0" applyNumberFormat="1" applyFont="1" applyFill="1" applyBorder="1" applyAlignment="1">
      <alignment horizontal="center" vertical="center"/>
    </xf>
    <xf numFmtId="37" fontId="16" fillId="3" borderId="0" xfId="0" applyNumberFormat="1" applyFont="1" applyFill="1" applyBorder="1" applyAlignment="1">
      <alignment horizontal="right" vertical="center"/>
    </xf>
    <xf numFmtId="37" fontId="15" fillId="3" borderId="0" xfId="0" applyNumberFormat="1" applyFont="1" applyFill="1" applyBorder="1" applyAlignment="1">
      <alignment vertical="center"/>
    </xf>
    <xf numFmtId="37" fontId="17" fillId="3" borderId="0" xfId="0" applyNumberFormat="1" applyFont="1" applyFill="1" applyBorder="1" applyAlignment="1">
      <alignment horizontal="center" vertical="center"/>
    </xf>
    <xf numFmtId="37" fontId="17" fillId="3" borderId="0" xfId="0" applyNumberFormat="1" applyFont="1" applyFill="1" applyBorder="1" applyAlignment="1">
      <alignment horizontal="right" vertical="center"/>
    </xf>
    <xf numFmtId="37" fontId="16" fillId="3" borderId="2" xfId="0" applyNumberFormat="1" applyFont="1" applyFill="1" applyBorder="1" applyAlignment="1">
      <alignment horizontal="center" vertical="top" wrapText="1"/>
    </xf>
    <xf numFmtId="37" fontId="15" fillId="3" borderId="2" xfId="0" applyNumberFormat="1" applyFont="1" applyFill="1" applyBorder="1" applyAlignment="1">
      <alignment horizontal="left" vertical="center" wrapText="1" indent="1"/>
    </xf>
    <xf numFmtId="37" fontId="2" fillId="0" borderId="0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left" vertical="center"/>
    </xf>
    <xf numFmtId="37" fontId="2" fillId="0" borderId="3" xfId="0" applyNumberFormat="1" applyFont="1" applyFill="1" applyBorder="1" applyAlignment="1">
      <alignment horizontal="center" vertical="center"/>
    </xf>
    <xf numFmtId="37" fontId="2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37" fontId="10" fillId="0" borderId="0" xfId="0" applyNumberFormat="1" applyFont="1" applyFill="1" applyBorder="1" applyAlignment="1">
      <alignment horizontal="right"/>
    </xf>
    <xf numFmtId="37" fontId="10" fillId="0" borderId="0" xfId="0" applyNumberFormat="1" applyFont="1" applyFill="1" applyAlignment="1">
      <alignment vertical="center"/>
    </xf>
    <xf numFmtId="37" fontId="11" fillId="0" borderId="0" xfId="0" applyNumberFormat="1" applyFont="1" applyFill="1" applyBorder="1" applyAlignment="1">
      <alignment horizontal="right" vertical="top"/>
    </xf>
    <xf numFmtId="37" fontId="9" fillId="0" borderId="0" xfId="0" applyNumberFormat="1" applyFont="1" applyFill="1" applyAlignment="1">
      <alignment vertical="center"/>
    </xf>
    <xf numFmtId="37" fontId="4" fillId="0" borderId="0" xfId="2" applyNumberFormat="1" applyFont="1" applyFill="1" applyAlignment="1">
      <alignment vertical="center" wrapText="1"/>
    </xf>
    <xf numFmtId="37" fontId="2" fillId="0" borderId="0" xfId="1" applyNumberFormat="1" applyFont="1" applyFill="1" applyBorder="1" applyAlignment="1">
      <alignment horizontal="right" vertical="center"/>
    </xf>
    <xf numFmtId="37" fontId="2" fillId="0" borderId="0" xfId="1" quotePrefix="1" applyNumberFormat="1" applyFont="1" applyFill="1" applyBorder="1" applyAlignment="1">
      <alignment horizontal="right" vertical="center"/>
    </xf>
    <xf numFmtId="37" fontId="2" fillId="0" borderId="0" xfId="0" quotePrefix="1" applyNumberFormat="1" applyFont="1" applyFill="1" applyBorder="1" applyAlignment="1">
      <alignment horizontal="right" vertical="center"/>
    </xf>
    <xf numFmtId="37" fontId="18" fillId="3" borderId="1" xfId="0" applyNumberFormat="1" applyFont="1" applyFill="1" applyBorder="1" applyAlignment="1">
      <alignment horizontal="center" vertical="center"/>
    </xf>
    <xf numFmtId="37" fontId="18" fillId="3" borderId="1" xfId="0" applyNumberFormat="1" applyFont="1" applyFill="1" applyBorder="1" applyAlignment="1">
      <alignment vertical="center"/>
    </xf>
    <xf numFmtId="37" fontId="19" fillId="3" borderId="0" xfId="0" applyNumberFormat="1" applyFont="1" applyFill="1" applyBorder="1" applyAlignment="1">
      <alignment horizontal="center" vertical="center"/>
    </xf>
    <xf numFmtId="37" fontId="19" fillId="3" borderId="0" xfId="0" applyNumberFormat="1" applyFont="1" applyFill="1" applyBorder="1" applyAlignment="1">
      <alignment horizontal="right" vertical="center"/>
    </xf>
    <xf numFmtId="37" fontId="18" fillId="3" borderId="0" xfId="0" applyNumberFormat="1" applyFont="1" applyFill="1" applyBorder="1" applyAlignment="1">
      <alignment vertical="center"/>
    </xf>
    <xf numFmtId="37" fontId="20" fillId="3" borderId="0" xfId="0" applyNumberFormat="1" applyFont="1" applyFill="1" applyBorder="1" applyAlignment="1">
      <alignment horizontal="center" vertical="center"/>
    </xf>
    <xf numFmtId="37" fontId="20" fillId="3" borderId="0" xfId="0" applyNumberFormat="1" applyFont="1" applyFill="1" applyBorder="1" applyAlignment="1">
      <alignment horizontal="right" vertical="center"/>
    </xf>
    <xf numFmtId="37" fontId="19" fillId="3" borderId="2" xfId="0" applyNumberFormat="1" applyFont="1" applyFill="1" applyBorder="1" applyAlignment="1">
      <alignment horizontal="center" vertical="top" wrapText="1"/>
    </xf>
    <xf numFmtId="37" fontId="18" fillId="3" borderId="2" xfId="0" applyNumberFormat="1" applyFont="1" applyFill="1" applyBorder="1" applyAlignment="1">
      <alignment horizontal="left" vertical="center" wrapText="1" indent="1"/>
    </xf>
    <xf numFmtId="37" fontId="22" fillId="0" borderId="0" xfId="0" applyNumberFormat="1" applyFont="1" applyFill="1" applyBorder="1" applyAlignment="1">
      <alignment horizontal="center" vertical="center"/>
    </xf>
    <xf numFmtId="37" fontId="21" fillId="0" borderId="0" xfId="0" applyNumberFormat="1" applyFont="1" applyFill="1" applyBorder="1" applyAlignment="1">
      <alignment vertical="center"/>
    </xf>
    <xf numFmtId="37" fontId="22" fillId="0" borderId="0" xfId="0" applyNumberFormat="1" applyFont="1" applyFill="1" applyAlignment="1">
      <alignment horizontal="center" vertical="center"/>
    </xf>
    <xf numFmtId="37" fontId="22" fillId="0" borderId="0" xfId="0" applyNumberFormat="1" applyFont="1" applyFill="1" applyAlignment="1">
      <alignment horizontal="right" vertical="center"/>
    </xf>
    <xf numFmtId="37" fontId="21" fillId="0" borderId="0" xfId="0" applyNumberFormat="1" applyFont="1" applyFill="1" applyAlignment="1">
      <alignment vertical="center"/>
    </xf>
    <xf numFmtId="37" fontId="21" fillId="0" borderId="0" xfId="0" applyNumberFormat="1" applyFont="1" applyFill="1" applyAlignment="1">
      <alignment horizontal="right" vertical="center"/>
    </xf>
    <xf numFmtId="37" fontId="21" fillId="0" borderId="0" xfId="0" quotePrefix="1" applyNumberFormat="1" applyFont="1" applyFill="1" applyAlignment="1">
      <alignment horizontal="right" vertical="center"/>
    </xf>
    <xf numFmtId="37" fontId="21" fillId="0" borderId="0" xfId="0" applyNumberFormat="1" applyFont="1" applyFill="1" applyBorder="1" applyAlignment="1">
      <alignment horizontal="right" vertical="center"/>
    </xf>
    <xf numFmtId="37" fontId="21" fillId="0" borderId="3" xfId="0" applyNumberFormat="1" applyFont="1" applyFill="1" applyBorder="1" applyAlignment="1">
      <alignment horizontal="center" vertical="center"/>
    </xf>
    <xf numFmtId="37" fontId="21" fillId="0" borderId="3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37" fontId="5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/>
    <xf numFmtId="37" fontId="2" fillId="0" borderId="0" xfId="0" applyNumberFormat="1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37" fontId="6" fillId="0" borderId="0" xfId="0" applyNumberFormat="1" applyFont="1" applyFill="1" applyAlignment="1"/>
    <xf numFmtId="37" fontId="6" fillId="0" borderId="0" xfId="0" applyNumberFormat="1" applyFont="1" applyFill="1" applyAlignment="1">
      <alignment horizontal="left"/>
    </xf>
    <xf numFmtId="37" fontId="22" fillId="0" borderId="0" xfId="0" quotePrefix="1" applyNumberFormat="1" applyFont="1" applyFill="1" applyAlignment="1">
      <alignment horizontal="right" vertical="center"/>
    </xf>
    <xf numFmtId="165" fontId="28" fillId="0" borderId="0" xfId="3" applyFont="1"/>
    <xf numFmtId="165" fontId="25" fillId="0" borderId="0" xfId="3" applyFont="1"/>
    <xf numFmtId="165" fontId="30" fillId="0" borderId="0" xfId="3" applyFont="1" applyAlignment="1">
      <alignment vertical="top"/>
    </xf>
    <xf numFmtId="0" fontId="20" fillId="3" borderId="4" xfId="4" applyNumberFormat="1" applyFont="1" applyFill="1" applyBorder="1" applyAlignment="1">
      <alignment horizontal="right" vertical="top" wrapText="1"/>
    </xf>
    <xf numFmtId="165" fontId="20" fillId="3" borderId="4" xfId="5" applyNumberFormat="1" applyFont="1" applyFill="1" applyBorder="1" applyAlignment="1">
      <alignment horizontal="right" vertical="top" wrapText="1"/>
    </xf>
    <xf numFmtId="0" fontId="20" fillId="3" borderId="0" xfId="4" applyNumberFormat="1" applyFont="1" applyFill="1" applyBorder="1" applyAlignment="1">
      <alignment horizontal="right" vertical="top" wrapText="1"/>
    </xf>
    <xf numFmtId="165" fontId="20" fillId="3" borderId="0" xfId="5" applyNumberFormat="1" applyFont="1" applyFill="1" applyBorder="1" applyAlignment="1">
      <alignment horizontal="right" vertical="top" wrapText="1"/>
    </xf>
    <xf numFmtId="0" fontId="28" fillId="0" borderId="0" xfId="4" applyNumberFormat="1" applyFont="1"/>
    <xf numFmtId="0" fontId="33" fillId="4" borderId="0" xfId="6" applyFont="1" applyFill="1" applyAlignment="1">
      <alignment vertical="top"/>
    </xf>
    <xf numFmtId="0" fontId="33" fillId="4" borderId="0" xfId="6" applyFont="1" applyFill="1" applyAlignment="1">
      <alignment horizontal="left" vertical="top" indent="2"/>
    </xf>
    <xf numFmtId="0" fontId="25" fillId="0" borderId="0" xfId="4" applyNumberFormat="1" applyFont="1"/>
    <xf numFmtId="0" fontId="25" fillId="0" borderId="0" xfId="4" applyNumberFormat="1" applyFont="1" applyAlignment="1">
      <alignment horizontal="left"/>
    </xf>
    <xf numFmtId="0" fontId="25" fillId="0" borderId="0" xfId="4" applyNumberFormat="1" applyFont="1" applyAlignment="1">
      <alignment horizontal="left" indent="1"/>
    </xf>
    <xf numFmtId="0" fontId="30" fillId="0" borderId="0" xfId="4" applyNumberFormat="1" applyFont="1"/>
    <xf numFmtId="0" fontId="25" fillId="0" borderId="0" xfId="4" applyNumberFormat="1" applyFont="1" applyAlignment="1">
      <alignment horizontal="left" vertical="top"/>
    </xf>
    <xf numFmtId="0" fontId="25" fillId="0" borderId="0" xfId="4" applyNumberFormat="1" applyFont="1" applyAlignment="1">
      <alignment horizontal="left" vertical="top" indent="1"/>
    </xf>
    <xf numFmtId="0" fontId="30" fillId="0" borderId="0" xfId="4" applyNumberFormat="1" applyFont="1" applyAlignment="1">
      <alignment horizontal="right"/>
    </xf>
    <xf numFmtId="0" fontId="30" fillId="0" borderId="0" xfId="4" applyNumberFormat="1" applyFont="1" applyAlignment="1">
      <alignment horizontal="left"/>
    </xf>
    <xf numFmtId="0" fontId="30" fillId="0" borderId="0" xfId="4" applyNumberFormat="1" applyFont="1" applyAlignment="1">
      <alignment horizontal="left" indent="1"/>
    </xf>
    <xf numFmtId="0" fontId="37" fillId="0" borderId="0" xfId="4" applyNumberFormat="1" applyFont="1" applyAlignment="1">
      <alignment horizontal="right"/>
    </xf>
    <xf numFmtId="0" fontId="30" fillId="0" borderId="0" xfId="4" applyNumberFormat="1" applyFont="1" applyAlignment="1">
      <alignment horizontal="left" vertical="top"/>
    </xf>
    <xf numFmtId="0" fontId="30" fillId="0" borderId="0" xfId="4" applyNumberFormat="1" applyFont="1" applyAlignment="1">
      <alignment horizontal="left" vertical="top" indent="1"/>
    </xf>
    <xf numFmtId="0" fontId="4" fillId="3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37" fontId="4" fillId="3" borderId="0" xfId="0" applyNumberFormat="1" applyFont="1" applyFill="1" applyBorder="1" applyAlignment="1">
      <alignment horizontal="center" vertical="center"/>
    </xf>
    <xf numFmtId="37" fontId="4" fillId="3" borderId="0" xfId="0" applyNumberFormat="1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left" vertical="center"/>
    </xf>
    <xf numFmtId="37" fontId="39" fillId="3" borderId="0" xfId="0" applyNumberFormat="1" applyFont="1" applyFill="1" applyBorder="1" applyAlignment="1">
      <alignment horizontal="center" vertical="center"/>
    </xf>
    <xf numFmtId="37" fontId="39" fillId="3" borderId="0" xfId="0" applyNumberFormat="1" applyFont="1" applyFill="1" applyBorder="1" applyAlignment="1">
      <alignment horizontal="right" vertical="center"/>
    </xf>
    <xf numFmtId="0" fontId="4" fillId="3" borderId="5" xfId="4" applyNumberFormat="1" applyFont="1" applyFill="1" applyBorder="1" applyAlignment="1">
      <alignment horizontal="right" wrapText="1"/>
    </xf>
    <xf numFmtId="165" fontId="4" fillId="3" borderId="5" xfId="5" applyNumberFormat="1" applyFont="1" applyFill="1" applyBorder="1" applyAlignment="1">
      <alignment horizontal="right" wrapText="1"/>
    </xf>
    <xf numFmtId="0" fontId="39" fillId="3" borderId="0" xfId="4" applyNumberFormat="1" applyFont="1" applyFill="1" applyBorder="1" applyAlignment="1">
      <alignment horizontal="right" vertical="top" wrapText="1"/>
    </xf>
    <xf numFmtId="165" fontId="39" fillId="3" borderId="0" xfId="5" applyNumberFormat="1" applyFont="1" applyFill="1" applyBorder="1" applyAlignment="1">
      <alignment horizontal="right" vertical="top" wrapText="1"/>
    </xf>
    <xf numFmtId="0" fontId="38" fillId="3" borderId="2" xfId="0" applyFont="1" applyFill="1" applyBorder="1" applyAlignment="1">
      <alignment vertical="top" wrapText="1"/>
    </xf>
    <xf numFmtId="0" fontId="38" fillId="3" borderId="2" xfId="0" applyFont="1" applyFill="1" applyBorder="1" applyAlignment="1">
      <alignment horizontal="left" vertical="center" wrapText="1" indent="1"/>
    </xf>
    <xf numFmtId="37" fontId="4" fillId="3" borderId="2" xfId="0" applyNumberFormat="1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vertical="center"/>
    </xf>
    <xf numFmtId="37" fontId="41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1" fillId="0" borderId="0" xfId="0" applyNumberFormat="1" applyFont="1" applyFill="1" applyAlignment="1">
      <alignment horizontal="center" vertical="center"/>
    </xf>
    <xf numFmtId="37" fontId="41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37" fontId="41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37" fontId="43" fillId="0" borderId="0" xfId="0" applyNumberFormat="1" applyFont="1" applyFill="1" applyAlignment="1">
      <alignment horizontal="right" vertical="center"/>
    </xf>
    <xf numFmtId="37" fontId="43" fillId="0" borderId="0" xfId="0" quotePrefix="1" applyNumberFormat="1" applyFont="1" applyFill="1" applyAlignment="1">
      <alignment horizontal="right" vertical="center"/>
    </xf>
    <xf numFmtId="0" fontId="43" fillId="0" borderId="0" xfId="0" applyNumberFormat="1" applyFont="1" applyFill="1" applyBorder="1" applyAlignment="1">
      <alignment horizontal="center" vertical="center"/>
    </xf>
    <xf numFmtId="37" fontId="43" fillId="0" borderId="0" xfId="0" applyNumberFormat="1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left" vertical="center"/>
    </xf>
    <xf numFmtId="165" fontId="19" fillId="3" borderId="0" xfId="5" applyNumberFormat="1" applyFont="1" applyFill="1" applyAlignment="1">
      <alignment horizontal="right" vertical="top" wrapText="1"/>
    </xf>
    <xf numFmtId="0" fontId="19" fillId="3" borderId="0" xfId="4" applyNumberFormat="1" applyFont="1" applyFill="1" applyAlignment="1">
      <alignment horizontal="right" vertical="top" wrapText="1"/>
    </xf>
    <xf numFmtId="165" fontId="19" fillId="3" borderId="5" xfId="5" applyNumberFormat="1" applyFont="1" applyFill="1" applyBorder="1" applyAlignment="1">
      <alignment horizontal="right" vertical="top" wrapText="1"/>
    </xf>
    <xf numFmtId="0" fontId="19" fillId="3" borderId="5" xfId="4" applyNumberFormat="1" applyFont="1" applyFill="1" applyBorder="1" applyAlignment="1">
      <alignment horizontal="right" vertical="top" wrapText="1"/>
    </xf>
    <xf numFmtId="0" fontId="19" fillId="3" borderId="0" xfId="4" applyNumberFormat="1" applyFont="1" applyFill="1" applyAlignment="1">
      <alignment horizontal="right" vertical="top"/>
    </xf>
    <xf numFmtId="37" fontId="21" fillId="0" borderId="0" xfId="0" applyNumberFormat="1" applyFont="1" applyFill="1" applyAlignment="1">
      <alignment horizontal="center" vertical="center"/>
    </xf>
    <xf numFmtId="37" fontId="22" fillId="0" borderId="0" xfId="0" applyNumberFormat="1" applyFont="1" applyFill="1" applyAlignment="1">
      <alignment horizontal="center"/>
    </xf>
    <xf numFmtId="0" fontId="19" fillId="3" borderId="0" xfId="4" applyNumberFormat="1" applyFont="1" applyFill="1" applyBorder="1" applyAlignment="1">
      <alignment horizontal="right" vertical="top" wrapText="1"/>
    </xf>
    <xf numFmtId="165" fontId="19" fillId="3" borderId="0" xfId="5" applyNumberFormat="1" applyFont="1" applyFill="1" applyBorder="1" applyAlignment="1">
      <alignment horizontal="right" vertical="top" wrapText="1"/>
    </xf>
    <xf numFmtId="165" fontId="2" fillId="0" borderId="0" xfId="3" applyFont="1"/>
    <xf numFmtId="165" fontId="5" fillId="0" borderId="0" xfId="3" applyFont="1"/>
    <xf numFmtId="165" fontId="6" fillId="0" borderId="0" xfId="3" applyFont="1"/>
    <xf numFmtId="165" fontId="30" fillId="0" borderId="0" xfId="3" applyFo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/>
    <xf numFmtId="0" fontId="44" fillId="0" borderId="0" xfId="0" applyFont="1" applyFill="1" applyAlignment="1">
      <alignment horizontal="right"/>
    </xf>
    <xf numFmtId="165" fontId="19" fillId="3" borderId="5" xfId="5" applyNumberFormat="1" applyFont="1" applyFill="1" applyBorder="1" applyAlignment="1">
      <alignment horizontal="right" vertical="top"/>
    </xf>
    <xf numFmtId="0" fontId="22" fillId="0" borderId="0" xfId="0" applyFont="1" applyFill="1" applyAlignment="1">
      <alignment horizontal="right" vertical="top"/>
    </xf>
    <xf numFmtId="0" fontId="22" fillId="0" borderId="0" xfId="0" applyFont="1" applyFill="1" applyAlignment="1">
      <alignment vertical="top"/>
    </xf>
    <xf numFmtId="37" fontId="22" fillId="0" borderId="0" xfId="0" applyNumberFormat="1" applyFont="1" applyFill="1" applyAlignment="1">
      <alignment horizontal="center" vertical="top"/>
    </xf>
    <xf numFmtId="0" fontId="44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 wrapText="1"/>
    </xf>
    <xf numFmtId="37" fontId="19" fillId="3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44" fillId="0" borderId="0" xfId="0" applyFont="1" applyFill="1" applyAlignment="1">
      <alignment horizontal="left"/>
    </xf>
    <xf numFmtId="37" fontId="4" fillId="3" borderId="4" xfId="0" applyNumberFormat="1" applyFont="1" applyFill="1" applyBorder="1" applyAlignment="1">
      <alignment horizontal="center" vertical="center"/>
    </xf>
    <xf numFmtId="3" fontId="2" fillId="0" borderId="0" xfId="4" applyNumberFormat="1" applyFont="1" applyAlignment="1">
      <alignment vertical="center"/>
    </xf>
    <xf numFmtId="3" fontId="2" fillId="0" borderId="3" xfId="4" applyNumberFormat="1" applyFont="1" applyBorder="1" applyAlignment="1">
      <alignment vertical="center"/>
    </xf>
  </cellXfs>
  <cellStyles count="7">
    <cellStyle name="Comma" xfId="1" builtinId="3"/>
    <cellStyle name="Normal" xfId="0" builtinId="0"/>
    <cellStyle name="Normal 2" xfId="2" xr:uid="{000AD7BB-9E93-4B5D-A159-EB1A64574C80}"/>
    <cellStyle name="Normal 2 258" xfId="4" xr:uid="{DD8457AF-C315-4F27-B4CC-70F416DF4B7C}"/>
    <cellStyle name="Normal 3 84" xfId="3" xr:uid="{486A6D5E-16B6-4BD7-B710-07C9916223F4}"/>
    <cellStyle name="Normal 5 13" xfId="5" xr:uid="{4D21100E-20BD-4C4E-BCE2-4B8301EA7900}"/>
    <cellStyle name="Normal 726" xfId="6" xr:uid="{52FAC88B-19F8-4DF7-822A-F3CA72DB9F9F}"/>
  </cellStyles>
  <dxfs count="0"/>
  <tableStyles count="0" defaultTableStyle="TableStyleMedium2" defaultPivotStyle="PivotStyleLight16"/>
  <colors>
    <mruColors>
      <color rgb="FF52137F"/>
      <color rgb="FFA2B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1428750</xdr:colOff>
      <xdr:row>0</xdr:row>
      <xdr:rowOff>28575</xdr:rowOff>
    </xdr:from>
    <xdr:to>
      <xdr:col>7</xdr:col>
      <xdr:colOff>123828</xdr:colOff>
      <xdr:row>4</xdr:row>
      <xdr:rowOff>76200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0E9DF31-8E51-4783-A26D-C89F9C67FA8D}"/>
            </a:ext>
          </a:extLst>
        </xdr:cNvPr>
        <xdr:cNvSpPr/>
      </xdr:nvSpPr>
      <xdr:spPr>
        <a:xfrm>
          <a:off x="2962275" y="28575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719667</xdr:colOff>
      <xdr:row>0</xdr:row>
      <xdr:rowOff>31750</xdr:rowOff>
    </xdr:from>
    <xdr:to>
      <xdr:col>7</xdr:col>
      <xdr:colOff>242361</xdr:colOff>
      <xdr:row>3</xdr:row>
      <xdr:rowOff>107950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9246BAE5-29F3-453C-A81A-CEF225DBB6D5}"/>
            </a:ext>
          </a:extLst>
        </xdr:cNvPr>
        <xdr:cNvSpPr/>
      </xdr:nvSpPr>
      <xdr:spPr>
        <a:xfrm>
          <a:off x="3460750" y="31750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718608</xdr:colOff>
      <xdr:row>3</xdr:row>
      <xdr:rowOff>136525</xdr:rowOff>
    </xdr:from>
    <xdr:to>
      <xdr:col>7</xdr:col>
      <xdr:colOff>242358</xdr:colOff>
      <xdr:row>7</xdr:row>
      <xdr:rowOff>98425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9871066E-B978-41DD-9293-39734FF4B17E}"/>
            </a:ext>
          </a:extLst>
        </xdr:cNvPr>
        <xdr:cNvSpPr/>
      </xdr:nvSpPr>
      <xdr:spPr>
        <a:xfrm>
          <a:off x="3459691" y="581025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7</xdr:row>
      <xdr:rowOff>127000</xdr:rowOff>
    </xdr:from>
    <xdr:to>
      <xdr:col>7</xdr:col>
      <xdr:colOff>243416</xdr:colOff>
      <xdr:row>10</xdr:row>
      <xdr:rowOff>193675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A12840CF-0ADA-4C1E-9127-3CD62045E59D}"/>
            </a:ext>
          </a:extLst>
        </xdr:cNvPr>
        <xdr:cNvSpPr/>
      </xdr:nvSpPr>
      <xdr:spPr>
        <a:xfrm>
          <a:off x="3460749" y="1418167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1006476</xdr:colOff>
      <xdr:row>0</xdr:row>
      <xdr:rowOff>31750</xdr:rowOff>
    </xdr:from>
    <xdr:to>
      <xdr:col>9</xdr:col>
      <xdr:colOff>95253</xdr:colOff>
      <xdr:row>3</xdr:row>
      <xdr:rowOff>107950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F6959FC-9EE7-4C59-ABA4-C9952D154607}"/>
            </a:ext>
          </a:extLst>
        </xdr:cNvPr>
        <xdr:cNvSpPr/>
      </xdr:nvSpPr>
      <xdr:spPr>
        <a:xfrm>
          <a:off x="3609976" y="31750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1005417</xdr:colOff>
      <xdr:row>3</xdr:row>
      <xdr:rowOff>136525</xdr:rowOff>
    </xdr:from>
    <xdr:to>
      <xdr:col>9</xdr:col>
      <xdr:colOff>95250</xdr:colOff>
      <xdr:row>7</xdr:row>
      <xdr:rowOff>98425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78F99EB6-0DF4-4E2C-A41D-B44B23CDAA1D}"/>
            </a:ext>
          </a:extLst>
        </xdr:cNvPr>
        <xdr:cNvSpPr/>
      </xdr:nvSpPr>
      <xdr:spPr>
        <a:xfrm>
          <a:off x="3608917" y="581025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1006475</xdr:colOff>
      <xdr:row>7</xdr:row>
      <xdr:rowOff>127000</xdr:rowOff>
    </xdr:from>
    <xdr:to>
      <xdr:col>9</xdr:col>
      <xdr:colOff>96308</xdr:colOff>
      <xdr:row>10</xdr:row>
      <xdr:rowOff>193675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98C4DFFB-F49F-4F46-B79E-E4DA535EC0E2}"/>
            </a:ext>
          </a:extLst>
        </xdr:cNvPr>
        <xdr:cNvSpPr/>
      </xdr:nvSpPr>
      <xdr:spPr>
        <a:xfrm>
          <a:off x="3609975" y="1418167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1038226</xdr:colOff>
      <xdr:row>0</xdr:row>
      <xdr:rowOff>21167</xdr:rowOff>
    </xdr:from>
    <xdr:to>
      <xdr:col>8</xdr:col>
      <xdr:colOff>95253</xdr:colOff>
      <xdr:row>3</xdr:row>
      <xdr:rowOff>97367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D7E2F60-2D58-4115-9EDD-71892A5097C6}"/>
            </a:ext>
          </a:extLst>
        </xdr:cNvPr>
        <xdr:cNvSpPr/>
      </xdr:nvSpPr>
      <xdr:spPr>
        <a:xfrm>
          <a:off x="3874559" y="21167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1037167</xdr:colOff>
      <xdr:row>3</xdr:row>
      <xdr:rowOff>125942</xdr:rowOff>
    </xdr:from>
    <xdr:to>
      <xdr:col>8</xdr:col>
      <xdr:colOff>95250</xdr:colOff>
      <xdr:row>7</xdr:row>
      <xdr:rowOff>87842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74F6065-D740-4059-A848-D3771F0EC8FF}"/>
            </a:ext>
          </a:extLst>
        </xdr:cNvPr>
        <xdr:cNvSpPr/>
      </xdr:nvSpPr>
      <xdr:spPr>
        <a:xfrm>
          <a:off x="3873500" y="570442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1038225</xdr:colOff>
      <xdr:row>7</xdr:row>
      <xdr:rowOff>116417</xdr:rowOff>
    </xdr:from>
    <xdr:to>
      <xdr:col>8</xdr:col>
      <xdr:colOff>96308</xdr:colOff>
      <xdr:row>10</xdr:row>
      <xdr:rowOff>183092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883B541-B59E-41ED-BF2B-590879BA0590}"/>
            </a:ext>
          </a:extLst>
        </xdr:cNvPr>
        <xdr:cNvSpPr/>
      </xdr:nvSpPr>
      <xdr:spPr>
        <a:xfrm>
          <a:off x="3874558" y="1407584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572560</xdr:colOff>
      <xdr:row>0</xdr:row>
      <xdr:rowOff>42332</xdr:rowOff>
    </xdr:from>
    <xdr:to>
      <xdr:col>11</xdr:col>
      <xdr:colOff>95254</xdr:colOff>
      <xdr:row>3</xdr:row>
      <xdr:rowOff>118532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F176C162-A8B4-468A-B1E9-232BA71CD51E}"/>
            </a:ext>
          </a:extLst>
        </xdr:cNvPr>
        <xdr:cNvSpPr/>
      </xdr:nvSpPr>
      <xdr:spPr>
        <a:xfrm>
          <a:off x="3514727" y="42332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571501</xdr:colOff>
      <xdr:row>3</xdr:row>
      <xdr:rowOff>147107</xdr:rowOff>
    </xdr:from>
    <xdr:to>
      <xdr:col>11</xdr:col>
      <xdr:colOff>95251</xdr:colOff>
      <xdr:row>7</xdr:row>
      <xdr:rowOff>109007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2A304880-30C7-455D-833E-1BCF2D23E4A0}"/>
            </a:ext>
          </a:extLst>
        </xdr:cNvPr>
        <xdr:cNvSpPr/>
      </xdr:nvSpPr>
      <xdr:spPr>
        <a:xfrm>
          <a:off x="3513668" y="591607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572559</xdr:colOff>
      <xdr:row>7</xdr:row>
      <xdr:rowOff>137582</xdr:rowOff>
    </xdr:from>
    <xdr:to>
      <xdr:col>11</xdr:col>
      <xdr:colOff>96309</xdr:colOff>
      <xdr:row>10</xdr:row>
      <xdr:rowOff>204257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DBDC19FD-9119-49A6-B3CE-ACE1D9E4A277}"/>
            </a:ext>
          </a:extLst>
        </xdr:cNvPr>
        <xdr:cNvSpPr/>
      </xdr:nvSpPr>
      <xdr:spPr>
        <a:xfrm>
          <a:off x="3514726" y="1428749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964142</xdr:colOff>
      <xdr:row>0</xdr:row>
      <xdr:rowOff>31750</xdr:rowOff>
    </xdr:from>
    <xdr:to>
      <xdr:col>10</xdr:col>
      <xdr:colOff>84670</xdr:colOff>
      <xdr:row>3</xdr:row>
      <xdr:rowOff>107950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5B134384-06CF-4092-9C0C-57CFF178143B}"/>
            </a:ext>
          </a:extLst>
        </xdr:cNvPr>
        <xdr:cNvSpPr/>
      </xdr:nvSpPr>
      <xdr:spPr>
        <a:xfrm>
          <a:off x="3906309" y="31750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963083</xdr:colOff>
      <xdr:row>3</xdr:row>
      <xdr:rowOff>136525</xdr:rowOff>
    </xdr:from>
    <xdr:to>
      <xdr:col>10</xdr:col>
      <xdr:colOff>84667</xdr:colOff>
      <xdr:row>7</xdr:row>
      <xdr:rowOff>98425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0C971F0-D533-44D3-B04F-03EE26E4E2BC}"/>
            </a:ext>
          </a:extLst>
        </xdr:cNvPr>
        <xdr:cNvSpPr/>
      </xdr:nvSpPr>
      <xdr:spPr>
        <a:xfrm>
          <a:off x="3905250" y="581025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964141</xdr:colOff>
      <xdr:row>7</xdr:row>
      <xdr:rowOff>127000</xdr:rowOff>
    </xdr:from>
    <xdr:to>
      <xdr:col>10</xdr:col>
      <xdr:colOff>85725</xdr:colOff>
      <xdr:row>10</xdr:row>
      <xdr:rowOff>193675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000F7517-9E1F-4E4E-96AE-859998D41FBB}"/>
            </a:ext>
          </a:extLst>
        </xdr:cNvPr>
        <xdr:cNvSpPr/>
      </xdr:nvSpPr>
      <xdr:spPr>
        <a:xfrm>
          <a:off x="3906308" y="1418167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402167</xdr:colOff>
      <xdr:row>0</xdr:row>
      <xdr:rowOff>31750</xdr:rowOff>
    </xdr:from>
    <xdr:to>
      <xdr:col>9</xdr:col>
      <xdr:colOff>84669</xdr:colOff>
      <xdr:row>3</xdr:row>
      <xdr:rowOff>107950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B8358F39-4ED5-495F-AF55-987D1084B1D7}"/>
            </a:ext>
          </a:extLst>
        </xdr:cNvPr>
        <xdr:cNvSpPr/>
      </xdr:nvSpPr>
      <xdr:spPr>
        <a:xfrm>
          <a:off x="4159250" y="31750"/>
          <a:ext cx="4709586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401201</xdr:colOff>
      <xdr:row>3</xdr:row>
      <xdr:rowOff>136525</xdr:rowOff>
    </xdr:from>
    <xdr:to>
      <xdr:col>9</xdr:col>
      <xdr:colOff>84666</xdr:colOff>
      <xdr:row>7</xdr:row>
      <xdr:rowOff>98425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262D5176-8363-436B-BF20-877491963AC2}"/>
            </a:ext>
          </a:extLst>
        </xdr:cNvPr>
        <xdr:cNvSpPr/>
      </xdr:nvSpPr>
      <xdr:spPr>
        <a:xfrm>
          <a:off x="4158284" y="581025"/>
          <a:ext cx="4710549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402259</xdr:colOff>
      <xdr:row>7</xdr:row>
      <xdr:rowOff>127000</xdr:rowOff>
    </xdr:from>
    <xdr:to>
      <xdr:col>9</xdr:col>
      <xdr:colOff>85724</xdr:colOff>
      <xdr:row>10</xdr:row>
      <xdr:rowOff>193675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2F195372-EC68-422B-B7CD-06253BC956CE}"/>
            </a:ext>
          </a:extLst>
        </xdr:cNvPr>
        <xdr:cNvSpPr/>
      </xdr:nvSpPr>
      <xdr:spPr>
        <a:xfrm>
          <a:off x="4159342" y="1418167"/>
          <a:ext cx="4710549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32809</xdr:colOff>
      <xdr:row>0</xdr:row>
      <xdr:rowOff>31749</xdr:rowOff>
    </xdr:from>
    <xdr:to>
      <xdr:col>8</xdr:col>
      <xdr:colOff>95253</xdr:colOff>
      <xdr:row>3</xdr:row>
      <xdr:rowOff>107949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A84BE71D-4BA3-4DDC-9F20-9BBF2D88617C}"/>
            </a:ext>
          </a:extLst>
        </xdr:cNvPr>
        <xdr:cNvSpPr/>
      </xdr:nvSpPr>
      <xdr:spPr>
        <a:xfrm>
          <a:off x="4065059" y="31749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31750</xdr:colOff>
      <xdr:row>3</xdr:row>
      <xdr:rowOff>136524</xdr:rowOff>
    </xdr:from>
    <xdr:to>
      <xdr:col>8</xdr:col>
      <xdr:colOff>95250</xdr:colOff>
      <xdr:row>7</xdr:row>
      <xdr:rowOff>98424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D9EBA1EF-8A7D-48B1-85D8-542E36A6955E}"/>
            </a:ext>
          </a:extLst>
        </xdr:cNvPr>
        <xdr:cNvSpPr/>
      </xdr:nvSpPr>
      <xdr:spPr>
        <a:xfrm>
          <a:off x="4064000" y="581024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32808</xdr:colOff>
      <xdr:row>7</xdr:row>
      <xdr:rowOff>126999</xdr:rowOff>
    </xdr:from>
    <xdr:to>
      <xdr:col>8</xdr:col>
      <xdr:colOff>96308</xdr:colOff>
      <xdr:row>10</xdr:row>
      <xdr:rowOff>193674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05769744-B584-45BE-BCF9-7D376E079E67}"/>
            </a:ext>
          </a:extLst>
        </xdr:cNvPr>
        <xdr:cNvSpPr/>
      </xdr:nvSpPr>
      <xdr:spPr>
        <a:xfrm>
          <a:off x="4065058" y="1418166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297393</xdr:colOff>
      <xdr:row>0</xdr:row>
      <xdr:rowOff>42332</xdr:rowOff>
    </xdr:from>
    <xdr:to>
      <xdr:col>9</xdr:col>
      <xdr:colOff>74087</xdr:colOff>
      <xdr:row>3</xdr:row>
      <xdr:rowOff>118532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51BC439-D8E3-4E51-AEC8-1A15FAAD52FE}"/>
            </a:ext>
          </a:extLst>
        </xdr:cNvPr>
        <xdr:cNvSpPr/>
      </xdr:nvSpPr>
      <xdr:spPr>
        <a:xfrm>
          <a:off x="4181476" y="42332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296334</xdr:colOff>
      <xdr:row>3</xdr:row>
      <xdr:rowOff>147107</xdr:rowOff>
    </xdr:from>
    <xdr:to>
      <xdr:col>9</xdr:col>
      <xdr:colOff>74084</xdr:colOff>
      <xdr:row>7</xdr:row>
      <xdr:rowOff>109007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63E7DDC-7E92-4C07-86AB-C75B6502448E}"/>
            </a:ext>
          </a:extLst>
        </xdr:cNvPr>
        <xdr:cNvSpPr/>
      </xdr:nvSpPr>
      <xdr:spPr>
        <a:xfrm>
          <a:off x="4180417" y="591607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297392</xdr:colOff>
      <xdr:row>7</xdr:row>
      <xdr:rowOff>137582</xdr:rowOff>
    </xdr:from>
    <xdr:to>
      <xdr:col>9</xdr:col>
      <xdr:colOff>75142</xdr:colOff>
      <xdr:row>10</xdr:row>
      <xdr:rowOff>204257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7093B8D-30A2-4A19-A81C-AC1FF9043807}"/>
            </a:ext>
          </a:extLst>
        </xdr:cNvPr>
        <xdr:cNvSpPr/>
      </xdr:nvSpPr>
      <xdr:spPr>
        <a:xfrm>
          <a:off x="4181475" y="1428749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1704975</xdr:colOff>
      <xdr:row>0</xdr:row>
      <xdr:rowOff>42334</xdr:rowOff>
    </xdr:from>
    <xdr:to>
      <xdr:col>9</xdr:col>
      <xdr:colOff>84669</xdr:colOff>
      <xdr:row>3</xdr:row>
      <xdr:rowOff>118534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413115E-D187-4519-ADD9-627F4118E468}"/>
            </a:ext>
          </a:extLst>
        </xdr:cNvPr>
        <xdr:cNvSpPr/>
      </xdr:nvSpPr>
      <xdr:spPr>
        <a:xfrm>
          <a:off x="4266142" y="42334"/>
          <a:ext cx="4856694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1703916</xdr:colOff>
      <xdr:row>3</xdr:row>
      <xdr:rowOff>147109</xdr:rowOff>
    </xdr:from>
    <xdr:to>
      <xdr:col>9</xdr:col>
      <xdr:colOff>84666</xdr:colOff>
      <xdr:row>7</xdr:row>
      <xdr:rowOff>109009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BD6FF68-CEE3-4BF5-99AF-4B8654697240}"/>
            </a:ext>
          </a:extLst>
        </xdr:cNvPr>
        <xdr:cNvSpPr/>
      </xdr:nvSpPr>
      <xdr:spPr>
        <a:xfrm>
          <a:off x="4265083" y="591609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1704974</xdr:colOff>
      <xdr:row>7</xdr:row>
      <xdr:rowOff>137584</xdr:rowOff>
    </xdr:from>
    <xdr:to>
      <xdr:col>9</xdr:col>
      <xdr:colOff>85724</xdr:colOff>
      <xdr:row>10</xdr:row>
      <xdr:rowOff>204259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6072165-91B3-4D5D-9A63-3D1B2C39F7E7}"/>
            </a:ext>
          </a:extLst>
        </xdr:cNvPr>
        <xdr:cNvSpPr/>
      </xdr:nvSpPr>
      <xdr:spPr>
        <a:xfrm>
          <a:off x="4266141" y="1428751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790576</xdr:colOff>
      <xdr:row>0</xdr:row>
      <xdr:rowOff>38099</xdr:rowOff>
    </xdr:from>
    <xdr:to>
      <xdr:col>7</xdr:col>
      <xdr:colOff>66676</xdr:colOff>
      <xdr:row>4</xdr:row>
      <xdr:rowOff>116416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52601E1-EB3F-4D47-AF18-DC1101471CF0}"/>
            </a:ext>
          </a:extLst>
        </xdr:cNvPr>
        <xdr:cNvSpPr/>
      </xdr:nvSpPr>
      <xdr:spPr>
        <a:xfrm>
          <a:off x="2356909" y="38099"/>
          <a:ext cx="4059767" cy="734484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781050</xdr:colOff>
      <xdr:row>4</xdr:row>
      <xdr:rowOff>161922</xdr:rowOff>
    </xdr:from>
    <xdr:to>
      <xdr:col>7</xdr:col>
      <xdr:colOff>66675</xdr:colOff>
      <xdr:row>8</xdr:row>
      <xdr:rowOff>42332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48D7AED-1AC1-4375-9E20-C412A274A0E1}"/>
            </a:ext>
          </a:extLst>
        </xdr:cNvPr>
        <xdr:cNvSpPr/>
      </xdr:nvSpPr>
      <xdr:spPr>
        <a:xfrm>
          <a:off x="2347383" y="818089"/>
          <a:ext cx="4069292" cy="727076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06019: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Lain yang Melibatkan Dadah Terkawal atau Prekursor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38100</xdr:rowOff>
    </xdr:from>
    <xdr:to>
      <xdr:col>7</xdr:col>
      <xdr:colOff>66678</xdr:colOff>
      <xdr:row>4</xdr:row>
      <xdr:rowOff>85725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C1CF4D2-B7C8-4F20-8A7B-DFD05D35A1FE}"/>
            </a:ext>
          </a:extLst>
        </xdr:cNvPr>
        <xdr:cNvSpPr/>
      </xdr:nvSpPr>
      <xdr:spPr>
        <a:xfrm>
          <a:off x="2476500" y="38100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38099</xdr:rowOff>
    </xdr:from>
    <xdr:to>
      <xdr:col>7</xdr:col>
      <xdr:colOff>66676</xdr:colOff>
      <xdr:row>4</xdr:row>
      <xdr:rowOff>116416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5CCE20B-3241-4801-8798-8225CE6F268E}"/>
            </a:ext>
          </a:extLst>
        </xdr:cNvPr>
        <xdr:cNvSpPr/>
      </xdr:nvSpPr>
      <xdr:spPr>
        <a:xfrm>
          <a:off x="3196167" y="38099"/>
          <a:ext cx="3368676" cy="734484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117855</xdr:colOff>
      <xdr:row>4</xdr:row>
      <xdr:rowOff>140756</xdr:rowOff>
    </xdr:from>
    <xdr:to>
      <xdr:col>7</xdr:col>
      <xdr:colOff>66674</xdr:colOff>
      <xdr:row>8</xdr:row>
      <xdr:rowOff>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F387911-B410-4F55-96C7-17AD064E762B}"/>
            </a:ext>
          </a:extLst>
        </xdr:cNvPr>
        <xdr:cNvSpPr/>
      </xdr:nvSpPr>
      <xdr:spPr>
        <a:xfrm>
          <a:off x="3187022" y="796923"/>
          <a:ext cx="3377819" cy="70591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06019: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Lain yang Melibatkan Dadah Terkawal atau Prekursor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28575</xdr:rowOff>
    </xdr:from>
    <xdr:to>
      <xdr:col>5</xdr:col>
      <xdr:colOff>123828</xdr:colOff>
      <xdr:row>3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C70D5FC-39FE-4F5D-AB3F-B33BCA71F7AA}"/>
            </a:ext>
          </a:extLst>
        </xdr:cNvPr>
        <xdr:cNvSpPr/>
      </xdr:nvSpPr>
      <xdr:spPr>
        <a:xfrm>
          <a:off x="2762250" y="28575"/>
          <a:ext cx="3876678" cy="54292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0609: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 lain yang melibatkan dadah terkawal atau bahan psikoaktif lain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involving controlled drugs or other psychoactive substances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38099</xdr:rowOff>
    </xdr:from>
    <xdr:to>
      <xdr:col>8</xdr:col>
      <xdr:colOff>3</xdr:colOff>
      <xdr:row>4</xdr:row>
      <xdr:rowOff>85724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D289B23-FDB3-4A8D-A2EC-4A367154E187}"/>
            </a:ext>
          </a:extLst>
        </xdr:cNvPr>
        <xdr:cNvSpPr/>
      </xdr:nvSpPr>
      <xdr:spPr>
        <a:xfrm>
          <a:off x="2676525" y="38099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1428750</xdr:colOff>
      <xdr:row>0</xdr:row>
      <xdr:rowOff>28575</xdr:rowOff>
    </xdr:from>
    <xdr:to>
      <xdr:col>7</xdr:col>
      <xdr:colOff>123828</xdr:colOff>
      <xdr:row>4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5546ABF-025C-4CF6-882F-906149867F70}"/>
            </a:ext>
          </a:extLst>
        </xdr:cNvPr>
        <xdr:cNvSpPr/>
      </xdr:nvSpPr>
      <xdr:spPr>
        <a:xfrm>
          <a:off x="2962275" y="28575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38100</xdr:rowOff>
    </xdr:from>
    <xdr:to>
      <xdr:col>7</xdr:col>
      <xdr:colOff>66678</xdr:colOff>
      <xdr:row>4</xdr:row>
      <xdr:rowOff>85725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9F8F215-AC1C-45F2-BBF0-1CA9955F67C0}"/>
            </a:ext>
          </a:extLst>
        </xdr:cNvPr>
        <xdr:cNvSpPr/>
      </xdr:nvSpPr>
      <xdr:spPr>
        <a:xfrm>
          <a:off x="2476500" y="38100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38099</xdr:rowOff>
    </xdr:from>
    <xdr:to>
      <xdr:col>8</xdr:col>
      <xdr:colOff>3</xdr:colOff>
      <xdr:row>4</xdr:row>
      <xdr:rowOff>85724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A712D4D-85FF-4A57-A7E7-6F49C4214F2F}"/>
            </a:ext>
          </a:extLst>
        </xdr:cNvPr>
        <xdr:cNvSpPr/>
      </xdr:nvSpPr>
      <xdr:spPr>
        <a:xfrm>
          <a:off x="2676525" y="38099"/>
          <a:ext cx="3667128" cy="7143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885822</xdr:colOff>
      <xdr:row>0</xdr:row>
      <xdr:rowOff>38100</xdr:rowOff>
    </xdr:from>
    <xdr:to>
      <xdr:col>7</xdr:col>
      <xdr:colOff>228600</xdr:colOff>
      <xdr:row>3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FF27157-473A-4A86-A603-E4224144FC1F}"/>
            </a:ext>
          </a:extLst>
        </xdr:cNvPr>
        <xdr:cNvSpPr/>
      </xdr:nvSpPr>
      <xdr:spPr>
        <a:xfrm>
          <a:off x="2769655" y="38100"/>
          <a:ext cx="4867278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895347</xdr:colOff>
      <xdr:row>3</xdr:row>
      <xdr:rowOff>142875</xdr:rowOff>
    </xdr:from>
    <xdr:to>
      <xdr:col>7</xdr:col>
      <xdr:colOff>228597</xdr:colOff>
      <xdr:row>7</xdr:row>
      <xdr:rowOff>104775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8152E78-82E2-49DE-AA8E-52FE1A3D224A}"/>
            </a:ext>
          </a:extLst>
        </xdr:cNvPr>
        <xdr:cNvSpPr/>
      </xdr:nvSpPr>
      <xdr:spPr>
        <a:xfrm>
          <a:off x="2779180" y="587375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885822</xdr:colOff>
      <xdr:row>7</xdr:row>
      <xdr:rowOff>133350</xdr:rowOff>
    </xdr:from>
    <xdr:to>
      <xdr:col>7</xdr:col>
      <xdr:colOff>219072</xdr:colOff>
      <xdr:row>10</xdr:row>
      <xdr:rowOff>200025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890A2201-C788-4CF2-B917-A530DE7E8645}"/>
            </a:ext>
          </a:extLst>
        </xdr:cNvPr>
        <xdr:cNvSpPr/>
      </xdr:nvSpPr>
      <xdr:spPr>
        <a:xfrm>
          <a:off x="2769655" y="1424517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0</xdr:row>
      <xdr:rowOff>38100</xdr:rowOff>
    </xdr:from>
    <xdr:to>
      <xdr:col>7</xdr:col>
      <xdr:colOff>133353</xdr:colOff>
      <xdr:row>3</xdr:row>
      <xdr:rowOff>114300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BE868787-0350-45A0-884C-BFF9276653E7}"/>
            </a:ext>
          </a:extLst>
        </xdr:cNvPr>
        <xdr:cNvSpPr/>
      </xdr:nvSpPr>
      <xdr:spPr>
        <a:xfrm>
          <a:off x="2495550" y="38100"/>
          <a:ext cx="4314828" cy="5334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800100</xdr:colOff>
      <xdr:row>3</xdr:row>
      <xdr:rowOff>142875</xdr:rowOff>
    </xdr:from>
    <xdr:to>
      <xdr:col>7</xdr:col>
      <xdr:colOff>133350</xdr:colOff>
      <xdr:row>7</xdr:row>
      <xdr:rowOff>104775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B00264C-0098-4F49-BFE3-56BF89650270}"/>
            </a:ext>
          </a:extLst>
        </xdr:cNvPr>
        <xdr:cNvSpPr/>
      </xdr:nvSpPr>
      <xdr:spPr>
        <a:xfrm>
          <a:off x="2505075" y="600075"/>
          <a:ext cx="4305300" cy="8001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790575</xdr:colOff>
      <xdr:row>7</xdr:row>
      <xdr:rowOff>133350</xdr:rowOff>
    </xdr:from>
    <xdr:to>
      <xdr:col>7</xdr:col>
      <xdr:colOff>123825</xdr:colOff>
      <xdr:row>10</xdr:row>
      <xdr:rowOff>200025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4F13822E-4139-4C35-A4F0-5DB68530A10A}"/>
            </a:ext>
          </a:extLst>
        </xdr:cNvPr>
        <xdr:cNvSpPr/>
      </xdr:nvSpPr>
      <xdr:spPr>
        <a:xfrm>
          <a:off x="2495550" y="1428750"/>
          <a:ext cx="4305300" cy="69532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751417</xdr:colOff>
      <xdr:row>0</xdr:row>
      <xdr:rowOff>42334</xdr:rowOff>
    </xdr:from>
    <xdr:to>
      <xdr:col>7</xdr:col>
      <xdr:colOff>51862</xdr:colOff>
      <xdr:row>3</xdr:row>
      <xdr:rowOff>118534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C5CCCBD4-2E1F-4FC7-BD61-92C8F4C1E76C}"/>
            </a:ext>
          </a:extLst>
        </xdr:cNvPr>
        <xdr:cNvSpPr/>
      </xdr:nvSpPr>
      <xdr:spPr>
        <a:xfrm>
          <a:off x="1852084" y="42334"/>
          <a:ext cx="4867278" cy="520700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undang-undang melibatkan dadah terkawal atau prekurso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acts involving controlled drugs or precursors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760942</xdr:colOff>
      <xdr:row>3</xdr:row>
      <xdr:rowOff>147109</xdr:rowOff>
    </xdr:from>
    <xdr:to>
      <xdr:col>7</xdr:col>
      <xdr:colOff>51859</xdr:colOff>
      <xdr:row>7</xdr:row>
      <xdr:rowOff>109009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1CB28556-9451-43FD-B437-E01A4BF2BF33}"/>
            </a:ext>
          </a:extLst>
        </xdr:cNvPr>
        <xdr:cNvSpPr/>
      </xdr:nvSpPr>
      <xdr:spPr>
        <a:xfrm>
          <a:off x="1861609" y="591609"/>
          <a:ext cx="4857750" cy="808567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pembelian, penggunaan, penanaman atau penghasilan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purchase, use, cultivation or production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751417</xdr:colOff>
      <xdr:row>7</xdr:row>
      <xdr:rowOff>137584</xdr:rowOff>
    </xdr:from>
    <xdr:to>
      <xdr:col>7</xdr:col>
      <xdr:colOff>42334</xdr:colOff>
      <xdr:row>10</xdr:row>
      <xdr:rowOff>204259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1DD7109D-D9DA-4C03-BE84-65A6DACD525F}"/>
            </a:ext>
          </a:extLst>
        </xdr:cNvPr>
        <xdr:cNvSpPr/>
      </xdr:nvSpPr>
      <xdr:spPr>
        <a:xfrm>
          <a:off x="1852084" y="1428751"/>
          <a:ext cx="4857750" cy="701675"/>
        </a:xfrm>
        <a:prstGeom prst="roundRect">
          <a:avLst/>
        </a:prstGeom>
        <a:solidFill>
          <a:srgbClr val="5213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060111: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Pemilikan, pembelian atau penggunaan dadah terkawal untuk kegunaan sendiri secara menyalahi undang-undang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Unlawful possession, purchase or use of controlled drugs for personal consumption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407C-529F-424B-856D-CA801F98DE99}">
  <dimension ref="A1:L77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1.140625" style="2" customWidth="1"/>
    <col min="3" max="3" width="10.140625" style="2" customWidth="1"/>
    <col min="4" max="4" width="23" style="52" customWidth="1"/>
    <col min="5" max="5" width="24.7109375" style="52" customWidth="1"/>
    <col min="6" max="6" width="2.140625" style="52" customWidth="1"/>
    <col min="7" max="7" width="24.7109375" style="52" customWidth="1"/>
    <col min="8" max="8" width="2.140625" style="54" customWidth="1"/>
    <col min="9" max="12" width="9.140625" style="54"/>
    <col min="13" max="16384" width="9.140625" style="1"/>
  </cols>
  <sheetData>
    <row r="1" spans="1:12" ht="12" customHeight="1">
      <c r="H1" s="53"/>
    </row>
    <row r="2" spans="1:12" ht="12" customHeight="1">
      <c r="H2" s="53"/>
      <c r="I2" s="83"/>
      <c r="J2" s="83"/>
      <c r="K2" s="83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93</v>
      </c>
      <c r="C6" s="5" t="s">
        <v>72</v>
      </c>
      <c r="D6" s="55"/>
      <c r="E6" s="55"/>
      <c r="F6" s="55"/>
      <c r="G6" s="55"/>
      <c r="H6" s="56"/>
      <c r="I6" s="57"/>
      <c r="J6" s="57"/>
      <c r="K6" s="57"/>
      <c r="L6" s="57"/>
    </row>
    <row r="7" spans="1:12" s="6" customFormat="1" ht="16.5" customHeight="1">
      <c r="B7" s="7" t="s">
        <v>94</v>
      </c>
      <c r="C7" s="236" t="s">
        <v>55</v>
      </c>
      <c r="D7" s="236"/>
      <c r="E7" s="236"/>
      <c r="F7" s="236"/>
      <c r="G7" s="236"/>
      <c r="H7" s="58"/>
      <c r="I7" s="58"/>
      <c r="J7" s="58"/>
      <c r="K7" s="58"/>
      <c r="L7" s="58"/>
    </row>
    <row r="8" spans="1:12" ht="8.1" customHeight="1" thickBot="1"/>
    <row r="9" spans="1:12" ht="4.5" customHeight="1" thickTop="1">
      <c r="A9" s="26"/>
      <c r="B9" s="27"/>
      <c r="C9" s="27"/>
      <c r="D9" s="59"/>
      <c r="E9" s="59"/>
      <c r="F9" s="59"/>
      <c r="G9" s="59"/>
      <c r="H9" s="60"/>
    </row>
    <row r="10" spans="1:12" ht="15" customHeight="1">
      <c r="A10" s="28"/>
      <c r="B10" s="29" t="s">
        <v>0</v>
      </c>
      <c r="C10" s="30"/>
      <c r="D10" s="61" t="s">
        <v>1</v>
      </c>
      <c r="E10" s="62" t="s">
        <v>39</v>
      </c>
      <c r="F10" s="62"/>
      <c r="G10" s="62" t="s">
        <v>41</v>
      </c>
      <c r="H10" s="63"/>
    </row>
    <row r="11" spans="1:12" ht="15" customHeight="1">
      <c r="A11" s="28"/>
      <c r="B11" s="31" t="s">
        <v>3</v>
      </c>
      <c r="C11" s="30"/>
      <c r="D11" s="64" t="s">
        <v>4</v>
      </c>
      <c r="E11" s="65" t="s">
        <v>40</v>
      </c>
      <c r="F11" s="65"/>
      <c r="G11" s="65" t="s">
        <v>89</v>
      </c>
      <c r="H11" s="63"/>
    </row>
    <row r="12" spans="1:12" s="9" customFormat="1" ht="8.1" customHeight="1">
      <c r="A12" s="32"/>
      <c r="B12" s="33"/>
      <c r="C12" s="32"/>
      <c r="D12" s="66"/>
      <c r="E12" s="66"/>
      <c r="F12" s="66"/>
      <c r="G12" s="66"/>
      <c r="H12" s="67"/>
      <c r="I12" s="68"/>
      <c r="J12" s="68"/>
      <c r="K12" s="68"/>
      <c r="L12" s="68"/>
    </row>
    <row r="13" spans="1:12" ht="8.1" customHeight="1">
      <c r="A13" s="9"/>
      <c r="B13" s="10"/>
      <c r="C13" s="10"/>
      <c r="D13" s="69"/>
      <c r="E13" s="69"/>
      <c r="F13" s="69"/>
      <c r="G13" s="69"/>
      <c r="H13" s="68"/>
    </row>
    <row r="14" spans="1:12" ht="15" customHeight="1">
      <c r="A14" s="9"/>
      <c r="B14" s="10" t="s">
        <v>10</v>
      </c>
      <c r="C14" s="11"/>
      <c r="D14" s="70">
        <v>2022</v>
      </c>
      <c r="E14" s="84">
        <f>SUM(E18,E22,E26,E30,E34,E38,E42,E46,E50,E54,E58,E62,E66,E70)</f>
        <v>19621</v>
      </c>
      <c r="F14" s="85"/>
      <c r="G14" s="84">
        <f>SUM(G18,G22,G26,G30,G34,G38,G42,G46,G50,G54,G58,G62,G66,G70)</f>
        <v>27283</v>
      </c>
      <c r="H14" s="68"/>
    </row>
    <row r="15" spans="1:12" ht="15" customHeight="1">
      <c r="B15" s="12"/>
      <c r="C15" s="12"/>
      <c r="D15" s="70">
        <v>2023</v>
      </c>
      <c r="E15" s="84">
        <f t="shared" ref="E15:E16" si="0">SUM(E19,E23,E27,E31,E35,E39,E43,E47,E51,E55,E59,E63,E67,E71)</f>
        <v>19580</v>
      </c>
      <c r="F15" s="85"/>
      <c r="G15" s="84">
        <f t="shared" ref="G15:G16" si="1">SUM(G19,G23,G27,G31,G35,G39,G43,G47,G51,G55,G59,G63,G67,G71)</f>
        <v>26814</v>
      </c>
    </row>
    <row r="16" spans="1:12" ht="15" customHeight="1">
      <c r="B16" s="12"/>
      <c r="C16" s="12"/>
      <c r="D16" s="70">
        <v>2024</v>
      </c>
      <c r="E16" s="84">
        <f t="shared" si="0"/>
        <v>20477</v>
      </c>
      <c r="F16" s="85"/>
      <c r="G16" s="84">
        <f t="shared" si="1"/>
        <v>27818</v>
      </c>
    </row>
    <row r="17" spans="1:12" ht="8.1" customHeight="1">
      <c r="D17" s="70"/>
      <c r="E17" s="85"/>
      <c r="F17" s="85"/>
      <c r="G17" s="85"/>
    </row>
    <row r="18" spans="1:12" ht="15" customHeight="1">
      <c r="B18" s="2" t="s">
        <v>11</v>
      </c>
      <c r="D18" s="52">
        <v>2022</v>
      </c>
      <c r="E18" s="86">
        <v>1927</v>
      </c>
      <c r="F18" s="87"/>
      <c r="G18" s="86">
        <v>2706</v>
      </c>
    </row>
    <row r="19" spans="1:12" ht="15" customHeight="1">
      <c r="D19" s="52">
        <v>2023</v>
      </c>
      <c r="E19" s="86">
        <v>1946</v>
      </c>
      <c r="F19" s="87"/>
      <c r="G19" s="86">
        <v>2620</v>
      </c>
    </row>
    <row r="20" spans="1:12" ht="15" customHeight="1">
      <c r="D20" s="52">
        <v>2024</v>
      </c>
      <c r="E20" s="87">
        <v>2163</v>
      </c>
      <c r="F20" s="87"/>
      <c r="G20" s="87">
        <v>3011</v>
      </c>
    </row>
    <row r="21" spans="1:12" ht="8.1" customHeight="1">
      <c r="D21" s="71"/>
      <c r="E21" s="88"/>
      <c r="F21" s="88"/>
      <c r="G21" s="88"/>
    </row>
    <row r="22" spans="1:12" ht="15" customHeight="1">
      <c r="B22" s="2" t="s">
        <v>12</v>
      </c>
      <c r="D22" s="52">
        <v>2022</v>
      </c>
      <c r="E22" s="86">
        <v>2473</v>
      </c>
      <c r="F22" s="87"/>
      <c r="G22" s="86">
        <v>3074</v>
      </c>
    </row>
    <row r="23" spans="1:12" ht="15" customHeight="1">
      <c r="D23" s="52">
        <v>2023</v>
      </c>
      <c r="E23" s="87">
        <v>2373</v>
      </c>
      <c r="F23" s="87"/>
      <c r="G23" s="87">
        <v>2910</v>
      </c>
    </row>
    <row r="24" spans="1:12" ht="15" customHeight="1">
      <c r="D24" s="52">
        <v>2024</v>
      </c>
      <c r="E24" s="86">
        <v>2875</v>
      </c>
      <c r="F24" s="87"/>
      <c r="G24" s="86">
        <v>3308</v>
      </c>
    </row>
    <row r="25" spans="1:12" ht="8.1" customHeight="1">
      <c r="D25" s="71"/>
      <c r="E25" s="88"/>
      <c r="F25" s="88"/>
      <c r="G25" s="88"/>
    </row>
    <row r="26" spans="1:12" ht="15" customHeight="1">
      <c r="B26" s="2" t="s">
        <v>13</v>
      </c>
      <c r="D26" s="52">
        <v>2022</v>
      </c>
      <c r="E26" s="86">
        <v>1373</v>
      </c>
      <c r="F26" s="87"/>
      <c r="G26" s="86">
        <v>2029</v>
      </c>
    </row>
    <row r="27" spans="1:12" ht="15" customHeight="1">
      <c r="D27" s="52">
        <v>2023</v>
      </c>
      <c r="E27" s="87">
        <v>1475</v>
      </c>
      <c r="F27" s="87"/>
      <c r="G27" s="87">
        <v>2035</v>
      </c>
    </row>
    <row r="28" spans="1:12" ht="15" customHeight="1">
      <c r="D28" s="52">
        <v>2024</v>
      </c>
      <c r="E28" s="87">
        <v>1513</v>
      </c>
      <c r="F28" s="87"/>
      <c r="G28" s="87">
        <v>1846</v>
      </c>
    </row>
    <row r="29" spans="1:12" ht="8.1" customHeight="1">
      <c r="D29" s="71"/>
      <c r="E29" s="88"/>
      <c r="F29" s="88"/>
      <c r="G29" s="88"/>
    </row>
    <row r="30" spans="1:12" ht="15" customHeight="1">
      <c r="B30" s="2" t="s">
        <v>14</v>
      </c>
      <c r="D30" s="52">
        <v>2022</v>
      </c>
      <c r="E30" s="87">
        <v>562</v>
      </c>
      <c r="F30" s="87"/>
      <c r="G30" s="87">
        <v>812</v>
      </c>
    </row>
    <row r="31" spans="1:12" ht="15" customHeight="1">
      <c r="D31" s="52">
        <v>2023</v>
      </c>
      <c r="E31" s="87">
        <v>518</v>
      </c>
      <c r="F31" s="87"/>
      <c r="G31" s="87">
        <v>781</v>
      </c>
    </row>
    <row r="32" spans="1:12" s="2" customFormat="1" ht="15" customHeight="1">
      <c r="A32" s="1"/>
      <c r="D32" s="52">
        <v>2024</v>
      </c>
      <c r="E32" s="87">
        <v>636</v>
      </c>
      <c r="F32" s="87"/>
      <c r="G32" s="87">
        <v>884</v>
      </c>
      <c r="H32" s="54"/>
      <c r="I32" s="54"/>
      <c r="J32" s="73"/>
      <c r="K32" s="73"/>
      <c r="L32" s="73"/>
    </row>
    <row r="33" spans="1:7" ht="8.1" customHeight="1">
      <c r="D33" s="71"/>
      <c r="E33" s="88"/>
      <c r="F33" s="88"/>
      <c r="G33" s="88"/>
    </row>
    <row r="34" spans="1:7" ht="15" customHeight="1">
      <c r="A34" s="2"/>
      <c r="B34" s="2" t="s">
        <v>15</v>
      </c>
      <c r="D34" s="52">
        <v>2022</v>
      </c>
      <c r="E34" s="87">
        <v>484</v>
      </c>
      <c r="F34" s="87"/>
      <c r="G34" s="87">
        <v>727</v>
      </c>
    </row>
    <row r="35" spans="1:7" ht="15" customHeight="1">
      <c r="D35" s="52">
        <v>2023</v>
      </c>
      <c r="E35" s="87">
        <v>556</v>
      </c>
      <c r="F35" s="87"/>
      <c r="G35" s="87">
        <v>818</v>
      </c>
    </row>
    <row r="36" spans="1:7" ht="15" customHeight="1">
      <c r="D36" s="52">
        <v>2024</v>
      </c>
      <c r="E36" s="87">
        <v>593</v>
      </c>
      <c r="F36" s="87"/>
      <c r="G36" s="87">
        <v>891</v>
      </c>
    </row>
    <row r="37" spans="1:7" ht="8.1" customHeight="1">
      <c r="D37" s="71"/>
      <c r="E37" s="88"/>
      <c r="F37" s="88"/>
      <c r="G37" s="88"/>
    </row>
    <row r="38" spans="1:7" ht="15" customHeight="1">
      <c r="B38" s="2" t="s">
        <v>16</v>
      </c>
      <c r="D38" s="52">
        <v>2022</v>
      </c>
      <c r="E38" s="87">
        <v>811</v>
      </c>
      <c r="F38" s="87"/>
      <c r="G38" s="87">
        <v>1331</v>
      </c>
    </row>
    <row r="39" spans="1:7" ht="15" customHeight="1">
      <c r="D39" s="52">
        <v>2023</v>
      </c>
      <c r="E39" s="87">
        <v>861</v>
      </c>
      <c r="F39" s="87"/>
      <c r="G39" s="87">
        <v>1292</v>
      </c>
    </row>
    <row r="40" spans="1:7" ht="15" customHeight="1">
      <c r="D40" s="52">
        <v>2024</v>
      </c>
      <c r="E40" s="87">
        <v>860</v>
      </c>
      <c r="F40" s="87"/>
      <c r="G40" s="87">
        <v>1302</v>
      </c>
    </row>
    <row r="41" spans="1:7" ht="8.1" customHeight="1">
      <c r="D41" s="71"/>
      <c r="E41" s="88"/>
      <c r="F41" s="88"/>
      <c r="G41" s="88"/>
    </row>
    <row r="42" spans="1:7" ht="15" customHeight="1">
      <c r="B42" s="2" t="s">
        <v>17</v>
      </c>
      <c r="D42" s="52">
        <v>2022</v>
      </c>
      <c r="E42" s="86">
        <v>1627</v>
      </c>
      <c r="F42" s="87"/>
      <c r="G42" s="86">
        <v>2290</v>
      </c>
    </row>
    <row r="43" spans="1:7" ht="15" customHeight="1">
      <c r="D43" s="52">
        <v>2023</v>
      </c>
      <c r="E43" s="87">
        <v>1700</v>
      </c>
      <c r="F43" s="87"/>
      <c r="G43" s="87">
        <v>2455</v>
      </c>
    </row>
    <row r="44" spans="1:7" ht="15" customHeight="1">
      <c r="D44" s="52">
        <v>2024</v>
      </c>
      <c r="E44" s="87">
        <v>1727</v>
      </c>
      <c r="F44" s="87"/>
      <c r="G44" s="87">
        <v>2566</v>
      </c>
    </row>
    <row r="45" spans="1:7" ht="8.1" customHeight="1">
      <c r="D45" s="71"/>
      <c r="E45" s="88"/>
      <c r="F45" s="88"/>
      <c r="G45" s="88"/>
    </row>
    <row r="46" spans="1:7" ht="15" customHeight="1">
      <c r="B46" s="2" t="s">
        <v>18</v>
      </c>
      <c r="D46" s="52">
        <v>2022</v>
      </c>
      <c r="E46" s="87">
        <v>229</v>
      </c>
      <c r="F46" s="87"/>
      <c r="G46" s="87">
        <v>308</v>
      </c>
    </row>
    <row r="47" spans="1:7" ht="15" customHeight="1">
      <c r="D47" s="52">
        <v>2023</v>
      </c>
      <c r="E47" s="87">
        <v>254</v>
      </c>
      <c r="F47" s="87"/>
      <c r="G47" s="87">
        <v>335</v>
      </c>
    </row>
    <row r="48" spans="1:7" ht="15" customHeight="1">
      <c r="D48" s="52">
        <v>2024</v>
      </c>
      <c r="E48" s="87">
        <v>255</v>
      </c>
      <c r="F48" s="87"/>
      <c r="G48" s="87">
        <v>365</v>
      </c>
    </row>
    <row r="49" spans="2:12" ht="8.1" customHeight="1">
      <c r="D49" s="71"/>
      <c r="E49" s="88"/>
      <c r="F49" s="88"/>
      <c r="G49" s="88"/>
    </row>
    <row r="50" spans="2:12" ht="15" customHeight="1">
      <c r="B50" s="2" t="s">
        <v>19</v>
      </c>
      <c r="D50" s="52">
        <v>2022</v>
      </c>
      <c r="E50" s="87">
        <v>1648</v>
      </c>
      <c r="F50" s="87"/>
      <c r="G50" s="87">
        <v>2466</v>
      </c>
    </row>
    <row r="51" spans="2:12" ht="15" customHeight="1">
      <c r="D51" s="52">
        <v>2023</v>
      </c>
      <c r="E51" s="87">
        <v>1679</v>
      </c>
      <c r="F51" s="87"/>
      <c r="G51" s="87">
        <v>2500</v>
      </c>
    </row>
    <row r="52" spans="2:12" ht="15" customHeight="1">
      <c r="D52" s="52">
        <v>2024</v>
      </c>
      <c r="E52" s="87">
        <v>1779</v>
      </c>
      <c r="F52" s="87"/>
      <c r="G52" s="87">
        <v>2646</v>
      </c>
    </row>
    <row r="53" spans="2:12" ht="8.1" customHeight="1">
      <c r="D53" s="71"/>
      <c r="E53" s="88"/>
      <c r="F53" s="88"/>
      <c r="G53" s="88"/>
    </row>
    <row r="54" spans="2:12" ht="15" customHeight="1">
      <c r="B54" s="2" t="s">
        <v>20</v>
      </c>
      <c r="D54" s="52">
        <v>2022</v>
      </c>
      <c r="E54" s="87">
        <v>914</v>
      </c>
      <c r="F54" s="87"/>
      <c r="G54" s="87">
        <v>1145</v>
      </c>
      <c r="J54" s="72"/>
      <c r="K54" s="74"/>
      <c r="L54" s="75"/>
    </row>
    <row r="55" spans="2:12" ht="15" customHeight="1">
      <c r="D55" s="52">
        <v>2023</v>
      </c>
      <c r="E55" s="87">
        <v>943</v>
      </c>
      <c r="F55" s="87"/>
      <c r="G55" s="87">
        <v>1197</v>
      </c>
      <c r="J55" s="72"/>
      <c r="K55" s="74"/>
      <c r="L55" s="74"/>
    </row>
    <row r="56" spans="2:12" ht="15" customHeight="1">
      <c r="D56" s="52">
        <v>2024</v>
      </c>
      <c r="E56" s="87">
        <v>948</v>
      </c>
      <c r="F56" s="87"/>
      <c r="G56" s="87">
        <v>1127</v>
      </c>
    </row>
    <row r="57" spans="2:12" ht="8.1" customHeight="1">
      <c r="D57" s="71"/>
      <c r="E57" s="88"/>
      <c r="F57" s="88"/>
      <c r="G57" s="88"/>
    </row>
    <row r="58" spans="2:12" ht="15" customHeight="1">
      <c r="B58" s="2" t="s">
        <v>21</v>
      </c>
      <c r="D58" s="52">
        <v>2022</v>
      </c>
      <c r="E58" s="87">
        <v>450</v>
      </c>
      <c r="F58" s="87"/>
      <c r="G58" s="87">
        <v>740</v>
      </c>
    </row>
    <row r="59" spans="2:12" ht="15" customHeight="1">
      <c r="D59" s="52">
        <v>2023</v>
      </c>
      <c r="E59" s="87">
        <v>364</v>
      </c>
      <c r="F59" s="87"/>
      <c r="G59" s="87">
        <v>520</v>
      </c>
    </row>
    <row r="60" spans="2:12" ht="15" customHeight="1">
      <c r="D60" s="52">
        <v>2024</v>
      </c>
      <c r="E60" s="87">
        <v>337</v>
      </c>
      <c r="F60" s="87"/>
      <c r="G60" s="87">
        <v>502</v>
      </c>
    </row>
    <row r="61" spans="2:12" ht="8.1" customHeight="1">
      <c r="D61" s="71"/>
      <c r="E61" s="88"/>
      <c r="F61" s="88"/>
      <c r="G61" s="88"/>
    </row>
    <row r="62" spans="2:12" ht="15" customHeight="1">
      <c r="B62" s="2" t="s">
        <v>22</v>
      </c>
      <c r="D62" s="52">
        <v>2022</v>
      </c>
      <c r="E62" s="86">
        <v>2573</v>
      </c>
      <c r="F62" s="87"/>
      <c r="G62" s="86">
        <v>3959</v>
      </c>
    </row>
    <row r="63" spans="2:12" ht="15" customHeight="1">
      <c r="D63" s="52">
        <v>2023</v>
      </c>
      <c r="E63" s="87">
        <v>2537</v>
      </c>
      <c r="F63" s="87"/>
      <c r="G63" s="87">
        <v>3707</v>
      </c>
    </row>
    <row r="64" spans="2:12" ht="15" customHeight="1">
      <c r="D64" s="52">
        <v>2024</v>
      </c>
      <c r="E64" s="87">
        <v>2716</v>
      </c>
      <c r="F64" s="87"/>
      <c r="G64" s="87">
        <v>4157</v>
      </c>
    </row>
    <row r="65" spans="1:12" ht="8.1" customHeight="1">
      <c r="D65" s="71"/>
      <c r="E65" s="88"/>
      <c r="F65" s="88"/>
      <c r="G65" s="88"/>
    </row>
    <row r="66" spans="1:12" ht="15" customHeight="1">
      <c r="B66" s="2" t="s">
        <v>23</v>
      </c>
      <c r="D66" s="52">
        <v>2022</v>
      </c>
      <c r="E66" s="87">
        <v>1048</v>
      </c>
      <c r="F66" s="87"/>
      <c r="G66" s="87">
        <v>1366</v>
      </c>
    </row>
    <row r="67" spans="1:12" ht="15" customHeight="1">
      <c r="D67" s="52">
        <v>2023</v>
      </c>
      <c r="E67" s="87">
        <v>891</v>
      </c>
      <c r="F67" s="87"/>
      <c r="G67" s="87">
        <v>1186</v>
      </c>
    </row>
    <row r="68" spans="1:12" ht="15" customHeight="1">
      <c r="D68" s="52">
        <v>2024</v>
      </c>
      <c r="E68" s="87">
        <v>1034</v>
      </c>
      <c r="F68" s="87"/>
      <c r="G68" s="87">
        <v>1283</v>
      </c>
    </row>
    <row r="69" spans="1:12" ht="8.1" customHeight="1">
      <c r="D69" s="71"/>
      <c r="E69" s="88"/>
      <c r="F69" s="88"/>
      <c r="G69" s="88"/>
    </row>
    <row r="70" spans="1:12" ht="15" customHeight="1">
      <c r="B70" s="2" t="s">
        <v>67</v>
      </c>
      <c r="D70" s="52">
        <v>2022</v>
      </c>
      <c r="E70" s="87">
        <v>3502</v>
      </c>
      <c r="F70" s="87"/>
      <c r="G70" s="87">
        <v>4330</v>
      </c>
    </row>
    <row r="71" spans="1:12" ht="15" customHeight="1">
      <c r="D71" s="52">
        <v>2023</v>
      </c>
      <c r="E71" s="87">
        <v>3483</v>
      </c>
      <c r="F71" s="87"/>
      <c r="G71" s="87">
        <v>4458</v>
      </c>
    </row>
    <row r="72" spans="1:12" ht="15" customHeight="1">
      <c r="A72" s="9"/>
      <c r="B72" s="13"/>
      <c r="C72" s="13"/>
      <c r="D72" s="52">
        <v>2024</v>
      </c>
      <c r="E72" s="87">
        <v>3041</v>
      </c>
      <c r="F72" s="87"/>
      <c r="G72" s="87">
        <v>3930</v>
      </c>
      <c r="H72" s="68"/>
    </row>
    <row r="73" spans="1:12" ht="8.1" customHeight="1" thickBot="1">
      <c r="A73" s="14"/>
      <c r="B73" s="15"/>
      <c r="C73" s="15"/>
      <c r="D73" s="76"/>
      <c r="E73" s="76"/>
      <c r="F73" s="76"/>
      <c r="G73" s="76"/>
      <c r="H73" s="77"/>
    </row>
    <row r="74" spans="1:12" s="18" customFormat="1">
      <c r="A74" s="16"/>
      <c r="B74" s="17"/>
      <c r="C74" s="17"/>
      <c r="D74" s="78"/>
      <c r="E74" s="78"/>
      <c r="F74" s="78"/>
      <c r="G74" s="78"/>
      <c r="H74" s="79" t="s">
        <v>24</v>
      </c>
      <c r="I74" s="80"/>
      <c r="J74" s="80"/>
      <c r="K74" s="80"/>
      <c r="L74" s="80"/>
    </row>
    <row r="75" spans="1:12" s="16" customFormat="1">
      <c r="A75" s="17" t="s">
        <v>68</v>
      </c>
      <c r="B75" s="17"/>
      <c r="C75" s="17"/>
      <c r="D75" s="78"/>
      <c r="E75" s="78"/>
      <c r="F75" s="78"/>
      <c r="G75" s="78"/>
      <c r="H75" s="81" t="s">
        <v>25</v>
      </c>
      <c r="I75" s="82"/>
      <c r="J75" s="82"/>
      <c r="K75" s="82"/>
      <c r="L75" s="82"/>
    </row>
    <row r="76" spans="1:12">
      <c r="A76" s="17" t="s">
        <v>69</v>
      </c>
    </row>
    <row r="77" spans="1:12">
      <c r="A77" s="17" t="s">
        <v>70</v>
      </c>
    </row>
  </sheetData>
  <mergeCells count="1">
    <mergeCell ref="C7:G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8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1DFE-4F5F-4B4A-B883-54AED868F11E}">
  <dimension ref="A1:M90"/>
  <sheetViews>
    <sheetView showGridLines="0" tabSelected="1" view="pageBreakPreview" topLeftCell="A10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140625" style="2" customWidth="1"/>
    <col min="3" max="3" width="9.140625" style="2" customWidth="1"/>
    <col min="4" max="4" width="18" style="89" customWidth="1"/>
    <col min="5" max="7" width="26.7109375" style="89" customWidth="1"/>
    <col min="8" max="8" width="4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/>
    <row r="9" spans="1:12" ht="16.5" customHeight="1"/>
    <row r="10" spans="1:12" ht="16.5" customHeight="1"/>
    <row r="11" spans="1:12" ht="16.5" customHeight="1"/>
    <row r="12" spans="1:12" ht="6.75" customHeight="1"/>
    <row r="13" spans="1:12" s="3" customFormat="1" ht="15" customHeight="1">
      <c r="B13" s="232" t="s">
        <v>111</v>
      </c>
      <c r="C13" s="233" t="s">
        <v>149</v>
      </c>
      <c r="D13" s="234"/>
      <c r="E13" s="234"/>
      <c r="F13" s="234"/>
      <c r="G13" s="93"/>
      <c r="H13" s="94"/>
      <c r="I13" s="95"/>
      <c r="J13" s="95"/>
      <c r="K13" s="95"/>
      <c r="L13" s="95"/>
    </row>
    <row r="14" spans="1:12" s="6" customFormat="1" ht="16.5" customHeight="1">
      <c r="B14" s="235" t="s">
        <v>112</v>
      </c>
      <c r="C14" s="237" t="s">
        <v>150</v>
      </c>
      <c r="D14" s="237"/>
      <c r="E14" s="237"/>
      <c r="F14" s="237"/>
      <c r="G14" s="96"/>
      <c r="H14" s="97"/>
      <c r="I14" s="97"/>
      <c r="J14" s="97"/>
      <c r="K14" s="97"/>
      <c r="L14" s="97"/>
    </row>
    <row r="15" spans="1:12" ht="8.1" customHeight="1" thickBot="1"/>
    <row r="16" spans="1:12" ht="4.5" customHeight="1" thickTop="1">
      <c r="A16" s="35"/>
      <c r="B16" s="36"/>
      <c r="C16" s="36"/>
      <c r="D16" s="122"/>
      <c r="E16" s="122"/>
      <c r="F16" s="122"/>
      <c r="G16" s="122"/>
      <c r="H16" s="123"/>
    </row>
    <row r="17" spans="1:12" ht="15" customHeight="1">
      <c r="A17" s="37"/>
      <c r="B17" s="38" t="s">
        <v>0</v>
      </c>
      <c r="C17" s="39"/>
      <c r="D17" s="124" t="s">
        <v>1</v>
      </c>
      <c r="E17" s="125" t="s">
        <v>2</v>
      </c>
      <c r="F17" s="125" t="s">
        <v>6</v>
      </c>
      <c r="G17" s="125" t="s">
        <v>7</v>
      </c>
      <c r="H17" s="126"/>
    </row>
    <row r="18" spans="1:12" ht="15" customHeight="1">
      <c r="A18" s="37"/>
      <c r="B18" s="40" t="s">
        <v>3</v>
      </c>
      <c r="C18" s="39"/>
      <c r="D18" s="127" t="s">
        <v>4</v>
      </c>
      <c r="E18" s="128" t="s">
        <v>5</v>
      </c>
      <c r="F18" s="128" t="s">
        <v>8</v>
      </c>
      <c r="G18" s="128" t="s">
        <v>9</v>
      </c>
      <c r="H18" s="126"/>
    </row>
    <row r="19" spans="1:12" s="9" customFormat="1" ht="8.1" customHeight="1">
      <c r="A19" s="41"/>
      <c r="B19" s="42"/>
      <c r="C19" s="41"/>
      <c r="D19" s="129"/>
      <c r="E19" s="129"/>
      <c r="F19" s="129"/>
      <c r="G19" s="129"/>
      <c r="H19" s="130"/>
      <c r="I19" s="107"/>
      <c r="J19" s="107"/>
      <c r="K19" s="107"/>
      <c r="L19" s="107"/>
    </row>
    <row r="20" spans="1:12" ht="8.1" customHeight="1">
      <c r="A20" s="43"/>
      <c r="B20" s="44"/>
      <c r="C20" s="44"/>
      <c r="D20" s="131"/>
      <c r="E20" s="131"/>
      <c r="F20" s="131"/>
      <c r="G20" s="131"/>
      <c r="H20" s="132"/>
    </row>
    <row r="21" spans="1:12" ht="16.5">
      <c r="A21" s="43"/>
      <c r="B21" s="44" t="s">
        <v>10</v>
      </c>
      <c r="C21" s="45"/>
      <c r="D21" s="149">
        <v>2022</v>
      </c>
      <c r="E21" s="134">
        <f t="shared" ref="E21:G22" si="0">SUM(E25,E29,E33,E37,E41,E45,E49,E53,E57,E61,E65,E69,E73,E77,E81,E85)</f>
        <v>23517</v>
      </c>
      <c r="F21" s="134">
        <f t="shared" si="0"/>
        <v>22501</v>
      </c>
      <c r="G21" s="134">
        <f t="shared" si="0"/>
        <v>1016</v>
      </c>
      <c r="H21" s="132"/>
    </row>
    <row r="22" spans="1:12" ht="16.5">
      <c r="A22" s="46"/>
      <c r="B22" s="47"/>
      <c r="C22" s="47"/>
      <c r="D22" s="149">
        <v>2023</v>
      </c>
      <c r="E22" s="134">
        <f>SUM(E26,E30,E34,E38,E42,E46,E50,E54,E58,E62,E66,E70,E74,E78,E82,E86)</f>
        <v>24186</v>
      </c>
      <c r="F22" s="134">
        <f t="shared" si="0"/>
        <v>23156</v>
      </c>
      <c r="G22" s="134">
        <f t="shared" si="0"/>
        <v>1030</v>
      </c>
      <c r="H22" s="135"/>
    </row>
    <row r="23" spans="1:12" ht="16.5">
      <c r="A23" s="46"/>
      <c r="B23" s="47"/>
      <c r="C23" s="47"/>
      <c r="D23" s="149">
        <v>2024</v>
      </c>
      <c r="E23" s="134">
        <f>SUM(E27,E31,E35,E39,E43,E47,E51,E55,E59,E63,E67,E71,E75,E79,E83,E87)</f>
        <v>25570</v>
      </c>
      <c r="F23" s="134">
        <f>SUM(F27,F31,F35,F39,F43,F47,F51,F55,F59,F63,F67,F71,F75,F79,F83,F87)</f>
        <v>24412</v>
      </c>
      <c r="G23" s="134">
        <f>SUM(G27,G31,G35,G39,G43,G47,G51,G55,G59,G63,G67,G71,G75,G79,G83,G87)</f>
        <v>1158</v>
      </c>
      <c r="H23" s="135"/>
    </row>
    <row r="24" spans="1:12" ht="8.1" customHeight="1">
      <c r="A24" s="46"/>
      <c r="B24" s="48"/>
      <c r="C24" s="48"/>
      <c r="D24" s="149"/>
      <c r="E24" s="133"/>
      <c r="F24" s="133"/>
      <c r="G24" s="133"/>
      <c r="H24" s="135"/>
    </row>
    <row r="25" spans="1:12" ht="16.5">
      <c r="A25" s="46"/>
      <c r="B25" s="48" t="s">
        <v>11</v>
      </c>
      <c r="C25" s="48"/>
      <c r="D25" s="150">
        <v>2022</v>
      </c>
      <c r="E25" s="136">
        <f>SUM(F25:G25)</f>
        <v>2674</v>
      </c>
      <c r="F25" s="136">
        <v>2521</v>
      </c>
      <c r="G25" s="136">
        <v>153</v>
      </c>
      <c r="H25" s="135"/>
    </row>
    <row r="26" spans="1:12" ht="16.5">
      <c r="A26" s="46"/>
      <c r="B26" s="48"/>
      <c r="C26" s="48"/>
      <c r="D26" s="150">
        <v>2023</v>
      </c>
      <c r="E26" s="136">
        <f t="shared" ref="E26:E27" si="1">SUM(F26:G26)</f>
        <v>2847</v>
      </c>
      <c r="F26" s="136">
        <v>2699</v>
      </c>
      <c r="G26" s="136">
        <v>148</v>
      </c>
      <c r="H26" s="135"/>
    </row>
    <row r="27" spans="1:12" ht="16.5">
      <c r="A27" s="46"/>
      <c r="B27" s="48"/>
      <c r="C27" s="48"/>
      <c r="D27" s="150">
        <v>2024</v>
      </c>
      <c r="E27" s="136">
        <f t="shared" si="1"/>
        <v>3639</v>
      </c>
      <c r="F27" s="137">
        <v>3424</v>
      </c>
      <c r="G27" s="137">
        <v>215</v>
      </c>
      <c r="H27" s="135"/>
    </row>
    <row r="28" spans="1:12" ht="8.1" customHeight="1">
      <c r="A28" s="46"/>
      <c r="B28" s="48"/>
      <c r="C28" s="48"/>
      <c r="D28" s="151"/>
      <c r="E28" s="138"/>
      <c r="F28" s="138"/>
      <c r="G28" s="138"/>
      <c r="H28" s="135"/>
    </row>
    <row r="29" spans="1:12" ht="16.5">
      <c r="A29" s="46"/>
      <c r="B29" s="48" t="s">
        <v>12</v>
      </c>
      <c r="C29" s="48"/>
      <c r="D29" s="150">
        <v>2022</v>
      </c>
      <c r="E29" s="136">
        <f>SUM(F29:G29)</f>
        <v>2724</v>
      </c>
      <c r="F29" s="136">
        <v>2651</v>
      </c>
      <c r="G29" s="136">
        <v>73</v>
      </c>
      <c r="H29" s="135"/>
    </row>
    <row r="30" spans="1:12" ht="16.5">
      <c r="A30" s="46"/>
      <c r="B30" s="48"/>
      <c r="C30" s="48"/>
      <c r="D30" s="150">
        <v>2023</v>
      </c>
      <c r="E30" s="136">
        <f t="shared" ref="E30:E31" si="2">SUM(F30:G30)</f>
        <v>2678</v>
      </c>
      <c r="F30" s="137">
        <v>2606</v>
      </c>
      <c r="G30" s="137">
        <v>72</v>
      </c>
      <c r="H30" s="135"/>
    </row>
    <row r="31" spans="1:12" ht="16.5">
      <c r="A31" s="46"/>
      <c r="B31" s="48"/>
      <c r="C31" s="48"/>
      <c r="D31" s="150">
        <v>2024</v>
      </c>
      <c r="E31" s="136">
        <f t="shared" si="2"/>
        <v>2338</v>
      </c>
      <c r="F31" s="136">
        <v>2270</v>
      </c>
      <c r="G31" s="136">
        <v>68</v>
      </c>
      <c r="H31" s="135"/>
    </row>
    <row r="32" spans="1:12" ht="8.1" customHeight="1">
      <c r="A32" s="46"/>
      <c r="B32" s="48"/>
      <c r="C32" s="48"/>
      <c r="D32" s="151"/>
      <c r="E32" s="138"/>
      <c r="F32" s="138"/>
      <c r="G32" s="138"/>
      <c r="H32" s="135"/>
    </row>
    <row r="33" spans="1:12" ht="15" customHeight="1">
      <c r="A33" s="46"/>
      <c r="B33" s="48" t="s">
        <v>13</v>
      </c>
      <c r="C33" s="48"/>
      <c r="D33" s="150">
        <v>2022</v>
      </c>
      <c r="E33" s="136">
        <f>SUM(F33:G33)</f>
        <v>2339</v>
      </c>
      <c r="F33" s="136">
        <v>2286</v>
      </c>
      <c r="G33" s="136">
        <v>53</v>
      </c>
      <c r="H33" s="135"/>
    </row>
    <row r="34" spans="1:12" ht="15" customHeight="1">
      <c r="A34" s="46"/>
      <c r="B34" s="48"/>
      <c r="C34" s="48"/>
      <c r="D34" s="150">
        <v>2023</v>
      </c>
      <c r="E34" s="136">
        <f t="shared" ref="E34:E35" si="3">SUM(F34:G34)</f>
        <v>2589</v>
      </c>
      <c r="F34" s="137">
        <v>2522</v>
      </c>
      <c r="G34" s="137">
        <v>67</v>
      </c>
      <c r="H34" s="135"/>
    </row>
    <row r="35" spans="1:12" ht="15" customHeight="1">
      <c r="A35" s="46"/>
      <c r="B35" s="48"/>
      <c r="C35" s="48"/>
      <c r="D35" s="150">
        <v>2024</v>
      </c>
      <c r="E35" s="136">
        <f t="shared" si="3"/>
        <v>2977</v>
      </c>
      <c r="F35" s="137">
        <v>2916</v>
      </c>
      <c r="G35" s="137">
        <v>61</v>
      </c>
      <c r="H35" s="135"/>
    </row>
    <row r="36" spans="1:12" ht="8.1" customHeight="1">
      <c r="A36" s="46"/>
      <c r="B36" s="48"/>
      <c r="C36" s="48"/>
      <c r="D36" s="151"/>
      <c r="E36" s="138"/>
      <c r="F36" s="138"/>
      <c r="G36" s="138"/>
      <c r="H36" s="135"/>
    </row>
    <row r="37" spans="1:12" ht="16.5">
      <c r="A37" s="46"/>
      <c r="B37" s="48" t="s">
        <v>14</v>
      </c>
      <c r="C37" s="48"/>
      <c r="D37" s="150">
        <v>2022</v>
      </c>
      <c r="E37" s="136">
        <f>SUM(F37:G37)</f>
        <v>555</v>
      </c>
      <c r="F37" s="137">
        <v>522</v>
      </c>
      <c r="G37" s="137">
        <v>33</v>
      </c>
      <c r="H37" s="135"/>
    </row>
    <row r="38" spans="1:12" ht="16.5">
      <c r="A38" s="46"/>
      <c r="B38" s="48"/>
      <c r="C38" s="48"/>
      <c r="D38" s="150">
        <v>2023</v>
      </c>
      <c r="E38" s="136">
        <f t="shared" ref="E38:E39" si="4">SUM(F38:G38)</f>
        <v>467</v>
      </c>
      <c r="F38" s="137">
        <v>440</v>
      </c>
      <c r="G38" s="137">
        <v>27</v>
      </c>
      <c r="H38" s="135"/>
    </row>
    <row r="39" spans="1:12" s="2" customFormat="1" ht="16.5">
      <c r="A39" s="46"/>
      <c r="B39" s="48"/>
      <c r="C39" s="48"/>
      <c r="D39" s="150">
        <v>2024</v>
      </c>
      <c r="E39" s="136">
        <f t="shared" si="4"/>
        <v>549</v>
      </c>
      <c r="F39" s="137">
        <v>516</v>
      </c>
      <c r="G39" s="137">
        <v>33</v>
      </c>
      <c r="H39" s="135"/>
      <c r="I39" s="91"/>
      <c r="J39" s="110"/>
      <c r="K39" s="110"/>
      <c r="L39" s="110"/>
    </row>
    <row r="40" spans="1:12" ht="8.1" customHeight="1">
      <c r="A40" s="46"/>
      <c r="B40" s="48"/>
      <c r="C40" s="48"/>
      <c r="D40" s="151"/>
      <c r="E40" s="138"/>
      <c r="F40" s="138"/>
      <c r="G40" s="138"/>
      <c r="H40" s="135"/>
    </row>
    <row r="41" spans="1:12" ht="16.5">
      <c r="A41" s="48"/>
      <c r="B41" s="48" t="s">
        <v>15</v>
      </c>
      <c r="C41" s="48"/>
      <c r="D41" s="150">
        <v>2022</v>
      </c>
      <c r="E41" s="136">
        <f>SUM(F41:G41)</f>
        <v>969</v>
      </c>
      <c r="F41" s="137">
        <v>920</v>
      </c>
      <c r="G41" s="137">
        <v>49</v>
      </c>
      <c r="H41" s="135"/>
    </row>
    <row r="42" spans="1:12" ht="16.5">
      <c r="A42" s="46"/>
      <c r="B42" s="48"/>
      <c r="C42" s="48"/>
      <c r="D42" s="150">
        <v>2023</v>
      </c>
      <c r="E42" s="136">
        <f t="shared" ref="E42:E43" si="5">SUM(F42:G42)</f>
        <v>866</v>
      </c>
      <c r="F42" s="137">
        <v>817</v>
      </c>
      <c r="G42" s="137">
        <v>49</v>
      </c>
      <c r="H42" s="135"/>
    </row>
    <row r="43" spans="1:12" ht="16.5">
      <c r="A43" s="46"/>
      <c r="B43" s="48"/>
      <c r="C43" s="48"/>
      <c r="D43" s="150">
        <v>2024</v>
      </c>
      <c r="E43" s="136">
        <f t="shared" si="5"/>
        <v>1048</v>
      </c>
      <c r="F43" s="137">
        <v>1000</v>
      </c>
      <c r="G43" s="137">
        <v>48</v>
      </c>
      <c r="H43" s="135"/>
    </row>
    <row r="44" spans="1:12" ht="8.1" customHeight="1">
      <c r="A44" s="46"/>
      <c r="B44" s="48"/>
      <c r="C44" s="48"/>
      <c r="D44" s="151"/>
      <c r="E44" s="138"/>
      <c r="F44" s="138"/>
      <c r="G44" s="138"/>
      <c r="H44" s="135"/>
    </row>
    <row r="45" spans="1:12" ht="16.5">
      <c r="A45" s="46"/>
      <c r="B45" s="48" t="s">
        <v>16</v>
      </c>
      <c r="C45" s="48"/>
      <c r="D45" s="150">
        <v>2022</v>
      </c>
      <c r="E45" s="136">
        <f>SUM(F45:G45)</f>
        <v>1392</v>
      </c>
      <c r="F45" s="137">
        <v>1345</v>
      </c>
      <c r="G45" s="137">
        <v>47</v>
      </c>
      <c r="H45" s="135"/>
    </row>
    <row r="46" spans="1:12" ht="16.5">
      <c r="A46" s="46"/>
      <c r="B46" s="48"/>
      <c r="C46" s="48"/>
      <c r="D46" s="150">
        <v>2023</v>
      </c>
      <c r="E46" s="136">
        <f t="shared" ref="E46:E47" si="6">SUM(F46:G46)</f>
        <v>1947</v>
      </c>
      <c r="F46" s="137">
        <v>1868</v>
      </c>
      <c r="G46" s="137">
        <v>79</v>
      </c>
      <c r="H46" s="135"/>
    </row>
    <row r="47" spans="1:12" ht="16.5">
      <c r="A47" s="46"/>
      <c r="B47" s="48"/>
      <c r="C47" s="48"/>
      <c r="D47" s="150">
        <v>2024</v>
      </c>
      <c r="E47" s="136">
        <f t="shared" si="6"/>
        <v>1990</v>
      </c>
      <c r="F47" s="137">
        <v>1920</v>
      </c>
      <c r="G47" s="137">
        <v>70</v>
      </c>
      <c r="H47" s="135"/>
    </row>
    <row r="48" spans="1:12" ht="8.1" customHeight="1">
      <c r="A48" s="46"/>
      <c r="B48" s="48"/>
      <c r="C48" s="48"/>
      <c r="D48" s="151"/>
      <c r="E48" s="138"/>
      <c r="F48" s="138"/>
      <c r="G48" s="138"/>
      <c r="H48" s="135"/>
    </row>
    <row r="49" spans="1:12" ht="16.5">
      <c r="A49" s="46"/>
      <c r="B49" s="48" t="s">
        <v>17</v>
      </c>
      <c r="C49" s="48"/>
      <c r="D49" s="150">
        <v>2022</v>
      </c>
      <c r="E49" s="136">
        <f>SUM(F49:G49)</f>
        <v>2376</v>
      </c>
      <c r="F49" s="136">
        <v>2291</v>
      </c>
      <c r="G49" s="136">
        <v>85</v>
      </c>
      <c r="H49" s="135"/>
    </row>
    <row r="50" spans="1:12" ht="16.5">
      <c r="A50" s="46"/>
      <c r="B50" s="48"/>
      <c r="C50" s="48"/>
      <c r="D50" s="150">
        <v>2023</v>
      </c>
      <c r="E50" s="136">
        <f t="shared" ref="E50:E51" si="7">SUM(F50:G50)</f>
        <v>2222</v>
      </c>
      <c r="F50" s="137">
        <v>2160</v>
      </c>
      <c r="G50" s="137">
        <v>62</v>
      </c>
      <c r="H50" s="135"/>
    </row>
    <row r="51" spans="1:12" ht="16.5">
      <c r="A51" s="46"/>
      <c r="B51" s="48"/>
      <c r="C51" s="48"/>
      <c r="D51" s="150">
        <v>2024</v>
      </c>
      <c r="E51" s="136">
        <f t="shared" si="7"/>
        <v>2104</v>
      </c>
      <c r="F51" s="137">
        <v>2018</v>
      </c>
      <c r="G51" s="137">
        <v>86</v>
      </c>
      <c r="H51" s="135"/>
    </row>
    <row r="52" spans="1:12" ht="8.1" customHeight="1">
      <c r="A52" s="46"/>
      <c r="B52" s="48"/>
      <c r="C52" s="48"/>
      <c r="D52" s="151"/>
      <c r="E52" s="138"/>
      <c r="F52" s="138"/>
      <c r="G52" s="138"/>
      <c r="H52" s="135"/>
    </row>
    <row r="53" spans="1:12" ht="16.5">
      <c r="A53" s="46"/>
      <c r="B53" s="48" t="s">
        <v>18</v>
      </c>
      <c r="C53" s="48"/>
      <c r="D53" s="150">
        <v>2022</v>
      </c>
      <c r="E53" s="136">
        <f>SUM(F53:G53)</f>
        <v>429</v>
      </c>
      <c r="F53" s="137">
        <v>408</v>
      </c>
      <c r="G53" s="137">
        <v>21</v>
      </c>
      <c r="H53" s="135"/>
    </row>
    <row r="54" spans="1:12" ht="16.5">
      <c r="A54" s="46"/>
      <c r="B54" s="48"/>
      <c r="C54" s="48"/>
      <c r="D54" s="150">
        <v>2023</v>
      </c>
      <c r="E54" s="136">
        <f t="shared" ref="E54:E55" si="8">SUM(F54:G54)</f>
        <v>459</v>
      </c>
      <c r="F54" s="137">
        <v>436</v>
      </c>
      <c r="G54" s="137">
        <v>23</v>
      </c>
      <c r="H54" s="135"/>
    </row>
    <row r="55" spans="1:12" ht="16.5">
      <c r="A55" s="46"/>
      <c r="B55" s="48"/>
      <c r="C55" s="48"/>
      <c r="D55" s="150">
        <v>2024</v>
      </c>
      <c r="E55" s="136">
        <f t="shared" si="8"/>
        <v>508</v>
      </c>
      <c r="F55" s="137">
        <v>483</v>
      </c>
      <c r="G55" s="137">
        <v>25</v>
      </c>
      <c r="H55" s="135"/>
    </row>
    <row r="56" spans="1:12" ht="8.1" customHeight="1">
      <c r="A56" s="46"/>
      <c r="B56" s="48"/>
      <c r="C56" s="48"/>
      <c r="D56" s="151"/>
      <c r="E56" s="138"/>
      <c r="F56" s="138"/>
      <c r="G56" s="138"/>
      <c r="H56" s="135"/>
    </row>
    <row r="57" spans="1:12" ht="16.5">
      <c r="A57" s="46"/>
      <c r="B57" s="48" t="s">
        <v>19</v>
      </c>
      <c r="C57" s="48"/>
      <c r="D57" s="150">
        <v>2022</v>
      </c>
      <c r="E57" s="136">
        <f>SUM(F57:G57)</f>
        <v>2247</v>
      </c>
      <c r="F57" s="137">
        <v>2151</v>
      </c>
      <c r="G57" s="137">
        <v>96</v>
      </c>
      <c r="H57" s="135"/>
    </row>
    <row r="58" spans="1:12" ht="16.5">
      <c r="A58" s="46"/>
      <c r="B58" s="48"/>
      <c r="C58" s="48"/>
      <c r="D58" s="150">
        <v>2023</v>
      </c>
      <c r="E58" s="136">
        <f t="shared" ref="E58:E59" si="9">SUM(F58:G58)</f>
        <v>2089</v>
      </c>
      <c r="F58" s="137">
        <v>2002</v>
      </c>
      <c r="G58" s="137">
        <v>87</v>
      </c>
      <c r="H58" s="135"/>
    </row>
    <row r="59" spans="1:12" ht="16.5">
      <c r="A59" s="46"/>
      <c r="B59" s="48"/>
      <c r="C59" s="48"/>
      <c r="D59" s="150">
        <v>2024</v>
      </c>
      <c r="E59" s="136">
        <f t="shared" si="9"/>
        <v>2178</v>
      </c>
      <c r="F59" s="137">
        <v>2090</v>
      </c>
      <c r="G59" s="137">
        <v>88</v>
      </c>
      <c r="H59" s="135"/>
    </row>
    <row r="60" spans="1:12" ht="8.1" customHeight="1">
      <c r="A60" s="46"/>
      <c r="B60" s="48"/>
      <c r="C60" s="48"/>
      <c r="D60" s="151"/>
      <c r="E60" s="138"/>
      <c r="F60" s="138"/>
      <c r="G60" s="138"/>
      <c r="H60" s="135"/>
    </row>
    <row r="61" spans="1:12" ht="15" customHeight="1">
      <c r="A61" s="46"/>
      <c r="B61" s="48" t="s">
        <v>128</v>
      </c>
      <c r="C61" s="48"/>
      <c r="D61" s="150">
        <v>2022</v>
      </c>
      <c r="E61" s="136">
        <f>SUM(F61:G61)</f>
        <v>703</v>
      </c>
      <c r="F61" s="137">
        <v>670</v>
      </c>
      <c r="G61" s="137">
        <v>33</v>
      </c>
      <c r="H61" s="135"/>
      <c r="J61" s="88"/>
      <c r="K61" s="119"/>
      <c r="L61" s="120"/>
    </row>
    <row r="62" spans="1:12" ht="15" customHeight="1">
      <c r="A62" s="46"/>
      <c r="B62" s="48"/>
      <c r="C62" s="48"/>
      <c r="D62" s="150">
        <v>2023</v>
      </c>
      <c r="E62" s="136">
        <f t="shared" ref="E62:E63" si="10">SUM(F62:G62)</f>
        <v>623</v>
      </c>
      <c r="F62" s="137">
        <v>577</v>
      </c>
      <c r="G62" s="137">
        <v>46</v>
      </c>
      <c r="H62" s="135"/>
      <c r="J62" s="88"/>
      <c r="K62" s="119"/>
      <c r="L62" s="119"/>
    </row>
    <row r="63" spans="1:12" ht="15" customHeight="1">
      <c r="A63" s="46"/>
      <c r="B63" s="48"/>
      <c r="C63" s="48"/>
      <c r="D63" s="150">
        <v>2024</v>
      </c>
      <c r="E63" s="136">
        <f t="shared" si="10"/>
        <v>756</v>
      </c>
      <c r="F63" s="137">
        <v>710</v>
      </c>
      <c r="G63" s="137">
        <v>46</v>
      </c>
      <c r="H63" s="135"/>
    </row>
    <row r="64" spans="1:12" ht="8.1" customHeight="1">
      <c r="A64" s="46"/>
      <c r="B64" s="48"/>
      <c r="C64" s="48"/>
      <c r="D64" s="151"/>
      <c r="E64" s="138"/>
      <c r="F64" s="138"/>
      <c r="G64" s="138"/>
      <c r="H64" s="135"/>
    </row>
    <row r="65" spans="1:13" ht="16.5">
      <c r="A65" s="46"/>
      <c r="B65" s="48" t="s">
        <v>21</v>
      </c>
      <c r="C65" s="48"/>
      <c r="D65" s="150">
        <v>2022</v>
      </c>
      <c r="E65" s="136">
        <f>SUM(F65:G65)</f>
        <v>1215</v>
      </c>
      <c r="F65" s="137">
        <v>1137</v>
      </c>
      <c r="G65" s="137">
        <v>78</v>
      </c>
      <c r="H65" s="135"/>
    </row>
    <row r="66" spans="1:13" ht="16.5">
      <c r="A66" s="46"/>
      <c r="B66" s="48"/>
      <c r="C66" s="48"/>
      <c r="D66" s="150">
        <v>2023</v>
      </c>
      <c r="E66" s="136">
        <f t="shared" ref="E66:E67" si="11">SUM(F66:G66)</f>
        <v>1485</v>
      </c>
      <c r="F66" s="137">
        <v>1387</v>
      </c>
      <c r="G66" s="137">
        <v>98</v>
      </c>
      <c r="H66" s="135"/>
    </row>
    <row r="67" spans="1:13" ht="16.5">
      <c r="A67" s="46"/>
      <c r="B67" s="48"/>
      <c r="C67" s="48"/>
      <c r="D67" s="150">
        <v>2024</v>
      </c>
      <c r="E67" s="136">
        <f t="shared" si="11"/>
        <v>1590</v>
      </c>
      <c r="F67" s="137">
        <v>1468</v>
      </c>
      <c r="G67" s="137">
        <v>122</v>
      </c>
      <c r="H67" s="135"/>
    </row>
    <row r="68" spans="1:13" ht="8.1" customHeight="1">
      <c r="A68" s="46"/>
      <c r="B68" s="48"/>
      <c r="C68" s="48"/>
      <c r="D68" s="151"/>
      <c r="E68" s="138"/>
      <c r="F68" s="138"/>
      <c r="G68" s="138"/>
      <c r="H68" s="135"/>
    </row>
    <row r="69" spans="1:13" ht="16.5">
      <c r="A69" s="46"/>
      <c r="B69" s="48" t="s">
        <v>22</v>
      </c>
      <c r="C69" s="48"/>
      <c r="D69" s="150">
        <v>2022</v>
      </c>
      <c r="E69" s="136">
        <f>SUM(F69:G69)</f>
        <v>2553</v>
      </c>
      <c r="F69" s="136">
        <v>2390</v>
      </c>
      <c r="G69" s="136">
        <v>163</v>
      </c>
      <c r="H69" s="135"/>
    </row>
    <row r="70" spans="1:13" ht="16.5">
      <c r="A70" s="46"/>
      <c r="B70" s="48"/>
      <c r="C70" s="48"/>
      <c r="D70" s="150">
        <v>2023</v>
      </c>
      <c r="E70" s="136">
        <f t="shared" ref="E70:E71" si="12">SUM(F70:G70)</f>
        <v>2498</v>
      </c>
      <c r="F70" s="137">
        <v>2364</v>
      </c>
      <c r="G70" s="137">
        <v>134</v>
      </c>
      <c r="H70" s="135"/>
    </row>
    <row r="71" spans="1:13" ht="16.5">
      <c r="A71" s="46"/>
      <c r="B71" s="48"/>
      <c r="C71" s="48"/>
      <c r="D71" s="150">
        <v>2024</v>
      </c>
      <c r="E71" s="136">
        <f t="shared" si="12"/>
        <v>2740</v>
      </c>
      <c r="F71" s="137">
        <v>2577</v>
      </c>
      <c r="G71" s="137">
        <v>163</v>
      </c>
      <c r="H71" s="135"/>
    </row>
    <row r="72" spans="1:13" ht="8.1" customHeight="1">
      <c r="A72" s="46"/>
      <c r="B72" s="48"/>
      <c r="C72" s="48"/>
      <c r="D72" s="151"/>
      <c r="E72" s="138"/>
      <c r="F72" s="138"/>
      <c r="G72" s="138"/>
      <c r="H72" s="135"/>
    </row>
    <row r="73" spans="1:13" ht="16.5">
      <c r="A73" s="46"/>
      <c r="B73" s="48" t="s">
        <v>23</v>
      </c>
      <c r="C73" s="48"/>
      <c r="D73" s="150">
        <v>2022</v>
      </c>
      <c r="E73" s="136">
        <f>SUM(F73:G73)</f>
        <v>2237</v>
      </c>
      <c r="F73" s="137">
        <v>2171</v>
      </c>
      <c r="G73" s="137">
        <v>66</v>
      </c>
      <c r="H73" s="135"/>
    </row>
    <row r="74" spans="1:13" ht="16.5">
      <c r="A74" s="46"/>
      <c r="B74" s="48"/>
      <c r="C74" s="48"/>
      <c r="D74" s="150">
        <v>2023</v>
      </c>
      <c r="E74" s="136">
        <f t="shared" ref="E74:E75" si="13">SUM(F74:G74)</f>
        <v>2256</v>
      </c>
      <c r="F74" s="137">
        <v>2203</v>
      </c>
      <c r="G74" s="137">
        <v>53</v>
      </c>
      <c r="H74" s="135"/>
    </row>
    <row r="75" spans="1:13" ht="16.5">
      <c r="A75" s="46"/>
      <c r="B75" s="48"/>
      <c r="C75" s="48"/>
      <c r="D75" s="150">
        <v>2024</v>
      </c>
      <c r="E75" s="136">
        <f t="shared" si="13"/>
        <v>2103</v>
      </c>
      <c r="F75" s="137">
        <v>2043</v>
      </c>
      <c r="G75" s="137">
        <v>60</v>
      </c>
      <c r="H75" s="135"/>
    </row>
    <row r="76" spans="1:13" s="91" customFormat="1" ht="8.1" customHeight="1">
      <c r="A76" s="46"/>
      <c r="B76" s="48"/>
      <c r="C76" s="48"/>
      <c r="D76" s="151"/>
      <c r="E76" s="138"/>
      <c r="F76" s="138"/>
      <c r="G76" s="138"/>
      <c r="H76" s="135"/>
      <c r="M76" s="1"/>
    </row>
    <row r="77" spans="1:13" s="91" customFormat="1" ht="16.5">
      <c r="A77" s="46"/>
      <c r="B77" s="2" t="s">
        <v>127</v>
      </c>
      <c r="C77" s="48"/>
      <c r="D77" s="150">
        <v>2022</v>
      </c>
      <c r="E77" s="136">
        <f>SUM(F77:G77)</f>
        <v>980</v>
      </c>
      <c r="F77" s="137">
        <v>921</v>
      </c>
      <c r="G77" s="137">
        <v>59</v>
      </c>
      <c r="H77" s="135"/>
      <c r="M77" s="1"/>
    </row>
    <row r="78" spans="1:13" s="91" customFormat="1" ht="16.5">
      <c r="A78" s="46"/>
      <c r="B78" s="48"/>
      <c r="C78" s="48"/>
      <c r="D78" s="150">
        <v>2023</v>
      </c>
      <c r="E78" s="136">
        <f t="shared" ref="E78:E79" si="14">SUM(F78:G78)</f>
        <v>1074</v>
      </c>
      <c r="F78" s="137">
        <v>1000</v>
      </c>
      <c r="G78" s="137">
        <v>74</v>
      </c>
      <c r="H78" s="135"/>
      <c r="M78" s="1"/>
    </row>
    <row r="79" spans="1:13" s="91" customFormat="1" ht="16.5">
      <c r="A79" s="43"/>
      <c r="B79" s="49"/>
      <c r="C79" s="49"/>
      <c r="D79" s="150">
        <v>2024</v>
      </c>
      <c r="E79" s="136">
        <f t="shared" si="14"/>
        <v>949</v>
      </c>
      <c r="F79" s="137">
        <v>884</v>
      </c>
      <c r="G79" s="137">
        <v>65</v>
      </c>
      <c r="H79" s="132"/>
      <c r="M79" s="1"/>
    </row>
    <row r="80" spans="1:13" s="91" customFormat="1" ht="8.1" customHeight="1">
      <c r="A80" s="46"/>
      <c r="B80" s="48"/>
      <c r="C80" s="48"/>
      <c r="D80" s="151"/>
      <c r="E80" s="138"/>
      <c r="F80" s="138"/>
      <c r="G80" s="138"/>
      <c r="H80" s="135"/>
      <c r="M80" s="1"/>
    </row>
    <row r="81" spans="1:13" s="91" customFormat="1" ht="16.5">
      <c r="A81" s="46"/>
      <c r="B81" s="2" t="s">
        <v>131</v>
      </c>
      <c r="C81" s="48"/>
      <c r="D81" s="150">
        <v>2022</v>
      </c>
      <c r="E81" s="136">
        <f>SUM(F81:G81)</f>
        <v>78</v>
      </c>
      <c r="F81" s="137">
        <v>72</v>
      </c>
      <c r="G81" s="137">
        <v>6</v>
      </c>
      <c r="H81" s="135"/>
      <c r="M81" s="1"/>
    </row>
    <row r="82" spans="1:13" s="91" customFormat="1" ht="16.5">
      <c r="A82" s="46"/>
      <c r="B82" s="48"/>
      <c r="C82" s="48"/>
      <c r="D82" s="150">
        <v>2023</v>
      </c>
      <c r="E82" s="136">
        <f t="shared" ref="E82:E83" si="15">SUM(F82:G82)</f>
        <v>52</v>
      </c>
      <c r="F82" s="137">
        <v>42</v>
      </c>
      <c r="G82" s="137">
        <v>10</v>
      </c>
      <c r="H82" s="135"/>
      <c r="M82" s="1"/>
    </row>
    <row r="83" spans="1:13" s="91" customFormat="1" ht="16.5">
      <c r="A83" s="43"/>
      <c r="B83" s="49"/>
      <c r="C83" s="49"/>
      <c r="D83" s="150">
        <v>2024</v>
      </c>
      <c r="E83" s="136">
        <f t="shared" si="15"/>
        <v>54</v>
      </c>
      <c r="F83" s="137">
        <v>47</v>
      </c>
      <c r="G83" s="137">
        <v>7</v>
      </c>
      <c r="H83" s="132"/>
      <c r="M83" s="1"/>
    </row>
    <row r="84" spans="1:13" s="91" customFormat="1" ht="8.1" customHeight="1">
      <c r="A84" s="46"/>
      <c r="B84" s="48"/>
      <c r="C84" s="48"/>
      <c r="D84" s="151"/>
      <c r="E84" s="138"/>
      <c r="F84" s="138"/>
      <c r="G84" s="138"/>
      <c r="H84" s="135"/>
      <c r="M84" s="1"/>
    </row>
    <row r="85" spans="1:13" s="91" customFormat="1" ht="16.5">
      <c r="A85" s="46"/>
      <c r="B85" s="2" t="s">
        <v>132</v>
      </c>
      <c r="C85" s="48"/>
      <c r="D85" s="150">
        <v>2022</v>
      </c>
      <c r="E85" s="136">
        <f>SUM(F85:G85)</f>
        <v>46</v>
      </c>
      <c r="F85" s="137">
        <v>45</v>
      </c>
      <c r="G85" s="137">
        <v>1</v>
      </c>
      <c r="H85" s="135"/>
      <c r="M85" s="1"/>
    </row>
    <row r="86" spans="1:13" s="91" customFormat="1" ht="16.5">
      <c r="A86" s="46"/>
      <c r="B86" s="48"/>
      <c r="C86" s="48"/>
      <c r="D86" s="150">
        <v>2023</v>
      </c>
      <c r="E86" s="136">
        <f t="shared" ref="E86:E87" si="16">SUM(F86:G86)</f>
        <v>34</v>
      </c>
      <c r="F86" s="137">
        <v>33</v>
      </c>
      <c r="G86" s="137">
        <v>1</v>
      </c>
      <c r="H86" s="135"/>
      <c r="M86" s="1"/>
    </row>
    <row r="87" spans="1:13" s="91" customFormat="1" ht="16.5">
      <c r="A87" s="43"/>
      <c r="B87" s="49"/>
      <c r="C87" s="49"/>
      <c r="D87" s="150">
        <v>2024</v>
      </c>
      <c r="E87" s="136">
        <f t="shared" si="16"/>
        <v>47</v>
      </c>
      <c r="F87" s="137">
        <v>46</v>
      </c>
      <c r="G87" s="137">
        <v>1</v>
      </c>
      <c r="H87" s="132"/>
      <c r="M87" s="1"/>
    </row>
    <row r="88" spans="1:13" s="91" customFormat="1" ht="8.1" customHeight="1" thickBot="1">
      <c r="A88" s="50"/>
      <c r="B88" s="51"/>
      <c r="C88" s="51"/>
      <c r="D88" s="139"/>
      <c r="E88" s="139"/>
      <c r="F88" s="139"/>
      <c r="G88" s="139"/>
      <c r="H88" s="140"/>
      <c r="M88" s="1"/>
    </row>
    <row r="89" spans="1:13" s="18" customFormat="1">
      <c r="A89" s="16"/>
      <c r="B89" s="17"/>
      <c r="C89" s="17"/>
      <c r="D89" s="113"/>
      <c r="E89" s="113"/>
      <c r="F89" s="113"/>
      <c r="G89" s="113"/>
      <c r="H89" s="114" t="s">
        <v>129</v>
      </c>
      <c r="I89" s="115"/>
      <c r="J89" s="115"/>
      <c r="K89" s="115"/>
      <c r="L89" s="115"/>
    </row>
    <row r="90" spans="1:13" s="16" customFormat="1">
      <c r="A90" s="17"/>
      <c r="B90" s="17"/>
      <c r="C90" s="17"/>
      <c r="D90" s="113"/>
      <c r="E90" s="113"/>
      <c r="F90" s="113"/>
      <c r="G90" s="113"/>
      <c r="H90" s="116" t="s">
        <v>130</v>
      </c>
      <c r="I90" s="117"/>
      <c r="J90" s="117"/>
      <c r="K90" s="117"/>
      <c r="L90" s="117"/>
    </row>
  </sheetData>
  <mergeCells count="1">
    <mergeCell ref="C14:F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2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574C-B324-4E83-830D-CEF4561B9A0A}">
  <dimension ref="A1:O91"/>
  <sheetViews>
    <sheetView showGridLines="0" tabSelected="1" view="pageBreakPreview" topLeftCell="A13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140625" style="2" customWidth="1"/>
    <col min="3" max="3" width="10" style="2" customWidth="1"/>
    <col min="4" max="4" width="15" style="89" customWidth="1"/>
    <col min="5" max="9" width="17.28515625" style="89" customWidth="1"/>
    <col min="10" max="10" width="1.5703125" style="91" customWidth="1"/>
    <col min="11" max="14" width="9.140625" style="91"/>
    <col min="15" max="16384" width="9.140625" style="1"/>
  </cols>
  <sheetData>
    <row r="1" spans="1:14" ht="12" customHeight="1">
      <c r="J1" s="90"/>
    </row>
    <row r="2" spans="1:14" ht="12" customHeight="1">
      <c r="J2" s="90"/>
      <c r="K2" s="92"/>
      <c r="L2" s="92"/>
      <c r="M2" s="92"/>
    </row>
    <row r="3" spans="1:14" ht="12" customHeight="1"/>
    <row r="4" spans="1:14" ht="16.5" customHeight="1"/>
    <row r="5" spans="1:14" ht="16.5" customHeight="1"/>
    <row r="6" spans="1:14" ht="16.5" customHeight="1"/>
    <row r="7" spans="1:14" ht="16.5" customHeight="1"/>
    <row r="8" spans="1:14" ht="16.5" customHeight="1"/>
    <row r="9" spans="1:14" ht="16.5" customHeight="1"/>
    <row r="10" spans="1:14" ht="16.5" customHeight="1"/>
    <row r="11" spans="1:14" ht="16.5" customHeight="1"/>
    <row r="12" spans="1:14" ht="6.75" customHeight="1"/>
    <row r="13" spans="1:14" s="154" customFormat="1" ht="15" customHeight="1">
      <c r="B13" s="155" t="s">
        <v>113</v>
      </c>
      <c r="C13" s="156" t="s">
        <v>151</v>
      </c>
      <c r="D13" s="157"/>
      <c r="E13" s="157"/>
      <c r="F13" s="157"/>
      <c r="G13" s="157"/>
      <c r="H13" s="157"/>
      <c r="I13" s="157"/>
      <c r="J13" s="158"/>
      <c r="K13" s="159"/>
      <c r="L13" s="159"/>
      <c r="M13" s="159"/>
      <c r="N13" s="159"/>
    </row>
    <row r="14" spans="1:14" s="160" customFormat="1" ht="16.5" customHeight="1">
      <c r="B14" s="161" t="s">
        <v>114</v>
      </c>
      <c r="C14" s="239" t="s">
        <v>152</v>
      </c>
      <c r="D14" s="239"/>
      <c r="E14" s="239"/>
      <c r="F14" s="239"/>
      <c r="G14" s="163"/>
      <c r="H14" s="163"/>
      <c r="I14" s="163"/>
      <c r="J14" s="162"/>
      <c r="K14" s="162"/>
      <c r="L14" s="162"/>
      <c r="M14" s="162"/>
      <c r="N14" s="162"/>
    </row>
    <row r="15" spans="1:14" ht="8.1" customHeight="1" thickBot="1"/>
    <row r="16" spans="1:14" ht="4.5" customHeight="1" thickTop="1">
      <c r="A16" s="35"/>
      <c r="B16" s="36"/>
      <c r="C16" s="36"/>
      <c r="D16" s="122"/>
      <c r="E16" s="122"/>
      <c r="F16" s="122"/>
      <c r="G16" s="122"/>
      <c r="H16" s="122"/>
      <c r="I16" s="122"/>
      <c r="J16" s="123"/>
    </row>
    <row r="17" spans="1:14" ht="15" customHeight="1">
      <c r="A17" s="37"/>
      <c r="B17" s="38" t="s">
        <v>0</v>
      </c>
      <c r="C17" s="39"/>
      <c r="D17" s="124" t="s">
        <v>1</v>
      </c>
      <c r="E17" s="125" t="s">
        <v>2</v>
      </c>
      <c r="F17" s="238" t="s">
        <v>148</v>
      </c>
      <c r="G17" s="238"/>
      <c r="H17" s="238"/>
      <c r="I17" s="238"/>
      <c r="J17" s="126"/>
    </row>
    <row r="18" spans="1:14" ht="15" customHeight="1">
      <c r="A18" s="37"/>
      <c r="B18" s="40" t="s">
        <v>3</v>
      </c>
      <c r="C18" s="39"/>
      <c r="D18" s="127" t="s">
        <v>4</v>
      </c>
      <c r="E18" s="128" t="s">
        <v>5</v>
      </c>
      <c r="F18" s="125" t="s">
        <v>133</v>
      </c>
      <c r="G18" s="125" t="s">
        <v>135</v>
      </c>
      <c r="H18" s="125" t="s">
        <v>136</v>
      </c>
      <c r="I18" s="125" t="s">
        <v>137</v>
      </c>
      <c r="J18" s="126"/>
    </row>
    <row r="19" spans="1:14" ht="15" customHeight="1">
      <c r="A19" s="37"/>
      <c r="B19" s="40"/>
      <c r="C19" s="39"/>
      <c r="D19" s="127"/>
      <c r="E19" s="128"/>
      <c r="F19" s="128" t="s">
        <v>134</v>
      </c>
      <c r="G19" s="128" t="s">
        <v>142</v>
      </c>
      <c r="H19" s="128" t="s">
        <v>143</v>
      </c>
      <c r="I19" s="128" t="s">
        <v>144</v>
      </c>
      <c r="J19" s="126"/>
    </row>
    <row r="20" spans="1:14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29"/>
      <c r="J20" s="130"/>
      <c r="K20" s="107"/>
      <c r="L20" s="107"/>
      <c r="M20" s="107"/>
      <c r="N20" s="107"/>
    </row>
    <row r="21" spans="1:14" ht="8.1" customHeight="1">
      <c r="A21" s="43"/>
      <c r="B21" s="44"/>
      <c r="C21" s="44"/>
      <c r="D21" s="131"/>
      <c r="E21" s="131"/>
      <c r="F21" s="131"/>
      <c r="G21" s="131"/>
      <c r="H21" s="131"/>
      <c r="I21" s="131"/>
      <c r="J21" s="132"/>
    </row>
    <row r="22" spans="1:14" ht="16.5">
      <c r="A22" s="43"/>
      <c r="B22" s="44" t="s">
        <v>10</v>
      </c>
      <c r="C22" s="45"/>
      <c r="D22" s="149">
        <v>2022</v>
      </c>
      <c r="E22" s="134">
        <f t="shared" ref="E22:I23" si="0">SUM(E26,E30,E34,E38,E42,E46,E50,E54,E58,E62,E66,E70,E74,E78,E82,E86)</f>
        <v>23517</v>
      </c>
      <c r="F22" s="164" t="s">
        <v>28</v>
      </c>
      <c r="G22" s="134">
        <f t="shared" si="0"/>
        <v>15</v>
      </c>
      <c r="H22" s="134">
        <f t="shared" si="0"/>
        <v>526</v>
      </c>
      <c r="I22" s="134">
        <f t="shared" si="0"/>
        <v>2970</v>
      </c>
      <c r="J22" s="132"/>
    </row>
    <row r="23" spans="1:14" ht="16.5">
      <c r="A23" s="46"/>
      <c r="B23" s="47"/>
      <c r="C23" s="47"/>
      <c r="D23" s="149">
        <v>2023</v>
      </c>
      <c r="E23" s="134">
        <f t="shared" si="0"/>
        <v>24186</v>
      </c>
      <c r="F23" s="164" t="s">
        <v>28</v>
      </c>
      <c r="G23" s="134">
        <f t="shared" si="0"/>
        <v>6</v>
      </c>
      <c r="H23" s="134">
        <f t="shared" si="0"/>
        <v>360</v>
      </c>
      <c r="I23" s="134">
        <f t="shared" si="0"/>
        <v>2739</v>
      </c>
      <c r="J23" s="135"/>
    </row>
    <row r="24" spans="1:14" ht="16.5">
      <c r="A24" s="46"/>
      <c r="B24" s="47"/>
      <c r="C24" s="47"/>
      <c r="D24" s="149">
        <v>2024</v>
      </c>
      <c r="E24" s="134">
        <f>SUM(E28,E32,E36,E40,E44,E48,E52,E56,E60,E64,E68,E72,E76,E80,E84,E88)</f>
        <v>25570</v>
      </c>
      <c r="F24" s="164" t="s">
        <v>28</v>
      </c>
      <c r="G24" s="134">
        <f>SUM(G28,G32,G36,G40,G44,G48,G52,G56,G60,G64,G68,G72,G76,G80,G84,G88)</f>
        <v>13</v>
      </c>
      <c r="H24" s="134">
        <f>SUM(H28,H32,H36,H40,H44,H48,H52,H56,H60,H64,H68,H72,H76,H80,H84,H88)</f>
        <v>319</v>
      </c>
      <c r="I24" s="134">
        <f>SUM(I28,I32,I36,I40,I44,I48,I52,I56,I60,I64,I68,I72,I76,I80,I84,I88)</f>
        <v>2492</v>
      </c>
      <c r="J24" s="135"/>
    </row>
    <row r="25" spans="1:14" ht="8.1" customHeight="1">
      <c r="A25" s="46"/>
      <c r="B25" s="48"/>
      <c r="C25" s="48"/>
      <c r="D25" s="149"/>
      <c r="E25" s="133"/>
      <c r="F25" s="133"/>
      <c r="G25" s="133"/>
      <c r="H25" s="133"/>
      <c r="I25" s="133"/>
      <c r="J25" s="135"/>
    </row>
    <row r="26" spans="1:14" ht="16.5">
      <c r="A26" s="46"/>
      <c r="B26" s="48" t="s">
        <v>11</v>
      </c>
      <c r="C26" s="48"/>
      <c r="D26" s="150">
        <v>2022</v>
      </c>
      <c r="E26" s="136">
        <f>SUM(F26,G26,H26,I26,'6.4a (2)'!E26,'6.4a (2)'!F26,'6.4a (2)'!G26,'6.4a (2)'!H26)</f>
        <v>2674</v>
      </c>
      <c r="F26" s="137" t="s">
        <v>28</v>
      </c>
      <c r="G26" s="136">
        <v>1</v>
      </c>
      <c r="H26" s="136">
        <v>43</v>
      </c>
      <c r="I26" s="136">
        <v>271</v>
      </c>
      <c r="J26" s="135"/>
    </row>
    <row r="27" spans="1:14" ht="16.5">
      <c r="A27" s="46"/>
      <c r="B27" s="48"/>
      <c r="C27" s="48"/>
      <c r="D27" s="150">
        <v>2023</v>
      </c>
      <c r="E27" s="136">
        <f>SUM(F27,G27,H27,I27,'6.4a (2)'!E27,'6.4a (2)'!F27,'6.4a (2)'!G27,'6.4a (2)'!H27)</f>
        <v>2847</v>
      </c>
      <c r="F27" s="137" t="s">
        <v>28</v>
      </c>
      <c r="G27" s="137" t="s">
        <v>28</v>
      </c>
      <c r="H27" s="136">
        <v>29</v>
      </c>
      <c r="I27" s="136">
        <v>263</v>
      </c>
      <c r="J27" s="135"/>
    </row>
    <row r="28" spans="1:14" ht="16.5">
      <c r="A28" s="46"/>
      <c r="B28" s="48"/>
      <c r="C28" s="48"/>
      <c r="D28" s="150">
        <v>2024</v>
      </c>
      <c r="E28" s="136">
        <f>SUM(F28,G28,H28,I28,'6.4a (2)'!E28,'6.4a (2)'!F28,'6.4a (2)'!G28,'6.4a (2)'!H28)</f>
        <v>3639</v>
      </c>
      <c r="F28" s="137" t="s">
        <v>28</v>
      </c>
      <c r="G28" s="137" t="s">
        <v>28</v>
      </c>
      <c r="H28" s="136">
        <v>28</v>
      </c>
      <c r="I28" s="136">
        <v>277</v>
      </c>
      <c r="J28" s="135"/>
    </row>
    <row r="29" spans="1:14" ht="8.1" customHeight="1">
      <c r="A29" s="46"/>
      <c r="B29" s="48"/>
      <c r="C29" s="48"/>
      <c r="D29" s="151"/>
      <c r="E29" s="138"/>
      <c r="F29" s="138"/>
      <c r="G29" s="138"/>
      <c r="H29" s="138"/>
      <c r="I29" s="138"/>
      <c r="J29" s="135"/>
    </row>
    <row r="30" spans="1:14" ht="16.5">
      <c r="A30" s="46"/>
      <c r="B30" s="48" t="s">
        <v>12</v>
      </c>
      <c r="C30" s="48"/>
      <c r="D30" s="150">
        <v>2022</v>
      </c>
      <c r="E30" s="136">
        <f>SUM(F30,G30,H30,I30,'6.4a (2)'!E30,'6.4a (2)'!F30,'6.4a (2)'!G30,'6.4a (2)'!H30)</f>
        <v>2724</v>
      </c>
      <c r="F30" s="137" t="s">
        <v>28</v>
      </c>
      <c r="G30" s="137" t="s">
        <v>28</v>
      </c>
      <c r="H30" s="136">
        <v>61</v>
      </c>
      <c r="I30" s="136">
        <v>385</v>
      </c>
      <c r="J30" s="135"/>
    </row>
    <row r="31" spans="1:14" ht="16.5">
      <c r="A31" s="46"/>
      <c r="B31" s="48"/>
      <c r="C31" s="48"/>
      <c r="D31" s="150">
        <v>2023</v>
      </c>
      <c r="E31" s="136">
        <f>SUM(F31,G31,H31,I31,'6.4a (2)'!E31,'6.4a (2)'!F31,'6.4a (2)'!G31,'6.4a (2)'!H31)</f>
        <v>2678</v>
      </c>
      <c r="F31" s="137" t="s">
        <v>28</v>
      </c>
      <c r="G31" s="137" t="s">
        <v>28</v>
      </c>
      <c r="H31" s="136">
        <v>31</v>
      </c>
      <c r="I31" s="136">
        <v>374</v>
      </c>
      <c r="J31" s="135"/>
    </row>
    <row r="32" spans="1:14" ht="16.5">
      <c r="A32" s="46"/>
      <c r="B32" s="48"/>
      <c r="C32" s="48"/>
      <c r="D32" s="150">
        <v>2024</v>
      </c>
      <c r="E32" s="136">
        <f>SUM(F32,G32,H32,I32,'6.4a (2)'!E32,'6.4a (2)'!F32,'6.4a (2)'!G32,'6.4a (2)'!H32)</f>
        <v>2338</v>
      </c>
      <c r="F32" s="137" t="s">
        <v>28</v>
      </c>
      <c r="G32" s="136">
        <v>1</v>
      </c>
      <c r="H32" s="136">
        <v>38</v>
      </c>
      <c r="I32" s="136">
        <v>244</v>
      </c>
      <c r="J32" s="135"/>
    </row>
    <row r="33" spans="1:14" ht="8.1" customHeight="1">
      <c r="A33" s="46"/>
      <c r="B33" s="48"/>
      <c r="C33" s="48"/>
      <c r="D33" s="151"/>
      <c r="E33" s="138"/>
      <c r="F33" s="138"/>
      <c r="G33" s="138"/>
      <c r="H33" s="138"/>
      <c r="I33" s="138"/>
      <c r="J33" s="135"/>
    </row>
    <row r="34" spans="1:14" ht="15" customHeight="1">
      <c r="A34" s="46"/>
      <c r="B34" s="48" t="s">
        <v>13</v>
      </c>
      <c r="C34" s="48"/>
      <c r="D34" s="150">
        <v>2022</v>
      </c>
      <c r="E34" s="136">
        <f>SUM(F34,G34,H34,I34,'6.4a (2)'!E34,'6.4a (2)'!F34,'6.4a (2)'!G34,'6.4a (2)'!H34)</f>
        <v>2339</v>
      </c>
      <c r="F34" s="137" t="s">
        <v>28</v>
      </c>
      <c r="G34" s="136">
        <v>9</v>
      </c>
      <c r="H34" s="136">
        <v>108</v>
      </c>
      <c r="I34" s="136">
        <v>341</v>
      </c>
      <c r="J34" s="135"/>
    </row>
    <row r="35" spans="1:14" ht="15" customHeight="1">
      <c r="A35" s="46"/>
      <c r="B35" s="48"/>
      <c r="C35" s="48"/>
      <c r="D35" s="150">
        <v>2023</v>
      </c>
      <c r="E35" s="136">
        <f>SUM(F35,G35,H35,I35,'6.4a (2)'!E35,'6.4a (2)'!F35,'6.4a (2)'!G35,'6.4a (2)'!H35)</f>
        <v>2589</v>
      </c>
      <c r="F35" s="137" t="s">
        <v>28</v>
      </c>
      <c r="G35" s="136">
        <v>4</v>
      </c>
      <c r="H35" s="136">
        <v>90</v>
      </c>
      <c r="I35" s="136">
        <v>350</v>
      </c>
      <c r="J35" s="135"/>
    </row>
    <row r="36" spans="1:14" ht="15" customHeight="1">
      <c r="A36" s="46"/>
      <c r="B36" s="48"/>
      <c r="C36" s="48"/>
      <c r="D36" s="150">
        <v>2024</v>
      </c>
      <c r="E36" s="136">
        <f>SUM(F36,G36,H36,I36,'6.4a (2)'!E36,'6.4a (2)'!F36,'6.4a (2)'!G36,'6.4a (2)'!H36)</f>
        <v>2977</v>
      </c>
      <c r="F36" s="137" t="s">
        <v>28</v>
      </c>
      <c r="G36" s="136">
        <v>7</v>
      </c>
      <c r="H36" s="136">
        <v>79</v>
      </c>
      <c r="I36" s="136">
        <v>366</v>
      </c>
      <c r="J36" s="135"/>
    </row>
    <row r="37" spans="1:14" ht="8.1" customHeight="1">
      <c r="A37" s="46"/>
      <c r="B37" s="48"/>
      <c r="C37" s="48"/>
      <c r="D37" s="151"/>
      <c r="E37" s="138"/>
      <c r="F37" s="138"/>
      <c r="G37" s="138"/>
      <c r="H37" s="138"/>
      <c r="I37" s="138"/>
      <c r="J37" s="135"/>
    </row>
    <row r="38" spans="1:14" ht="16.5">
      <c r="A38" s="46"/>
      <c r="B38" s="48" t="s">
        <v>14</v>
      </c>
      <c r="C38" s="48"/>
      <c r="D38" s="150">
        <v>2022</v>
      </c>
      <c r="E38" s="136">
        <f>SUM(F38,G38,H38,I38,'6.4a (2)'!E38,'6.4a (2)'!F38,'6.4a (2)'!G38,'6.4a (2)'!H38)</f>
        <v>555</v>
      </c>
      <c r="F38" s="137" t="s">
        <v>28</v>
      </c>
      <c r="G38" s="137" t="s">
        <v>28</v>
      </c>
      <c r="H38" s="136">
        <v>12</v>
      </c>
      <c r="I38" s="136">
        <v>54</v>
      </c>
      <c r="J38" s="135"/>
    </row>
    <row r="39" spans="1:14" ht="16.5">
      <c r="A39" s="46"/>
      <c r="B39" s="48"/>
      <c r="C39" s="48"/>
      <c r="D39" s="150">
        <v>2023</v>
      </c>
      <c r="E39" s="136">
        <f>SUM(F39,G39,H39,I39,'6.4a (2)'!E39,'6.4a (2)'!F39,'6.4a (2)'!G39,'6.4a (2)'!H39)</f>
        <v>467</v>
      </c>
      <c r="F39" s="137" t="s">
        <v>28</v>
      </c>
      <c r="G39" s="137" t="s">
        <v>28</v>
      </c>
      <c r="H39" s="137" t="s">
        <v>28</v>
      </c>
      <c r="I39" s="136">
        <v>56</v>
      </c>
      <c r="J39" s="135"/>
    </row>
    <row r="40" spans="1:14" s="2" customFormat="1" ht="16.5">
      <c r="A40" s="46"/>
      <c r="B40" s="48"/>
      <c r="C40" s="48"/>
      <c r="D40" s="150">
        <v>2024</v>
      </c>
      <c r="E40" s="136">
        <f>SUM(F40,G40,H40,I40,'6.4a (2)'!E40,'6.4a (2)'!F40,'6.4a (2)'!G40,'6.4a (2)'!H40)</f>
        <v>549</v>
      </c>
      <c r="F40" s="137" t="s">
        <v>28</v>
      </c>
      <c r="G40" s="137" t="s">
        <v>28</v>
      </c>
      <c r="H40" s="136">
        <v>4</v>
      </c>
      <c r="I40" s="136">
        <v>45</v>
      </c>
      <c r="J40" s="135"/>
      <c r="K40" s="91"/>
      <c r="L40" s="110"/>
      <c r="M40" s="110"/>
      <c r="N40" s="110"/>
    </row>
    <row r="41" spans="1:14" ht="8.1" customHeight="1">
      <c r="A41" s="46"/>
      <c r="B41" s="48"/>
      <c r="C41" s="48"/>
      <c r="D41" s="151"/>
      <c r="E41" s="138"/>
      <c r="F41" s="138"/>
      <c r="G41" s="138"/>
      <c r="H41" s="138"/>
      <c r="I41" s="138"/>
      <c r="J41" s="135"/>
    </row>
    <row r="42" spans="1:14" ht="16.5">
      <c r="A42" s="48"/>
      <c r="B42" s="48" t="s">
        <v>15</v>
      </c>
      <c r="C42" s="48"/>
      <c r="D42" s="150">
        <v>2022</v>
      </c>
      <c r="E42" s="136">
        <f>SUM(F42,G42,H42,I42,'6.4a (2)'!E42,'6.4a (2)'!F42,'6.4a (2)'!G42,'6.4a (2)'!H42)</f>
        <v>969</v>
      </c>
      <c r="F42" s="137" t="s">
        <v>28</v>
      </c>
      <c r="G42" s="137" t="s">
        <v>28</v>
      </c>
      <c r="H42" s="136">
        <v>8</v>
      </c>
      <c r="I42" s="136">
        <v>99</v>
      </c>
      <c r="J42" s="135"/>
    </row>
    <row r="43" spans="1:14" ht="16.5">
      <c r="A43" s="46"/>
      <c r="B43" s="48"/>
      <c r="C43" s="48"/>
      <c r="D43" s="150">
        <v>2023</v>
      </c>
      <c r="E43" s="136">
        <f>SUM(F43,G43,H43,I43,'6.4a (2)'!E43,'6.4a (2)'!F43,'6.4a (2)'!G43,'6.4a (2)'!H43)</f>
        <v>866</v>
      </c>
      <c r="F43" s="137" t="s">
        <v>28</v>
      </c>
      <c r="G43" s="137" t="s">
        <v>28</v>
      </c>
      <c r="H43" s="136">
        <v>7</v>
      </c>
      <c r="I43" s="136">
        <v>100</v>
      </c>
      <c r="J43" s="135"/>
    </row>
    <row r="44" spans="1:14" ht="16.5">
      <c r="A44" s="46"/>
      <c r="B44" s="48"/>
      <c r="C44" s="48"/>
      <c r="D44" s="150">
        <v>2024</v>
      </c>
      <c r="E44" s="136">
        <f>SUM(F44,G44,H44,I44,'6.4a (2)'!E44,'6.4a (2)'!F44,'6.4a (2)'!G44,'6.4a (2)'!H44)</f>
        <v>1048</v>
      </c>
      <c r="F44" s="137" t="s">
        <v>28</v>
      </c>
      <c r="G44" s="137" t="s">
        <v>28</v>
      </c>
      <c r="H44" s="136">
        <v>6</v>
      </c>
      <c r="I44" s="136">
        <v>73</v>
      </c>
      <c r="J44" s="135"/>
    </row>
    <row r="45" spans="1:14" ht="8.1" customHeight="1">
      <c r="A45" s="46"/>
      <c r="B45" s="48"/>
      <c r="C45" s="48"/>
      <c r="D45" s="151"/>
      <c r="E45" s="138"/>
      <c r="F45" s="138"/>
      <c r="G45" s="138"/>
      <c r="H45" s="138"/>
      <c r="I45" s="138"/>
      <c r="J45" s="135"/>
    </row>
    <row r="46" spans="1:14" ht="16.5">
      <c r="A46" s="46"/>
      <c r="B46" s="48" t="s">
        <v>16</v>
      </c>
      <c r="C46" s="48"/>
      <c r="D46" s="150">
        <v>2022</v>
      </c>
      <c r="E46" s="136">
        <f>SUM(F46,G46,H46,I46,'6.4a (2)'!E46,'6.4a (2)'!F46,'6.4a (2)'!G46,'6.4a (2)'!H46)</f>
        <v>1392</v>
      </c>
      <c r="F46" s="137" t="s">
        <v>28</v>
      </c>
      <c r="G46" s="137" t="s">
        <v>28</v>
      </c>
      <c r="H46" s="136">
        <v>20</v>
      </c>
      <c r="I46" s="136">
        <v>156</v>
      </c>
      <c r="J46" s="135"/>
    </row>
    <row r="47" spans="1:14" ht="16.5">
      <c r="A47" s="46"/>
      <c r="B47" s="48"/>
      <c r="C47" s="48"/>
      <c r="D47" s="150">
        <v>2023</v>
      </c>
      <c r="E47" s="136">
        <f>SUM(F47,G47,H47,I47,'6.4a (2)'!E47,'6.4a (2)'!F47,'6.4a (2)'!G47,'6.4a (2)'!H47)</f>
        <v>1947</v>
      </c>
      <c r="F47" s="137" t="s">
        <v>28</v>
      </c>
      <c r="G47" s="137" t="s">
        <v>28</v>
      </c>
      <c r="H47" s="136">
        <v>30</v>
      </c>
      <c r="I47" s="136">
        <v>244</v>
      </c>
      <c r="J47" s="135"/>
    </row>
    <row r="48" spans="1:14" ht="16.5">
      <c r="A48" s="46"/>
      <c r="B48" s="48"/>
      <c r="C48" s="48"/>
      <c r="D48" s="150">
        <v>2024</v>
      </c>
      <c r="E48" s="136">
        <f>SUM(F48,G48,H48,I48,'6.4a (2)'!E48,'6.4a (2)'!F48,'6.4a (2)'!G48,'6.4a (2)'!H48)</f>
        <v>1990</v>
      </c>
      <c r="F48" s="137" t="s">
        <v>28</v>
      </c>
      <c r="G48" s="137" t="s">
        <v>28</v>
      </c>
      <c r="H48" s="136">
        <v>23</v>
      </c>
      <c r="I48" s="136">
        <v>193</v>
      </c>
      <c r="J48" s="135"/>
    </row>
    <row r="49" spans="1:14" ht="8.1" customHeight="1">
      <c r="A49" s="46"/>
      <c r="B49" s="48"/>
      <c r="C49" s="48"/>
      <c r="D49" s="151"/>
      <c r="E49" s="138"/>
      <c r="F49" s="138"/>
      <c r="G49" s="138"/>
      <c r="H49" s="138"/>
      <c r="I49" s="138"/>
      <c r="J49" s="135"/>
    </row>
    <row r="50" spans="1:14" ht="16.5">
      <c r="A50" s="46"/>
      <c r="B50" s="48" t="s">
        <v>17</v>
      </c>
      <c r="C50" s="48"/>
      <c r="D50" s="150">
        <v>2022</v>
      </c>
      <c r="E50" s="136">
        <f>SUM(F50,G50,H50,I50,'6.4a (2)'!E50,'6.4a (2)'!F50,'6.4a (2)'!G50,'6.4a (2)'!H50)</f>
        <v>2376</v>
      </c>
      <c r="F50" s="137" t="s">
        <v>28</v>
      </c>
      <c r="G50" s="136">
        <v>2</v>
      </c>
      <c r="H50" s="136">
        <v>47</v>
      </c>
      <c r="I50" s="136">
        <v>280</v>
      </c>
      <c r="J50" s="135"/>
    </row>
    <row r="51" spans="1:14" ht="16.5">
      <c r="A51" s="46"/>
      <c r="B51" s="48"/>
      <c r="C51" s="48"/>
      <c r="D51" s="150">
        <v>2023</v>
      </c>
      <c r="E51" s="136">
        <f>SUM(F51,G51,H51,I51,'6.4a (2)'!E51,'6.4a (2)'!F51,'6.4a (2)'!G51,'6.4a (2)'!H51)</f>
        <v>2222</v>
      </c>
      <c r="F51" s="137" t="s">
        <v>28</v>
      </c>
      <c r="G51" s="136">
        <v>2</v>
      </c>
      <c r="H51" s="136">
        <v>31</v>
      </c>
      <c r="I51" s="136">
        <v>180</v>
      </c>
      <c r="J51" s="135"/>
    </row>
    <row r="52" spans="1:14" ht="16.5">
      <c r="A52" s="46"/>
      <c r="B52" s="48"/>
      <c r="C52" s="48"/>
      <c r="D52" s="150">
        <v>2024</v>
      </c>
      <c r="E52" s="136">
        <f>SUM(F52,G52,H52,I52,'6.4a (2)'!E52,'6.4a (2)'!F52,'6.4a (2)'!G52,'6.4a (2)'!H52)</f>
        <v>2104</v>
      </c>
      <c r="F52" s="137" t="s">
        <v>28</v>
      </c>
      <c r="G52" s="136">
        <v>4</v>
      </c>
      <c r="H52" s="136">
        <v>31</v>
      </c>
      <c r="I52" s="136">
        <v>192</v>
      </c>
      <c r="J52" s="135"/>
    </row>
    <row r="53" spans="1:14" ht="8.1" customHeight="1">
      <c r="A53" s="46"/>
      <c r="B53" s="48"/>
      <c r="C53" s="48"/>
      <c r="D53" s="151"/>
      <c r="E53" s="138"/>
      <c r="F53" s="138"/>
      <c r="G53" s="138"/>
      <c r="H53" s="138"/>
      <c r="I53" s="138"/>
      <c r="J53" s="135"/>
    </row>
    <row r="54" spans="1:14" ht="16.5">
      <c r="A54" s="46"/>
      <c r="B54" s="48" t="s">
        <v>18</v>
      </c>
      <c r="C54" s="48"/>
      <c r="D54" s="150">
        <v>2022</v>
      </c>
      <c r="E54" s="136">
        <f>SUM(F54,G54,H54,I54,'6.4a (2)'!E54,'6.4a (2)'!F54,'6.4a (2)'!G54,'6.4a (2)'!H54)</f>
        <v>429</v>
      </c>
      <c r="F54" s="137" t="s">
        <v>28</v>
      </c>
      <c r="G54" s="137" t="s">
        <v>28</v>
      </c>
      <c r="H54" s="136">
        <v>12</v>
      </c>
      <c r="I54" s="136">
        <v>85</v>
      </c>
      <c r="J54" s="135"/>
    </row>
    <row r="55" spans="1:14" ht="16.5">
      <c r="A55" s="46"/>
      <c r="B55" s="48"/>
      <c r="C55" s="48"/>
      <c r="D55" s="150">
        <v>2023</v>
      </c>
      <c r="E55" s="136">
        <f>SUM(F55,G55,H55,I55,'6.4a (2)'!E55,'6.4a (2)'!F55,'6.4a (2)'!G55,'6.4a (2)'!H55)</f>
        <v>459</v>
      </c>
      <c r="F55" s="137" t="s">
        <v>28</v>
      </c>
      <c r="G55" s="137" t="s">
        <v>28</v>
      </c>
      <c r="H55" s="136">
        <v>6</v>
      </c>
      <c r="I55" s="136">
        <v>69</v>
      </c>
      <c r="J55" s="135"/>
    </row>
    <row r="56" spans="1:14" ht="16.5">
      <c r="A56" s="46"/>
      <c r="B56" s="48"/>
      <c r="C56" s="48"/>
      <c r="D56" s="150">
        <v>2024</v>
      </c>
      <c r="E56" s="136">
        <f>SUM(F56,G56,H56,I56,'6.4a (2)'!E56,'6.4a (2)'!F56,'6.4a (2)'!G56,'6.4a (2)'!H56)</f>
        <v>508</v>
      </c>
      <c r="F56" s="137" t="s">
        <v>28</v>
      </c>
      <c r="G56" s="137" t="s">
        <v>28</v>
      </c>
      <c r="H56" s="136">
        <v>8</v>
      </c>
      <c r="I56" s="136">
        <v>76</v>
      </c>
      <c r="J56" s="135"/>
    </row>
    <row r="57" spans="1:14" ht="8.1" customHeight="1">
      <c r="A57" s="46"/>
      <c r="B57" s="48"/>
      <c r="C57" s="48"/>
      <c r="D57" s="151"/>
      <c r="E57" s="138"/>
      <c r="F57" s="138"/>
      <c r="G57" s="138"/>
      <c r="H57" s="138"/>
      <c r="I57" s="138"/>
      <c r="J57" s="135"/>
    </row>
    <row r="58" spans="1:14" ht="16.5">
      <c r="A58" s="46"/>
      <c r="B58" s="48" t="s">
        <v>19</v>
      </c>
      <c r="C58" s="48"/>
      <c r="D58" s="150">
        <v>2022</v>
      </c>
      <c r="E58" s="136">
        <f>SUM(F58,G58,H58,I58,'6.4a (2)'!E58,'6.4a (2)'!F58,'6.4a (2)'!G58,'6.4a (2)'!H58)</f>
        <v>2247</v>
      </c>
      <c r="F58" s="137" t="s">
        <v>28</v>
      </c>
      <c r="G58" s="137" t="s">
        <v>28</v>
      </c>
      <c r="H58" s="136">
        <v>46</v>
      </c>
      <c r="I58" s="136">
        <v>290</v>
      </c>
      <c r="J58" s="135"/>
    </row>
    <row r="59" spans="1:14" ht="16.5">
      <c r="A59" s="46"/>
      <c r="B59" s="48"/>
      <c r="C59" s="48"/>
      <c r="D59" s="150">
        <v>2023</v>
      </c>
      <c r="E59" s="136">
        <f>SUM(F59,G59,H59,I59,'6.4a (2)'!E59,'6.4a (2)'!F59,'6.4a (2)'!G59,'6.4a (2)'!H59)</f>
        <v>2089</v>
      </c>
      <c r="F59" s="137" t="s">
        <v>28</v>
      </c>
      <c r="G59" s="137" t="s">
        <v>28</v>
      </c>
      <c r="H59" s="136">
        <v>29</v>
      </c>
      <c r="I59" s="136">
        <v>212</v>
      </c>
      <c r="J59" s="135"/>
    </row>
    <row r="60" spans="1:14" ht="16.5">
      <c r="A60" s="46"/>
      <c r="B60" s="48"/>
      <c r="C60" s="48"/>
      <c r="D60" s="150">
        <v>2024</v>
      </c>
      <c r="E60" s="136">
        <f>SUM(F60,G60,H60,I60,'6.4a (2)'!E60,'6.4a (2)'!F60,'6.4a (2)'!G60,'6.4a (2)'!H60)</f>
        <v>2178</v>
      </c>
      <c r="F60" s="137" t="s">
        <v>28</v>
      </c>
      <c r="G60" s="136">
        <v>1</v>
      </c>
      <c r="H60" s="136">
        <v>17</v>
      </c>
      <c r="I60" s="136">
        <v>172</v>
      </c>
      <c r="J60" s="135"/>
    </row>
    <row r="61" spans="1:14" ht="8.1" customHeight="1">
      <c r="A61" s="46"/>
      <c r="B61" s="48"/>
      <c r="C61" s="48"/>
      <c r="D61" s="151"/>
      <c r="E61" s="138"/>
      <c r="F61" s="138"/>
      <c r="G61" s="138"/>
      <c r="H61" s="138"/>
      <c r="I61" s="138"/>
      <c r="J61" s="135"/>
    </row>
    <row r="62" spans="1:14" ht="15" customHeight="1">
      <c r="A62" s="46"/>
      <c r="B62" s="48" t="s">
        <v>128</v>
      </c>
      <c r="C62" s="48"/>
      <c r="D62" s="150">
        <v>2022</v>
      </c>
      <c r="E62" s="136">
        <f>SUM(F62,G62,H62,I62,'6.4a (2)'!E62,'6.4a (2)'!F62,'6.4a (2)'!G62,'6.4a (2)'!H62)</f>
        <v>703</v>
      </c>
      <c r="F62" s="137" t="s">
        <v>28</v>
      </c>
      <c r="G62" s="137" t="s">
        <v>28</v>
      </c>
      <c r="H62" s="136">
        <v>17</v>
      </c>
      <c r="I62" s="136">
        <v>100</v>
      </c>
      <c r="J62" s="135"/>
      <c r="L62" s="88"/>
      <c r="M62" s="119"/>
      <c r="N62" s="120"/>
    </row>
    <row r="63" spans="1:14" ht="15" customHeight="1">
      <c r="A63" s="46"/>
      <c r="B63" s="48"/>
      <c r="C63" s="48"/>
      <c r="D63" s="150">
        <v>2023</v>
      </c>
      <c r="E63" s="136">
        <f>SUM(F63,G63,H63,I63,'6.4a (2)'!E63,'6.4a (2)'!F63,'6.4a (2)'!G63,'6.4a (2)'!H63)</f>
        <v>623</v>
      </c>
      <c r="F63" s="137" t="s">
        <v>28</v>
      </c>
      <c r="G63" s="137" t="s">
        <v>28</v>
      </c>
      <c r="H63" s="136">
        <v>18</v>
      </c>
      <c r="I63" s="136">
        <v>78</v>
      </c>
      <c r="J63" s="135"/>
      <c r="L63" s="88"/>
      <c r="M63" s="119"/>
      <c r="N63" s="119"/>
    </row>
    <row r="64" spans="1:14" ht="15" customHeight="1">
      <c r="A64" s="46"/>
      <c r="B64" s="48"/>
      <c r="C64" s="48"/>
      <c r="D64" s="150">
        <v>2024</v>
      </c>
      <c r="E64" s="136">
        <f>SUM(F64,G64,H64,I64,'6.4a (2)'!E64,'6.4a (2)'!F64,'6.4a (2)'!G64,'6.4a (2)'!H64)</f>
        <v>756</v>
      </c>
      <c r="F64" s="137" t="s">
        <v>28</v>
      </c>
      <c r="G64" s="137" t="s">
        <v>28</v>
      </c>
      <c r="H64" s="136">
        <v>4</v>
      </c>
      <c r="I64" s="136">
        <v>73</v>
      </c>
      <c r="J64" s="135"/>
    </row>
    <row r="65" spans="1:15" ht="8.1" customHeight="1">
      <c r="A65" s="46"/>
      <c r="B65" s="48"/>
      <c r="C65" s="48"/>
      <c r="D65" s="151"/>
      <c r="E65" s="138"/>
      <c r="F65" s="138"/>
      <c r="G65" s="138"/>
      <c r="H65" s="138"/>
      <c r="I65" s="138"/>
      <c r="J65" s="135"/>
    </row>
    <row r="66" spans="1:15" ht="16.5">
      <c r="A66" s="46"/>
      <c r="B66" s="48" t="s">
        <v>21</v>
      </c>
      <c r="C66" s="48"/>
      <c r="D66" s="150">
        <v>2022</v>
      </c>
      <c r="E66" s="136">
        <f>SUM(F66,G66,H66,I66,'6.4a (2)'!E66,'6.4a (2)'!F66,'6.4a (2)'!G66,'6.4a (2)'!H66)</f>
        <v>1215</v>
      </c>
      <c r="F66" s="137" t="s">
        <v>28</v>
      </c>
      <c r="G66" s="136">
        <v>2</v>
      </c>
      <c r="H66" s="136">
        <v>40</v>
      </c>
      <c r="I66" s="136">
        <v>213</v>
      </c>
      <c r="J66" s="135"/>
    </row>
    <row r="67" spans="1:15" ht="16.5">
      <c r="A67" s="46"/>
      <c r="B67" s="48"/>
      <c r="C67" s="48"/>
      <c r="D67" s="150">
        <v>2023</v>
      </c>
      <c r="E67" s="136">
        <f>SUM(F67,G67,H67,I67,'6.4a (2)'!E67,'6.4a (2)'!F67,'6.4a (2)'!G67,'6.4a (2)'!H67)</f>
        <v>1485</v>
      </c>
      <c r="F67" s="137" t="s">
        <v>28</v>
      </c>
      <c r="G67" s="137" t="s">
        <v>28</v>
      </c>
      <c r="H67" s="136">
        <v>18</v>
      </c>
      <c r="I67" s="136">
        <v>217</v>
      </c>
      <c r="J67" s="135"/>
    </row>
    <row r="68" spans="1:15" ht="16.5">
      <c r="A68" s="46"/>
      <c r="B68" s="48"/>
      <c r="C68" s="48"/>
      <c r="D68" s="150">
        <v>2024</v>
      </c>
      <c r="E68" s="136">
        <f>SUM(F68,G68,H68,I68,'6.4a (2)'!E68,'6.4a (2)'!F68,'6.4a (2)'!G68,'6.4a (2)'!H68)</f>
        <v>1590</v>
      </c>
      <c r="F68" s="137" t="s">
        <v>28</v>
      </c>
      <c r="G68" s="137" t="s">
        <v>28</v>
      </c>
      <c r="H68" s="136">
        <v>25</v>
      </c>
      <c r="I68" s="136">
        <v>222</v>
      </c>
      <c r="J68" s="135"/>
    </row>
    <row r="69" spans="1:15" ht="8.1" customHeight="1">
      <c r="A69" s="46"/>
      <c r="B69" s="48"/>
      <c r="C69" s="48"/>
      <c r="D69" s="151"/>
      <c r="E69" s="138"/>
      <c r="F69" s="138"/>
      <c r="G69" s="138"/>
      <c r="H69" s="138"/>
      <c r="I69" s="138"/>
      <c r="J69" s="135"/>
    </row>
    <row r="70" spans="1:15" ht="16.5">
      <c r="A70" s="46"/>
      <c r="B70" s="48" t="s">
        <v>22</v>
      </c>
      <c r="C70" s="48"/>
      <c r="D70" s="150">
        <v>2022</v>
      </c>
      <c r="E70" s="136">
        <f>SUM(F70,G70,H70,I70,'6.4a (2)'!E70,'6.4a (2)'!F70,'6.4a (2)'!G70,'6.4a (2)'!H70)</f>
        <v>2553</v>
      </c>
      <c r="F70" s="137" t="s">
        <v>28</v>
      </c>
      <c r="G70" s="136">
        <v>1</v>
      </c>
      <c r="H70" s="136">
        <v>56</v>
      </c>
      <c r="I70" s="136">
        <v>324</v>
      </c>
      <c r="J70" s="135"/>
    </row>
    <row r="71" spans="1:15" ht="16.5">
      <c r="A71" s="46"/>
      <c r="B71" s="48"/>
      <c r="C71" s="48"/>
      <c r="D71" s="150">
        <v>2023</v>
      </c>
      <c r="E71" s="136">
        <f>SUM(F71,G71,H71,I71,'6.4a (2)'!E71,'6.4a (2)'!F71,'6.4a (2)'!G71,'6.4a (2)'!H71)</f>
        <v>2498</v>
      </c>
      <c r="F71" s="137" t="s">
        <v>28</v>
      </c>
      <c r="G71" s="137" t="s">
        <v>28</v>
      </c>
      <c r="H71" s="136">
        <v>26</v>
      </c>
      <c r="I71" s="136">
        <v>255</v>
      </c>
      <c r="J71" s="135"/>
    </row>
    <row r="72" spans="1:15" ht="16.5">
      <c r="A72" s="46"/>
      <c r="B72" s="48"/>
      <c r="C72" s="48"/>
      <c r="D72" s="150">
        <v>2024</v>
      </c>
      <c r="E72" s="136">
        <f>SUM(F72,G72,H72,I72,'6.4a (2)'!E72,'6.4a (2)'!F72,'6.4a (2)'!G72,'6.4a (2)'!H72)</f>
        <v>2740</v>
      </c>
      <c r="F72" s="137" t="s">
        <v>28</v>
      </c>
      <c r="G72" s="137" t="s">
        <v>28</v>
      </c>
      <c r="H72" s="136">
        <v>29</v>
      </c>
      <c r="I72" s="136">
        <v>278</v>
      </c>
      <c r="J72" s="135"/>
    </row>
    <row r="73" spans="1:15" ht="8.1" customHeight="1">
      <c r="A73" s="46"/>
      <c r="B73" s="48"/>
      <c r="C73" s="48"/>
      <c r="D73" s="151"/>
      <c r="E73" s="138"/>
      <c r="F73" s="138"/>
      <c r="G73" s="138"/>
      <c r="H73" s="138"/>
      <c r="I73" s="138"/>
      <c r="J73" s="135"/>
    </row>
    <row r="74" spans="1:15" ht="16.5">
      <c r="A74" s="46"/>
      <c r="B74" s="48" t="s">
        <v>23</v>
      </c>
      <c r="C74" s="48"/>
      <c r="D74" s="150">
        <v>2022</v>
      </c>
      <c r="E74" s="136">
        <f>SUM(F74,G74,H74,I74,'6.4a (2)'!E74,'6.4a (2)'!F74,'6.4a (2)'!G74,'6.4a (2)'!H74)</f>
        <v>2237</v>
      </c>
      <c r="F74" s="137" t="s">
        <v>28</v>
      </c>
      <c r="G74" s="137" t="s">
        <v>28</v>
      </c>
      <c r="H74" s="136">
        <v>38</v>
      </c>
      <c r="I74" s="136">
        <v>226</v>
      </c>
      <c r="J74" s="135"/>
    </row>
    <row r="75" spans="1:15" ht="16.5">
      <c r="A75" s="46"/>
      <c r="B75" s="48"/>
      <c r="C75" s="48"/>
      <c r="D75" s="150">
        <v>2023</v>
      </c>
      <c r="E75" s="136">
        <f>SUM(F75,G75,H75,I75,'6.4a (2)'!E75,'6.4a (2)'!F75,'6.4a (2)'!G75,'6.4a (2)'!H75)</f>
        <v>2256</v>
      </c>
      <c r="F75" s="137" t="s">
        <v>28</v>
      </c>
      <c r="G75" s="137" t="s">
        <v>28</v>
      </c>
      <c r="H75" s="136">
        <v>31</v>
      </c>
      <c r="I75" s="136">
        <v>207</v>
      </c>
      <c r="J75" s="135"/>
    </row>
    <row r="76" spans="1:15" ht="16.5">
      <c r="A76" s="46"/>
      <c r="B76" s="48"/>
      <c r="C76" s="48"/>
      <c r="D76" s="150">
        <v>2024</v>
      </c>
      <c r="E76" s="136">
        <f>SUM(F76,G76,H76,I76,'6.4a (2)'!E76,'6.4a (2)'!F76,'6.4a (2)'!G76,'6.4a (2)'!H76)</f>
        <v>2103</v>
      </c>
      <c r="F76" s="137" t="s">
        <v>28</v>
      </c>
      <c r="G76" s="137" t="s">
        <v>28</v>
      </c>
      <c r="H76" s="136">
        <v>22</v>
      </c>
      <c r="I76" s="136">
        <v>168</v>
      </c>
      <c r="J76" s="135"/>
    </row>
    <row r="77" spans="1:15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8"/>
      <c r="J77" s="135"/>
      <c r="O77" s="1"/>
    </row>
    <row r="78" spans="1:15" s="91" customFormat="1" ht="16.5">
      <c r="A78" s="46"/>
      <c r="B78" s="2" t="s">
        <v>127</v>
      </c>
      <c r="C78" s="48"/>
      <c r="D78" s="150">
        <v>2022</v>
      </c>
      <c r="E78" s="136">
        <f>SUM(F78,G78,H78,I78,'6.4a (2)'!E78,'6.4a (2)'!F78,'6.4a (2)'!G78,'6.4a (2)'!H78)</f>
        <v>980</v>
      </c>
      <c r="F78" s="137" t="s">
        <v>28</v>
      </c>
      <c r="G78" s="137" t="s">
        <v>28</v>
      </c>
      <c r="H78" s="136">
        <v>17</v>
      </c>
      <c r="I78" s="136">
        <v>129</v>
      </c>
      <c r="J78" s="135"/>
      <c r="O78" s="1"/>
    </row>
    <row r="79" spans="1:15" s="91" customFormat="1" ht="16.5">
      <c r="A79" s="46"/>
      <c r="B79" s="48"/>
      <c r="C79" s="48"/>
      <c r="D79" s="150">
        <v>2023</v>
      </c>
      <c r="E79" s="136">
        <f>SUM(F79,G79,H79,I79,'6.4a (2)'!E79,'6.4a (2)'!F79,'6.4a (2)'!G79,'6.4a (2)'!H79)</f>
        <v>1074</v>
      </c>
      <c r="F79" s="137" t="s">
        <v>28</v>
      </c>
      <c r="G79" s="137" t="s">
        <v>28</v>
      </c>
      <c r="H79" s="136">
        <v>13</v>
      </c>
      <c r="I79" s="136">
        <v>120</v>
      </c>
      <c r="J79" s="135"/>
      <c r="O79" s="1"/>
    </row>
    <row r="80" spans="1:15" s="91" customFormat="1" ht="16.5">
      <c r="A80" s="43"/>
      <c r="B80" s="49"/>
      <c r="C80" s="49"/>
      <c r="D80" s="150">
        <v>2024</v>
      </c>
      <c r="E80" s="136">
        <f>SUM(F80,G80,H80,I80,'6.4a (2)'!E80,'6.4a (2)'!F80,'6.4a (2)'!G80,'6.4a (2)'!H80)</f>
        <v>949</v>
      </c>
      <c r="F80" s="137" t="s">
        <v>28</v>
      </c>
      <c r="G80" s="137" t="s">
        <v>28</v>
      </c>
      <c r="H80" s="136">
        <v>4</v>
      </c>
      <c r="I80" s="136">
        <v>101</v>
      </c>
      <c r="J80" s="132"/>
      <c r="O80" s="1"/>
    </row>
    <row r="81" spans="1:15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8"/>
      <c r="J81" s="135"/>
      <c r="O81" s="1"/>
    </row>
    <row r="82" spans="1:15" s="91" customFormat="1" ht="16.5">
      <c r="A82" s="46"/>
      <c r="B82" s="2" t="s">
        <v>131</v>
      </c>
      <c r="C82" s="48"/>
      <c r="D82" s="150">
        <v>2022</v>
      </c>
      <c r="E82" s="136">
        <f>SUM(F82,G82,H82,I82,'6.4a (2)'!E82,'6.4a (2)'!F82,'6.4a (2)'!G82,'6.4a (2)'!H82)</f>
        <v>78</v>
      </c>
      <c r="F82" s="137" t="s">
        <v>28</v>
      </c>
      <c r="G82" s="137" t="s">
        <v>28</v>
      </c>
      <c r="H82" s="137" t="s">
        <v>28</v>
      </c>
      <c r="I82" s="136">
        <v>10</v>
      </c>
      <c r="J82" s="135"/>
      <c r="O82" s="1"/>
    </row>
    <row r="83" spans="1:15" s="91" customFormat="1" ht="16.5">
      <c r="A83" s="46"/>
      <c r="B83" s="48"/>
      <c r="C83" s="48"/>
      <c r="D83" s="150">
        <v>2023</v>
      </c>
      <c r="E83" s="136">
        <f>SUM(F83,G83,H83,I83,'6.4a (2)'!E83,'6.4a (2)'!F83,'6.4a (2)'!G83,'6.4a (2)'!H83)</f>
        <v>52</v>
      </c>
      <c r="F83" s="137" t="s">
        <v>28</v>
      </c>
      <c r="G83" s="137" t="s">
        <v>28</v>
      </c>
      <c r="H83" s="136">
        <v>1</v>
      </c>
      <c r="I83" s="136">
        <v>6</v>
      </c>
      <c r="J83" s="135"/>
      <c r="O83" s="1"/>
    </row>
    <row r="84" spans="1:15" s="91" customFormat="1" ht="16.5">
      <c r="A84" s="43"/>
      <c r="B84" s="49"/>
      <c r="C84" s="49"/>
      <c r="D84" s="150">
        <v>2024</v>
      </c>
      <c r="E84" s="136">
        <f>SUM(F84,G84,H84,I84,'6.4a (2)'!E84,'6.4a (2)'!F84,'6.4a (2)'!G84,'6.4a (2)'!H84)</f>
        <v>54</v>
      </c>
      <c r="F84" s="137" t="s">
        <v>28</v>
      </c>
      <c r="G84" s="137" t="s">
        <v>28</v>
      </c>
      <c r="H84" s="137" t="s">
        <v>28</v>
      </c>
      <c r="I84" s="136">
        <v>6</v>
      </c>
      <c r="J84" s="132"/>
      <c r="O84" s="1"/>
    </row>
    <row r="85" spans="1:15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8"/>
      <c r="J85" s="135"/>
      <c r="O85" s="1"/>
    </row>
    <row r="86" spans="1:15" s="91" customFormat="1" ht="16.5">
      <c r="A86" s="46"/>
      <c r="B86" s="2" t="s">
        <v>132</v>
      </c>
      <c r="C86" s="48"/>
      <c r="D86" s="150">
        <v>2022</v>
      </c>
      <c r="E86" s="136">
        <f>SUM(F86,G86,H86,I86,'6.4a (2)'!E86,'6.4a (2)'!F86,'6.4a (2)'!G86,'6.4a (2)'!H86)</f>
        <v>46</v>
      </c>
      <c r="F86" s="137" t="s">
        <v>28</v>
      </c>
      <c r="G86" s="137" t="s">
        <v>28</v>
      </c>
      <c r="H86" s="136">
        <v>1</v>
      </c>
      <c r="I86" s="136">
        <v>7</v>
      </c>
      <c r="J86" s="135"/>
      <c r="O86" s="1"/>
    </row>
    <row r="87" spans="1:15" s="91" customFormat="1" ht="16.5">
      <c r="A87" s="46"/>
      <c r="B87" s="48"/>
      <c r="C87" s="48"/>
      <c r="D87" s="150">
        <v>2023</v>
      </c>
      <c r="E87" s="136">
        <f>SUM(F87,G87,H87,I87,'6.4a (2)'!E87,'6.4a (2)'!F87,'6.4a (2)'!G87,'6.4a (2)'!H87)</f>
        <v>34</v>
      </c>
      <c r="F87" s="137" t="s">
        <v>28</v>
      </c>
      <c r="G87" s="137" t="s">
        <v>28</v>
      </c>
      <c r="H87" s="137" t="s">
        <v>28</v>
      </c>
      <c r="I87" s="136">
        <v>8</v>
      </c>
      <c r="J87" s="135"/>
      <c r="O87" s="1"/>
    </row>
    <row r="88" spans="1:15" s="91" customFormat="1" ht="16.5">
      <c r="A88" s="43"/>
      <c r="B88" s="49"/>
      <c r="C88" s="49"/>
      <c r="D88" s="150">
        <v>2024</v>
      </c>
      <c r="E88" s="136">
        <f>SUM(F88,G88,H88,I88,'6.4a (2)'!E88,'6.4a (2)'!F88,'6.4a (2)'!G88,'6.4a (2)'!H88)</f>
        <v>47</v>
      </c>
      <c r="F88" s="137" t="s">
        <v>28</v>
      </c>
      <c r="G88" s="137" t="s">
        <v>28</v>
      </c>
      <c r="H88" s="136">
        <v>1</v>
      </c>
      <c r="I88" s="136">
        <v>6</v>
      </c>
      <c r="J88" s="132"/>
      <c r="O88" s="1"/>
    </row>
    <row r="89" spans="1:15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39"/>
      <c r="J89" s="140"/>
      <c r="O89" s="1"/>
    </row>
    <row r="90" spans="1:15" s="18" customFormat="1">
      <c r="A90" s="16"/>
      <c r="B90" s="17"/>
      <c r="C90" s="17"/>
      <c r="D90" s="113"/>
      <c r="E90" s="113"/>
      <c r="F90" s="113"/>
      <c r="G90" s="113"/>
      <c r="H90" s="113"/>
      <c r="I90" s="113"/>
      <c r="J90" s="114" t="s">
        <v>129</v>
      </c>
      <c r="K90" s="115"/>
      <c r="L90" s="115"/>
      <c r="M90" s="115"/>
      <c r="N90" s="115"/>
    </row>
    <row r="91" spans="1:15" s="16" customFormat="1">
      <c r="A91" s="17"/>
      <c r="B91" s="17"/>
      <c r="C91" s="17"/>
      <c r="D91" s="113"/>
      <c r="E91" s="113"/>
      <c r="F91" s="113"/>
      <c r="G91" s="113"/>
      <c r="H91" s="113"/>
      <c r="I91" s="113"/>
      <c r="J91" s="116" t="s">
        <v>130</v>
      </c>
      <c r="K91" s="117"/>
      <c r="L91" s="117"/>
      <c r="M91" s="117"/>
      <c r="N91" s="117"/>
    </row>
  </sheetData>
  <mergeCells count="2">
    <mergeCell ref="F17:I17"/>
    <mergeCell ref="C14:F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1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0CCA-42EE-4726-A5E1-43768874C751}">
  <dimension ref="A1:N91"/>
  <sheetViews>
    <sheetView showGridLines="0" tabSelected="1" view="pageBreakPreview" topLeftCell="A10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140625" style="2" customWidth="1"/>
    <col min="3" max="3" width="10.7109375" style="2" customWidth="1"/>
    <col min="4" max="4" width="14.85546875" style="89" customWidth="1"/>
    <col min="5" max="8" width="21.7109375" style="89" customWidth="1"/>
    <col min="9" max="9" width="1.5703125" style="91" customWidth="1"/>
    <col min="10" max="13" width="9.140625" style="91"/>
    <col min="14" max="16384" width="9.140625" style="1"/>
  </cols>
  <sheetData>
    <row r="1" spans="1:13" ht="12" customHeight="1">
      <c r="I1" s="90"/>
    </row>
    <row r="2" spans="1:13" ht="12" customHeight="1">
      <c r="I2" s="90"/>
      <c r="J2" s="92"/>
      <c r="K2" s="92"/>
      <c r="L2" s="92"/>
    </row>
    <row r="3" spans="1:13" ht="12" customHeight="1"/>
    <row r="4" spans="1:13" ht="16.5" customHeight="1"/>
    <row r="5" spans="1:13" ht="16.5" customHeight="1"/>
    <row r="6" spans="1:13" ht="16.5" customHeight="1"/>
    <row r="7" spans="1:13" ht="16.5" customHeight="1"/>
    <row r="8" spans="1:13" ht="16.5" customHeight="1"/>
    <row r="9" spans="1:13" ht="16.5" customHeight="1"/>
    <row r="10" spans="1:13" ht="16.5" customHeight="1"/>
    <row r="11" spans="1:13" ht="16.5" customHeight="1"/>
    <row r="12" spans="1:13" ht="6.75" customHeight="1"/>
    <row r="13" spans="1:13" s="3" customFormat="1" ht="15" customHeight="1">
      <c r="B13" s="155" t="s">
        <v>113</v>
      </c>
      <c r="C13" s="156" t="s">
        <v>153</v>
      </c>
      <c r="D13" s="157"/>
      <c r="E13" s="157"/>
      <c r="F13" s="157"/>
      <c r="G13" s="93"/>
      <c r="H13" s="93"/>
      <c r="I13" s="94"/>
      <c r="J13" s="95"/>
      <c r="K13" s="95"/>
      <c r="L13" s="95"/>
      <c r="M13" s="95"/>
    </row>
    <row r="14" spans="1:13" s="6" customFormat="1" ht="16.5" customHeight="1">
      <c r="B14" s="161" t="s">
        <v>114</v>
      </c>
      <c r="C14" s="239" t="s">
        <v>154</v>
      </c>
      <c r="D14" s="239"/>
      <c r="E14" s="239"/>
      <c r="F14" s="239"/>
      <c r="G14" s="96"/>
      <c r="H14" s="96"/>
      <c r="I14" s="97"/>
      <c r="J14" s="97"/>
      <c r="K14" s="97"/>
      <c r="L14" s="97"/>
      <c r="M14" s="97"/>
    </row>
    <row r="15" spans="1:13" ht="8.1" customHeight="1" thickBot="1"/>
    <row r="16" spans="1:13" ht="4.5" customHeight="1" thickTop="1">
      <c r="A16" s="35"/>
      <c r="B16" s="36"/>
      <c r="C16" s="36"/>
      <c r="D16" s="122"/>
      <c r="E16" s="122"/>
      <c r="F16" s="122"/>
      <c r="G16" s="122"/>
      <c r="H16" s="122"/>
      <c r="I16" s="123"/>
    </row>
    <row r="17" spans="1:13" ht="15" customHeight="1">
      <c r="A17" s="37"/>
      <c r="B17" s="38" t="s">
        <v>0</v>
      </c>
      <c r="C17" s="39"/>
      <c r="D17" s="124" t="s">
        <v>1</v>
      </c>
      <c r="E17" s="238" t="s">
        <v>148</v>
      </c>
      <c r="F17" s="238"/>
      <c r="G17" s="238"/>
      <c r="H17" s="238"/>
      <c r="I17" s="126"/>
    </row>
    <row r="18" spans="1:13" ht="15" customHeight="1">
      <c r="A18" s="37"/>
      <c r="B18" s="40" t="s">
        <v>3</v>
      </c>
      <c r="C18" s="39"/>
      <c r="D18" s="127" t="s">
        <v>4</v>
      </c>
      <c r="E18" s="125" t="s">
        <v>138</v>
      </c>
      <c r="F18" s="125" t="s">
        <v>139</v>
      </c>
      <c r="G18" s="125" t="s">
        <v>140</v>
      </c>
      <c r="H18" s="125" t="s">
        <v>141</v>
      </c>
      <c r="I18" s="126"/>
    </row>
    <row r="19" spans="1:13" ht="15" customHeight="1">
      <c r="A19" s="37"/>
      <c r="B19" s="40"/>
      <c r="C19" s="39"/>
      <c r="D19" s="127"/>
      <c r="E19" s="128" t="s">
        <v>145</v>
      </c>
      <c r="F19" s="128" t="s">
        <v>146</v>
      </c>
      <c r="G19" s="128" t="s">
        <v>147</v>
      </c>
      <c r="H19" s="128" t="s">
        <v>117</v>
      </c>
      <c r="I19" s="126"/>
    </row>
    <row r="20" spans="1:13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30"/>
      <c r="J20" s="107"/>
      <c r="K20" s="107"/>
      <c r="L20" s="107"/>
      <c r="M20" s="107"/>
    </row>
    <row r="21" spans="1:13" ht="8.1" customHeight="1">
      <c r="A21" s="43"/>
      <c r="B21" s="44"/>
      <c r="C21" s="44"/>
      <c r="D21" s="131"/>
      <c r="E21" s="131"/>
      <c r="F21" s="131"/>
      <c r="G21" s="131"/>
      <c r="H21" s="131"/>
      <c r="I21" s="132"/>
    </row>
    <row r="22" spans="1:13" ht="16.5">
      <c r="A22" s="43"/>
      <c r="B22" s="44" t="s">
        <v>10</v>
      </c>
      <c r="C22" s="45"/>
      <c r="D22" s="149">
        <v>2022</v>
      </c>
      <c r="E22" s="134">
        <f t="shared" ref="E22:H23" si="0">SUM(E26,E30,E34,E38,E42,E46,E50,E54,E58,E62,E66,E70,E74,E78,E82,E86)</f>
        <v>4230</v>
      </c>
      <c r="F22" s="134">
        <f t="shared" si="0"/>
        <v>4074</v>
      </c>
      <c r="G22" s="134">
        <f t="shared" si="0"/>
        <v>4279</v>
      </c>
      <c r="H22" s="134">
        <f t="shared" si="0"/>
        <v>7423</v>
      </c>
      <c r="I22" s="132"/>
    </row>
    <row r="23" spans="1:13" ht="16.5">
      <c r="A23" s="46"/>
      <c r="B23" s="47"/>
      <c r="C23" s="47"/>
      <c r="D23" s="149">
        <v>2023</v>
      </c>
      <c r="E23" s="134">
        <f t="shared" si="0"/>
        <v>4256</v>
      </c>
      <c r="F23" s="134">
        <f t="shared" si="0"/>
        <v>4408</v>
      </c>
      <c r="G23" s="134">
        <f t="shared" si="0"/>
        <v>4365</v>
      </c>
      <c r="H23" s="134">
        <f t="shared" si="0"/>
        <v>8052</v>
      </c>
      <c r="I23" s="135"/>
    </row>
    <row r="24" spans="1:13" ht="16.5">
      <c r="A24" s="46"/>
      <c r="B24" s="47"/>
      <c r="C24" s="47"/>
      <c r="D24" s="149">
        <v>2024</v>
      </c>
      <c r="E24" s="134">
        <f>SUM(E28,E32,E36,E40,E44,E48,E52,E56,E60,E64,E68,E72,E76,E80,E84,E88)</f>
        <v>4510</v>
      </c>
      <c r="F24" s="134">
        <f>SUM(F28,F32,F36,F40,F44,F48,F52,F56,F60,F64,F68,F72,F76,F80,F84,F88)</f>
        <v>4642</v>
      </c>
      <c r="G24" s="134">
        <f>SUM(G28,G32,G36,G40,G44,G48,G52,G56,G60,G64,G68,G72,G76,G80,G84,G88)</f>
        <v>4435</v>
      </c>
      <c r="H24" s="134">
        <f>SUM(H28,H32,H36,H40,H44,H48,H52,H56,H60,H64,H68,H72,H76,H80,H84,H88)</f>
        <v>9159</v>
      </c>
      <c r="I24" s="135"/>
    </row>
    <row r="25" spans="1:13" ht="8.1" customHeight="1">
      <c r="A25" s="46"/>
      <c r="B25" s="48"/>
      <c r="C25" s="48"/>
      <c r="D25" s="149"/>
      <c r="E25" s="133"/>
      <c r="F25" s="133"/>
      <c r="G25" s="133"/>
      <c r="H25" s="133"/>
      <c r="I25" s="135"/>
    </row>
    <row r="26" spans="1:13" ht="16.5">
      <c r="A26" s="46"/>
      <c r="B26" s="48" t="s">
        <v>11</v>
      </c>
      <c r="C26" s="48"/>
      <c r="D26" s="150">
        <v>2022</v>
      </c>
      <c r="E26" s="136">
        <v>463</v>
      </c>
      <c r="F26" s="136">
        <v>499</v>
      </c>
      <c r="G26" s="136">
        <v>521</v>
      </c>
      <c r="H26" s="136">
        <v>876</v>
      </c>
      <c r="I26" s="135"/>
    </row>
    <row r="27" spans="1:13" ht="16.5">
      <c r="A27" s="46"/>
      <c r="B27" s="48"/>
      <c r="C27" s="48"/>
      <c r="D27" s="150">
        <v>2023</v>
      </c>
      <c r="E27" s="136">
        <v>446</v>
      </c>
      <c r="F27" s="136">
        <v>484</v>
      </c>
      <c r="G27" s="136">
        <v>601</v>
      </c>
      <c r="H27" s="136">
        <v>1024</v>
      </c>
      <c r="I27" s="135"/>
    </row>
    <row r="28" spans="1:13" ht="16.5">
      <c r="A28" s="46"/>
      <c r="B28" s="48"/>
      <c r="C28" s="48"/>
      <c r="D28" s="150">
        <v>2024</v>
      </c>
      <c r="E28" s="137">
        <v>619</v>
      </c>
      <c r="F28" s="137">
        <v>633</v>
      </c>
      <c r="G28" s="137">
        <v>689</v>
      </c>
      <c r="H28" s="137">
        <v>1393</v>
      </c>
      <c r="I28" s="135"/>
    </row>
    <row r="29" spans="1:13" ht="8.1" customHeight="1">
      <c r="A29" s="46"/>
      <c r="B29" s="48"/>
      <c r="C29" s="48"/>
      <c r="D29" s="151"/>
      <c r="E29" s="138"/>
      <c r="F29" s="138"/>
      <c r="G29" s="138"/>
      <c r="H29" s="138"/>
      <c r="I29" s="135"/>
    </row>
    <row r="30" spans="1:13" ht="16.5">
      <c r="A30" s="46"/>
      <c r="B30" s="48" t="s">
        <v>12</v>
      </c>
      <c r="C30" s="48"/>
      <c r="D30" s="150">
        <v>2022</v>
      </c>
      <c r="E30" s="136">
        <v>573</v>
      </c>
      <c r="F30" s="136">
        <v>492</v>
      </c>
      <c r="G30" s="136">
        <v>478</v>
      </c>
      <c r="H30" s="136">
        <v>735</v>
      </c>
      <c r="I30" s="135"/>
    </row>
    <row r="31" spans="1:13" ht="16.5">
      <c r="A31" s="46"/>
      <c r="B31" s="48"/>
      <c r="C31" s="48"/>
      <c r="D31" s="150">
        <v>2023</v>
      </c>
      <c r="E31" s="137">
        <v>579</v>
      </c>
      <c r="F31" s="137">
        <v>566</v>
      </c>
      <c r="G31" s="137">
        <v>435</v>
      </c>
      <c r="H31" s="137">
        <v>693</v>
      </c>
      <c r="I31" s="135"/>
    </row>
    <row r="32" spans="1:13" ht="16.5">
      <c r="A32" s="46"/>
      <c r="B32" s="48"/>
      <c r="C32" s="48"/>
      <c r="D32" s="150">
        <v>2024</v>
      </c>
      <c r="E32" s="136">
        <v>485</v>
      </c>
      <c r="F32" s="136">
        <v>463</v>
      </c>
      <c r="G32" s="136">
        <v>407</v>
      </c>
      <c r="H32" s="136">
        <v>700</v>
      </c>
      <c r="I32" s="135"/>
    </row>
    <row r="33" spans="1:13" ht="8.1" customHeight="1">
      <c r="A33" s="46"/>
      <c r="B33" s="48"/>
      <c r="C33" s="48"/>
      <c r="D33" s="151"/>
      <c r="E33" s="138"/>
      <c r="F33" s="138"/>
      <c r="G33" s="138"/>
      <c r="H33" s="138"/>
      <c r="I33" s="135"/>
    </row>
    <row r="34" spans="1:13" ht="15" customHeight="1">
      <c r="A34" s="46"/>
      <c r="B34" s="48" t="s">
        <v>13</v>
      </c>
      <c r="C34" s="48"/>
      <c r="D34" s="150">
        <v>2022</v>
      </c>
      <c r="E34" s="136">
        <v>434</v>
      </c>
      <c r="F34" s="136">
        <v>405</v>
      </c>
      <c r="G34" s="136">
        <v>436</v>
      </c>
      <c r="H34" s="136">
        <v>606</v>
      </c>
      <c r="I34" s="135"/>
    </row>
    <row r="35" spans="1:13" ht="15" customHeight="1">
      <c r="A35" s="46"/>
      <c r="B35" s="48"/>
      <c r="C35" s="48"/>
      <c r="D35" s="150">
        <v>2023</v>
      </c>
      <c r="E35" s="137">
        <v>467</v>
      </c>
      <c r="F35" s="137">
        <v>520</v>
      </c>
      <c r="G35" s="137">
        <v>465</v>
      </c>
      <c r="H35" s="137">
        <v>693</v>
      </c>
      <c r="I35" s="135"/>
    </row>
    <row r="36" spans="1:13" ht="15" customHeight="1">
      <c r="A36" s="46"/>
      <c r="B36" s="48"/>
      <c r="C36" s="48"/>
      <c r="D36" s="150">
        <v>2024</v>
      </c>
      <c r="E36" s="137">
        <v>513</v>
      </c>
      <c r="F36" s="137">
        <v>532</v>
      </c>
      <c r="G36" s="137">
        <v>524</v>
      </c>
      <c r="H36" s="137">
        <v>956</v>
      </c>
      <c r="I36" s="135"/>
    </row>
    <row r="37" spans="1:13" ht="8.1" customHeight="1">
      <c r="A37" s="46"/>
      <c r="B37" s="48"/>
      <c r="C37" s="48"/>
      <c r="D37" s="151"/>
      <c r="E37" s="138"/>
      <c r="F37" s="138"/>
      <c r="G37" s="138"/>
      <c r="H37" s="138"/>
      <c r="I37" s="135"/>
    </row>
    <row r="38" spans="1:13" ht="16.5">
      <c r="A38" s="46"/>
      <c r="B38" s="48" t="s">
        <v>14</v>
      </c>
      <c r="C38" s="48"/>
      <c r="D38" s="150">
        <v>2022</v>
      </c>
      <c r="E38" s="137">
        <v>102</v>
      </c>
      <c r="F38" s="137">
        <v>86</v>
      </c>
      <c r="G38" s="137">
        <v>108</v>
      </c>
      <c r="H38" s="137">
        <v>193</v>
      </c>
      <c r="I38" s="135"/>
    </row>
    <row r="39" spans="1:13" ht="16.5">
      <c r="A39" s="46"/>
      <c r="B39" s="48"/>
      <c r="C39" s="48"/>
      <c r="D39" s="150">
        <v>2023</v>
      </c>
      <c r="E39" s="137">
        <v>87</v>
      </c>
      <c r="F39" s="137">
        <v>86</v>
      </c>
      <c r="G39" s="137">
        <v>75</v>
      </c>
      <c r="H39" s="137">
        <v>163</v>
      </c>
      <c r="I39" s="135"/>
    </row>
    <row r="40" spans="1:13" s="2" customFormat="1" ht="16.5">
      <c r="A40" s="46"/>
      <c r="B40" s="48"/>
      <c r="C40" s="48"/>
      <c r="D40" s="150">
        <v>2024</v>
      </c>
      <c r="E40" s="137">
        <v>106</v>
      </c>
      <c r="F40" s="137">
        <v>131</v>
      </c>
      <c r="G40" s="137">
        <v>81</v>
      </c>
      <c r="H40" s="137">
        <v>182</v>
      </c>
      <c r="I40" s="135"/>
      <c r="J40" s="91"/>
      <c r="K40" s="110"/>
      <c r="L40" s="110"/>
      <c r="M40" s="110"/>
    </row>
    <row r="41" spans="1:13" ht="8.1" customHeight="1">
      <c r="A41" s="46"/>
      <c r="B41" s="48"/>
      <c r="C41" s="48"/>
      <c r="D41" s="151"/>
      <c r="E41" s="138"/>
      <c r="F41" s="138"/>
      <c r="G41" s="138"/>
      <c r="H41" s="138"/>
      <c r="I41" s="135"/>
    </row>
    <row r="42" spans="1:13" ht="16.5">
      <c r="A42" s="48"/>
      <c r="B42" s="48" t="s">
        <v>15</v>
      </c>
      <c r="C42" s="48"/>
      <c r="D42" s="150">
        <v>2022</v>
      </c>
      <c r="E42" s="137">
        <v>147</v>
      </c>
      <c r="F42" s="137">
        <v>167</v>
      </c>
      <c r="G42" s="137">
        <v>178</v>
      </c>
      <c r="H42" s="137">
        <v>370</v>
      </c>
      <c r="I42" s="135"/>
    </row>
    <row r="43" spans="1:13" ht="16.5">
      <c r="A43" s="46"/>
      <c r="B43" s="48"/>
      <c r="C43" s="48"/>
      <c r="D43" s="150">
        <v>2023</v>
      </c>
      <c r="E43" s="137">
        <v>161</v>
      </c>
      <c r="F43" s="137">
        <v>158</v>
      </c>
      <c r="G43" s="137">
        <v>157</v>
      </c>
      <c r="H43" s="137">
        <v>283</v>
      </c>
      <c r="I43" s="135"/>
    </row>
    <row r="44" spans="1:13" ht="16.5">
      <c r="A44" s="46"/>
      <c r="B44" s="48"/>
      <c r="C44" s="48"/>
      <c r="D44" s="150">
        <v>2024</v>
      </c>
      <c r="E44" s="137">
        <v>165</v>
      </c>
      <c r="F44" s="137">
        <v>197</v>
      </c>
      <c r="G44" s="137">
        <v>176</v>
      </c>
      <c r="H44" s="137">
        <v>431</v>
      </c>
      <c r="I44" s="135"/>
    </row>
    <row r="45" spans="1:13" ht="8.1" customHeight="1">
      <c r="A45" s="46"/>
      <c r="B45" s="48"/>
      <c r="C45" s="48"/>
      <c r="D45" s="151"/>
      <c r="E45" s="138"/>
      <c r="F45" s="138"/>
      <c r="G45" s="138"/>
      <c r="H45" s="138"/>
      <c r="I45" s="135"/>
    </row>
    <row r="46" spans="1:13" ht="16.5">
      <c r="A46" s="46"/>
      <c r="B46" s="48" t="s">
        <v>16</v>
      </c>
      <c r="C46" s="48"/>
      <c r="D46" s="150">
        <v>2022</v>
      </c>
      <c r="E46" s="137">
        <v>248</v>
      </c>
      <c r="F46" s="137">
        <v>240</v>
      </c>
      <c r="G46" s="137">
        <v>274</v>
      </c>
      <c r="H46" s="137">
        <v>454</v>
      </c>
      <c r="I46" s="135"/>
    </row>
    <row r="47" spans="1:13" ht="16.5">
      <c r="A47" s="46"/>
      <c r="B47" s="48"/>
      <c r="C47" s="48"/>
      <c r="D47" s="150">
        <v>2023</v>
      </c>
      <c r="E47" s="137">
        <v>329</v>
      </c>
      <c r="F47" s="137">
        <v>335</v>
      </c>
      <c r="G47" s="137">
        <v>377</v>
      </c>
      <c r="H47" s="137">
        <v>632</v>
      </c>
      <c r="I47" s="135"/>
    </row>
    <row r="48" spans="1:13" ht="16.5">
      <c r="A48" s="46"/>
      <c r="B48" s="48"/>
      <c r="C48" s="48"/>
      <c r="D48" s="150">
        <v>2024</v>
      </c>
      <c r="E48" s="137">
        <v>353</v>
      </c>
      <c r="F48" s="137">
        <v>348</v>
      </c>
      <c r="G48" s="137">
        <v>354</v>
      </c>
      <c r="H48" s="137">
        <v>719</v>
      </c>
      <c r="I48" s="135"/>
    </row>
    <row r="49" spans="1:13" ht="8.1" customHeight="1">
      <c r="A49" s="46"/>
      <c r="B49" s="48"/>
      <c r="C49" s="48"/>
      <c r="D49" s="151"/>
      <c r="E49" s="138"/>
      <c r="F49" s="138"/>
      <c r="G49" s="138"/>
      <c r="H49" s="138"/>
      <c r="I49" s="135"/>
    </row>
    <row r="50" spans="1:13" ht="16.5">
      <c r="A50" s="46"/>
      <c r="B50" s="48" t="s">
        <v>17</v>
      </c>
      <c r="C50" s="48"/>
      <c r="D50" s="150">
        <v>2022</v>
      </c>
      <c r="E50" s="136">
        <v>383</v>
      </c>
      <c r="F50" s="136">
        <v>393</v>
      </c>
      <c r="G50" s="136">
        <v>402</v>
      </c>
      <c r="H50" s="136">
        <v>869</v>
      </c>
      <c r="I50" s="135"/>
    </row>
    <row r="51" spans="1:13" ht="16.5">
      <c r="A51" s="46"/>
      <c r="B51" s="48"/>
      <c r="C51" s="48"/>
      <c r="D51" s="150">
        <v>2023</v>
      </c>
      <c r="E51" s="137">
        <v>310</v>
      </c>
      <c r="F51" s="137">
        <v>399</v>
      </c>
      <c r="G51" s="137">
        <v>398</v>
      </c>
      <c r="H51" s="137">
        <v>902</v>
      </c>
      <c r="I51" s="135"/>
    </row>
    <row r="52" spans="1:13" ht="16.5">
      <c r="A52" s="46"/>
      <c r="B52" s="48"/>
      <c r="C52" s="48"/>
      <c r="D52" s="150">
        <v>2024</v>
      </c>
      <c r="E52" s="137">
        <v>317</v>
      </c>
      <c r="F52" s="137">
        <v>314</v>
      </c>
      <c r="G52" s="137">
        <v>352</v>
      </c>
      <c r="H52" s="137">
        <v>894</v>
      </c>
      <c r="I52" s="135"/>
    </row>
    <row r="53" spans="1:13" ht="8.1" customHeight="1">
      <c r="A53" s="46"/>
      <c r="B53" s="48"/>
      <c r="C53" s="48"/>
      <c r="D53" s="151"/>
      <c r="E53" s="138"/>
      <c r="F53" s="138"/>
      <c r="G53" s="138"/>
      <c r="H53" s="138"/>
      <c r="I53" s="135"/>
    </row>
    <row r="54" spans="1:13" ht="16.5">
      <c r="A54" s="46"/>
      <c r="B54" s="48" t="s">
        <v>18</v>
      </c>
      <c r="C54" s="48"/>
      <c r="D54" s="150">
        <v>2022</v>
      </c>
      <c r="E54" s="137">
        <v>107</v>
      </c>
      <c r="F54" s="137">
        <v>73</v>
      </c>
      <c r="G54" s="137">
        <v>84</v>
      </c>
      <c r="H54" s="137">
        <v>68</v>
      </c>
      <c r="I54" s="135"/>
    </row>
    <row r="55" spans="1:13" ht="16.5">
      <c r="A55" s="46"/>
      <c r="B55" s="48"/>
      <c r="C55" s="48"/>
      <c r="D55" s="150">
        <v>2023</v>
      </c>
      <c r="E55" s="137">
        <v>115</v>
      </c>
      <c r="F55" s="137">
        <v>81</v>
      </c>
      <c r="G55" s="137">
        <v>76</v>
      </c>
      <c r="H55" s="137">
        <v>112</v>
      </c>
      <c r="I55" s="135"/>
    </row>
    <row r="56" spans="1:13" ht="16.5">
      <c r="A56" s="46"/>
      <c r="B56" s="48"/>
      <c r="C56" s="48"/>
      <c r="D56" s="150">
        <v>2024</v>
      </c>
      <c r="E56" s="137">
        <v>111</v>
      </c>
      <c r="F56" s="137">
        <v>99</v>
      </c>
      <c r="G56" s="137">
        <v>78</v>
      </c>
      <c r="H56" s="137">
        <v>136</v>
      </c>
      <c r="I56" s="135"/>
    </row>
    <row r="57" spans="1:13" ht="8.1" customHeight="1">
      <c r="A57" s="46"/>
      <c r="B57" s="48"/>
      <c r="C57" s="48"/>
      <c r="D57" s="151"/>
      <c r="E57" s="138"/>
      <c r="F57" s="138"/>
      <c r="G57" s="138"/>
      <c r="H57" s="138"/>
      <c r="I57" s="135"/>
    </row>
    <row r="58" spans="1:13" ht="16.5">
      <c r="A58" s="46"/>
      <c r="B58" s="48" t="s">
        <v>19</v>
      </c>
      <c r="C58" s="48"/>
      <c r="D58" s="150">
        <v>2022</v>
      </c>
      <c r="E58" s="137">
        <v>386</v>
      </c>
      <c r="F58" s="137">
        <v>327</v>
      </c>
      <c r="G58" s="137">
        <v>321</v>
      </c>
      <c r="H58" s="137">
        <v>877</v>
      </c>
      <c r="I58" s="135"/>
    </row>
    <row r="59" spans="1:13" ht="16.5">
      <c r="A59" s="46"/>
      <c r="B59" s="48"/>
      <c r="C59" s="48"/>
      <c r="D59" s="150">
        <v>2023</v>
      </c>
      <c r="E59" s="137">
        <v>315</v>
      </c>
      <c r="F59" s="137">
        <v>322</v>
      </c>
      <c r="G59" s="137">
        <v>316</v>
      </c>
      <c r="H59" s="137">
        <v>895</v>
      </c>
      <c r="I59" s="135"/>
    </row>
    <row r="60" spans="1:13" ht="16.5">
      <c r="A60" s="46"/>
      <c r="B60" s="48"/>
      <c r="C60" s="48"/>
      <c r="D60" s="150">
        <v>2024</v>
      </c>
      <c r="E60" s="137">
        <v>336</v>
      </c>
      <c r="F60" s="137">
        <v>316</v>
      </c>
      <c r="G60" s="137">
        <v>304</v>
      </c>
      <c r="H60" s="137">
        <v>1032</v>
      </c>
      <c r="I60" s="135"/>
    </row>
    <row r="61" spans="1:13" ht="8.1" customHeight="1">
      <c r="A61" s="46"/>
      <c r="B61" s="48"/>
      <c r="C61" s="48"/>
      <c r="D61" s="151"/>
      <c r="E61" s="138"/>
      <c r="F61" s="138"/>
      <c r="G61" s="138"/>
      <c r="H61" s="138"/>
      <c r="I61" s="135"/>
    </row>
    <row r="62" spans="1:13" ht="15" customHeight="1">
      <c r="A62" s="46"/>
      <c r="B62" s="48" t="s">
        <v>128</v>
      </c>
      <c r="C62" s="48"/>
      <c r="D62" s="150">
        <v>2022</v>
      </c>
      <c r="E62" s="137">
        <v>140</v>
      </c>
      <c r="F62" s="137">
        <v>126</v>
      </c>
      <c r="G62" s="137">
        <v>146</v>
      </c>
      <c r="H62" s="137">
        <v>174</v>
      </c>
      <c r="I62" s="135"/>
      <c r="K62" s="88"/>
      <c r="L62" s="119"/>
      <c r="M62" s="120"/>
    </row>
    <row r="63" spans="1:13" ht="15" customHeight="1">
      <c r="A63" s="46"/>
      <c r="B63" s="48"/>
      <c r="C63" s="48"/>
      <c r="D63" s="150">
        <v>2023</v>
      </c>
      <c r="E63" s="137">
        <v>122</v>
      </c>
      <c r="F63" s="137">
        <v>100</v>
      </c>
      <c r="G63" s="137">
        <v>138</v>
      </c>
      <c r="H63" s="137">
        <v>167</v>
      </c>
      <c r="I63" s="135"/>
      <c r="K63" s="88"/>
      <c r="L63" s="119"/>
      <c r="M63" s="119"/>
    </row>
    <row r="64" spans="1:13" ht="15" customHeight="1">
      <c r="A64" s="46"/>
      <c r="B64" s="48"/>
      <c r="C64" s="48"/>
      <c r="D64" s="150">
        <v>2024</v>
      </c>
      <c r="E64" s="137">
        <v>127</v>
      </c>
      <c r="F64" s="137">
        <v>148</v>
      </c>
      <c r="G64" s="137">
        <v>135</v>
      </c>
      <c r="H64" s="137">
        <v>269</v>
      </c>
      <c r="I64" s="135"/>
    </row>
    <row r="65" spans="1:14" ht="8.1" customHeight="1">
      <c r="A65" s="46"/>
      <c r="B65" s="48"/>
      <c r="C65" s="48"/>
      <c r="D65" s="151"/>
      <c r="E65" s="138"/>
      <c r="F65" s="138"/>
      <c r="G65" s="138"/>
      <c r="H65" s="138"/>
      <c r="I65" s="135"/>
    </row>
    <row r="66" spans="1:14" ht="16.5">
      <c r="A66" s="46"/>
      <c r="B66" s="48" t="s">
        <v>21</v>
      </c>
      <c r="C66" s="48"/>
      <c r="D66" s="150">
        <v>2022</v>
      </c>
      <c r="E66" s="137">
        <v>296</v>
      </c>
      <c r="F66" s="137">
        <v>245</v>
      </c>
      <c r="G66" s="137">
        <v>200</v>
      </c>
      <c r="H66" s="137">
        <v>219</v>
      </c>
      <c r="I66" s="135"/>
    </row>
    <row r="67" spans="1:14" ht="16.5">
      <c r="A67" s="46"/>
      <c r="B67" s="48"/>
      <c r="C67" s="48"/>
      <c r="D67" s="150">
        <v>2023</v>
      </c>
      <c r="E67" s="137">
        <v>347</v>
      </c>
      <c r="F67" s="137">
        <v>325</v>
      </c>
      <c r="G67" s="137">
        <v>255</v>
      </c>
      <c r="H67" s="137">
        <v>323</v>
      </c>
      <c r="I67" s="135"/>
    </row>
    <row r="68" spans="1:14" ht="16.5">
      <c r="A68" s="46"/>
      <c r="B68" s="48"/>
      <c r="C68" s="48"/>
      <c r="D68" s="150">
        <v>2024</v>
      </c>
      <c r="E68" s="137">
        <v>382</v>
      </c>
      <c r="F68" s="137">
        <v>360</v>
      </c>
      <c r="G68" s="137">
        <v>280</v>
      </c>
      <c r="H68" s="137">
        <v>321</v>
      </c>
      <c r="I68" s="135"/>
    </row>
    <row r="69" spans="1:14" ht="8.1" customHeight="1">
      <c r="A69" s="46"/>
      <c r="B69" s="48"/>
      <c r="C69" s="48"/>
      <c r="D69" s="151"/>
      <c r="E69" s="138"/>
      <c r="F69" s="138"/>
      <c r="G69" s="138"/>
      <c r="H69" s="138"/>
      <c r="I69" s="135"/>
    </row>
    <row r="70" spans="1:14" ht="16.5">
      <c r="A70" s="46"/>
      <c r="B70" s="48" t="s">
        <v>22</v>
      </c>
      <c r="C70" s="48"/>
      <c r="D70" s="150">
        <v>2022</v>
      </c>
      <c r="E70" s="136">
        <v>432</v>
      </c>
      <c r="F70" s="136">
        <v>426</v>
      </c>
      <c r="G70" s="136">
        <v>494</v>
      </c>
      <c r="H70" s="136">
        <v>820</v>
      </c>
      <c r="I70" s="135"/>
    </row>
    <row r="71" spans="1:14" ht="16.5">
      <c r="A71" s="46"/>
      <c r="B71" s="48"/>
      <c r="C71" s="48"/>
      <c r="D71" s="150">
        <v>2023</v>
      </c>
      <c r="E71" s="137">
        <v>430</v>
      </c>
      <c r="F71" s="137">
        <v>434</v>
      </c>
      <c r="G71" s="137">
        <v>457</v>
      </c>
      <c r="H71" s="137">
        <v>896</v>
      </c>
      <c r="I71" s="135"/>
    </row>
    <row r="72" spans="1:14" ht="16.5">
      <c r="A72" s="46"/>
      <c r="B72" s="48"/>
      <c r="C72" s="48"/>
      <c r="D72" s="150">
        <v>2024</v>
      </c>
      <c r="E72" s="137">
        <v>507</v>
      </c>
      <c r="F72" s="137">
        <v>507</v>
      </c>
      <c r="G72" s="137">
        <v>473</v>
      </c>
      <c r="H72" s="137">
        <v>946</v>
      </c>
      <c r="I72" s="135"/>
    </row>
    <row r="73" spans="1:14" ht="8.1" customHeight="1">
      <c r="A73" s="46"/>
      <c r="B73" s="48"/>
      <c r="C73" s="48"/>
      <c r="D73" s="151"/>
      <c r="E73" s="138"/>
      <c r="F73" s="138"/>
      <c r="G73" s="138"/>
      <c r="H73" s="138"/>
      <c r="I73" s="135"/>
    </row>
    <row r="74" spans="1:14" ht="16.5">
      <c r="A74" s="46"/>
      <c r="B74" s="48" t="s">
        <v>23</v>
      </c>
      <c r="C74" s="48"/>
      <c r="D74" s="150">
        <v>2022</v>
      </c>
      <c r="E74" s="137">
        <v>343</v>
      </c>
      <c r="F74" s="137">
        <v>414</v>
      </c>
      <c r="G74" s="137">
        <v>461</v>
      </c>
      <c r="H74" s="137">
        <v>755</v>
      </c>
      <c r="I74" s="135"/>
    </row>
    <row r="75" spans="1:14" ht="16.5">
      <c r="A75" s="46"/>
      <c r="B75" s="48"/>
      <c r="C75" s="48"/>
      <c r="D75" s="150">
        <v>2023</v>
      </c>
      <c r="E75" s="137">
        <v>347</v>
      </c>
      <c r="F75" s="137">
        <v>414</v>
      </c>
      <c r="G75" s="137">
        <v>426</v>
      </c>
      <c r="H75" s="137">
        <v>831</v>
      </c>
      <c r="I75" s="135"/>
    </row>
    <row r="76" spans="1:14" ht="16.5">
      <c r="A76" s="46"/>
      <c r="B76" s="48"/>
      <c r="C76" s="48"/>
      <c r="D76" s="150">
        <v>2024</v>
      </c>
      <c r="E76" s="137">
        <v>310</v>
      </c>
      <c r="F76" s="137">
        <v>438</v>
      </c>
      <c r="G76" s="137">
        <v>400</v>
      </c>
      <c r="H76" s="137">
        <v>765</v>
      </c>
      <c r="I76" s="135"/>
    </row>
    <row r="77" spans="1:14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5"/>
      <c r="N77" s="1"/>
    </row>
    <row r="78" spans="1:14" s="91" customFormat="1" ht="16.5">
      <c r="A78" s="46"/>
      <c r="B78" s="2" t="s">
        <v>127</v>
      </c>
      <c r="C78" s="48"/>
      <c r="D78" s="150">
        <v>2022</v>
      </c>
      <c r="E78" s="137">
        <v>144</v>
      </c>
      <c r="F78" s="137">
        <v>164</v>
      </c>
      <c r="G78" s="137">
        <v>143</v>
      </c>
      <c r="H78" s="137">
        <v>383</v>
      </c>
      <c r="I78" s="135"/>
      <c r="N78" s="1"/>
    </row>
    <row r="79" spans="1:14" s="91" customFormat="1" ht="16.5">
      <c r="A79" s="46"/>
      <c r="B79" s="48"/>
      <c r="C79" s="48"/>
      <c r="D79" s="150">
        <v>2023</v>
      </c>
      <c r="E79" s="137">
        <v>184</v>
      </c>
      <c r="F79" s="137">
        <v>172</v>
      </c>
      <c r="G79" s="137">
        <v>172</v>
      </c>
      <c r="H79" s="137">
        <v>413</v>
      </c>
      <c r="I79" s="135"/>
      <c r="N79" s="1"/>
    </row>
    <row r="80" spans="1:14" s="91" customFormat="1" ht="16.5">
      <c r="A80" s="43"/>
      <c r="B80" s="49"/>
      <c r="C80" s="49"/>
      <c r="D80" s="150">
        <v>2024</v>
      </c>
      <c r="E80" s="137">
        <v>160</v>
      </c>
      <c r="F80" s="137">
        <v>143</v>
      </c>
      <c r="G80" s="137">
        <v>162</v>
      </c>
      <c r="H80" s="137">
        <v>379</v>
      </c>
      <c r="I80" s="132"/>
      <c r="N80" s="1"/>
    </row>
    <row r="81" spans="1:14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5"/>
      <c r="N81" s="1"/>
    </row>
    <row r="82" spans="1:14" s="91" customFormat="1" ht="16.5">
      <c r="A82" s="46"/>
      <c r="B82" s="2" t="s">
        <v>131</v>
      </c>
      <c r="C82" s="48"/>
      <c r="D82" s="150">
        <v>2022</v>
      </c>
      <c r="E82" s="137">
        <v>20</v>
      </c>
      <c r="F82" s="137">
        <v>12</v>
      </c>
      <c r="G82" s="137">
        <v>17</v>
      </c>
      <c r="H82" s="137">
        <v>19</v>
      </c>
      <c r="I82" s="135"/>
      <c r="N82" s="1"/>
    </row>
    <row r="83" spans="1:14" s="91" customFormat="1" ht="16.5">
      <c r="A83" s="46"/>
      <c r="B83" s="48"/>
      <c r="C83" s="48"/>
      <c r="D83" s="150">
        <v>2023</v>
      </c>
      <c r="E83" s="137">
        <v>10</v>
      </c>
      <c r="F83" s="137">
        <v>6</v>
      </c>
      <c r="G83" s="137">
        <v>13</v>
      </c>
      <c r="H83" s="137">
        <v>16</v>
      </c>
      <c r="I83" s="135"/>
      <c r="N83" s="1"/>
    </row>
    <row r="84" spans="1:14" s="91" customFormat="1" ht="16.5">
      <c r="A84" s="43"/>
      <c r="B84" s="49"/>
      <c r="C84" s="49"/>
      <c r="D84" s="150">
        <v>2024</v>
      </c>
      <c r="E84" s="137">
        <v>8</v>
      </c>
      <c r="F84" s="137">
        <v>7</v>
      </c>
      <c r="G84" s="137">
        <v>14</v>
      </c>
      <c r="H84" s="137">
        <v>19</v>
      </c>
      <c r="I84" s="132"/>
      <c r="N84" s="1"/>
    </row>
    <row r="85" spans="1:14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5"/>
      <c r="N85" s="1"/>
    </row>
    <row r="86" spans="1:14" s="91" customFormat="1" ht="16.5">
      <c r="A86" s="46"/>
      <c r="B86" s="2" t="s">
        <v>132</v>
      </c>
      <c r="C86" s="48"/>
      <c r="D86" s="150">
        <v>2022</v>
      </c>
      <c r="E86" s="137">
        <v>12</v>
      </c>
      <c r="F86" s="137">
        <v>5</v>
      </c>
      <c r="G86" s="137">
        <v>16</v>
      </c>
      <c r="H86" s="137">
        <v>5</v>
      </c>
      <c r="I86" s="135"/>
      <c r="N86" s="1"/>
    </row>
    <row r="87" spans="1:14" s="91" customFormat="1" ht="16.5">
      <c r="A87" s="46"/>
      <c r="B87" s="48"/>
      <c r="C87" s="48"/>
      <c r="D87" s="150">
        <v>2023</v>
      </c>
      <c r="E87" s="137">
        <v>7</v>
      </c>
      <c r="F87" s="137">
        <v>6</v>
      </c>
      <c r="G87" s="137">
        <v>4</v>
      </c>
      <c r="H87" s="137">
        <v>9</v>
      </c>
      <c r="I87" s="135"/>
      <c r="N87" s="1"/>
    </row>
    <row r="88" spans="1:14" s="91" customFormat="1" ht="16.5">
      <c r="A88" s="43"/>
      <c r="B88" s="49"/>
      <c r="C88" s="49"/>
      <c r="D88" s="150">
        <v>2024</v>
      </c>
      <c r="E88" s="137">
        <v>11</v>
      </c>
      <c r="F88" s="137">
        <v>6</v>
      </c>
      <c r="G88" s="137">
        <v>6</v>
      </c>
      <c r="H88" s="137">
        <v>17</v>
      </c>
      <c r="I88" s="132"/>
      <c r="N88" s="1"/>
    </row>
    <row r="89" spans="1:14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40"/>
      <c r="N89" s="1"/>
    </row>
    <row r="90" spans="1:14" s="18" customFormat="1">
      <c r="A90" s="16"/>
      <c r="B90" s="17"/>
      <c r="C90" s="17"/>
      <c r="D90" s="113"/>
      <c r="E90" s="113"/>
      <c r="F90" s="113"/>
      <c r="G90" s="113"/>
      <c r="H90" s="113"/>
      <c r="I90" s="114" t="s">
        <v>129</v>
      </c>
      <c r="J90" s="115"/>
      <c r="K90" s="115"/>
      <c r="L90" s="115"/>
      <c r="M90" s="115"/>
    </row>
    <row r="91" spans="1:14" s="16" customFormat="1">
      <c r="A91" s="17"/>
      <c r="B91" s="17"/>
      <c r="C91" s="17"/>
      <c r="D91" s="113"/>
      <c r="E91" s="113"/>
      <c r="F91" s="113"/>
      <c r="G91" s="113"/>
      <c r="H91" s="113"/>
      <c r="I91" s="116" t="s">
        <v>130</v>
      </c>
      <c r="J91" s="117"/>
      <c r="K91" s="117"/>
      <c r="L91" s="117"/>
      <c r="M91" s="117"/>
    </row>
  </sheetData>
  <mergeCells count="2">
    <mergeCell ref="E17:H17"/>
    <mergeCell ref="C14:F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2" fitToWidth="0" orientation="portrait" r:id="rId1"/>
  <headerFooter>
    <oddHeader xml:space="preserve">&amp;R&amp;"-,Bold"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518F3-5743-4518-884B-7BE61A00DCD8}">
  <dimension ref="A1:Q97"/>
  <sheetViews>
    <sheetView showGridLines="0" tabSelected="1" view="pageBreakPreview" topLeftCell="A13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.140625" style="2" customWidth="1"/>
    <col min="3" max="3" width="7.140625" style="2" customWidth="1"/>
    <col min="4" max="4" width="9.7109375" style="89" customWidth="1"/>
    <col min="5" max="11" width="13.28515625" style="89" customWidth="1"/>
    <col min="12" max="12" width="1.5703125" style="91" customWidth="1"/>
    <col min="13" max="16" width="9.140625" style="91"/>
    <col min="17" max="16384" width="9.140625" style="1"/>
  </cols>
  <sheetData>
    <row r="1" spans="1:16" ht="12" customHeight="1">
      <c r="L1" s="90"/>
    </row>
    <row r="2" spans="1:16" ht="12" customHeight="1">
      <c r="L2" s="90"/>
      <c r="M2" s="92"/>
      <c r="N2" s="92"/>
      <c r="O2" s="92"/>
    </row>
    <row r="3" spans="1:16" ht="12" customHeight="1"/>
    <row r="4" spans="1:16" ht="16.5" customHeight="1"/>
    <row r="5" spans="1:16" ht="16.5" customHeight="1"/>
    <row r="6" spans="1:16" ht="16.5" customHeight="1"/>
    <row r="7" spans="1:16" ht="16.5" customHeight="1"/>
    <row r="8" spans="1:16" ht="16.5" customHeight="1"/>
    <row r="9" spans="1:16" ht="16.5" customHeight="1"/>
    <row r="10" spans="1:16" ht="16.5" customHeight="1"/>
    <row r="11" spans="1:16" ht="16.5" customHeight="1"/>
    <row r="12" spans="1:16" ht="6.75" customHeight="1"/>
    <row r="13" spans="1:16" s="154" customFormat="1" ht="15" customHeight="1">
      <c r="B13" s="228" t="s">
        <v>155</v>
      </c>
      <c r="C13" s="229" t="s">
        <v>157</v>
      </c>
      <c r="D13" s="221"/>
      <c r="E13" s="221"/>
      <c r="F13" s="221"/>
      <c r="G13" s="221"/>
      <c r="H13" s="221"/>
      <c r="I13" s="157"/>
      <c r="J13" s="157"/>
      <c r="K13" s="157"/>
      <c r="L13" s="158"/>
      <c r="M13" s="159"/>
      <c r="N13" s="159"/>
      <c r="O13" s="159"/>
      <c r="P13" s="159"/>
    </row>
    <row r="14" spans="1:16" s="160" customFormat="1" ht="16.5" customHeight="1">
      <c r="B14" s="230" t="s">
        <v>156</v>
      </c>
      <c r="C14" s="240" t="s">
        <v>158</v>
      </c>
      <c r="D14" s="240"/>
      <c r="E14" s="240"/>
      <c r="F14" s="240"/>
      <c r="G14" s="240"/>
      <c r="H14" s="240"/>
      <c r="I14" s="163"/>
      <c r="J14" s="163"/>
      <c r="K14" s="163"/>
      <c r="L14" s="162"/>
      <c r="M14" s="162"/>
      <c r="N14" s="162"/>
      <c r="O14" s="162"/>
      <c r="P14" s="162"/>
    </row>
    <row r="15" spans="1:16" ht="8.1" customHeight="1" thickBot="1"/>
    <row r="16" spans="1:16" ht="4.5" customHeight="1" thickTop="1">
      <c r="A16" s="35"/>
      <c r="B16" s="36"/>
      <c r="C16" s="36"/>
      <c r="D16" s="122"/>
      <c r="E16" s="122"/>
      <c r="F16" s="122"/>
      <c r="G16" s="122"/>
      <c r="H16" s="122"/>
      <c r="I16" s="122"/>
      <c r="J16" s="122"/>
      <c r="K16" s="122"/>
      <c r="L16" s="123"/>
    </row>
    <row r="17" spans="1:16" ht="15" customHeight="1">
      <c r="A17" s="37"/>
      <c r="B17" s="38" t="s">
        <v>0</v>
      </c>
      <c r="C17" s="39"/>
      <c r="D17" s="124" t="s">
        <v>1</v>
      </c>
      <c r="E17" s="125" t="s">
        <v>2</v>
      </c>
      <c r="F17" s="238" t="s">
        <v>173</v>
      </c>
      <c r="G17" s="238"/>
      <c r="H17" s="238"/>
      <c r="I17" s="238"/>
      <c r="J17" s="238"/>
      <c r="K17" s="238"/>
      <c r="L17" s="126"/>
    </row>
    <row r="18" spans="1:16" ht="15" customHeight="1">
      <c r="A18" s="37"/>
      <c r="B18" s="40" t="s">
        <v>3</v>
      </c>
      <c r="C18" s="39"/>
      <c r="D18" s="127" t="s">
        <v>4</v>
      </c>
      <c r="E18" s="128" t="s">
        <v>5</v>
      </c>
      <c r="F18" s="125" t="s">
        <v>159</v>
      </c>
      <c r="G18" s="125" t="s">
        <v>32</v>
      </c>
      <c r="H18" s="125" t="s">
        <v>34</v>
      </c>
      <c r="I18" s="125" t="s">
        <v>160</v>
      </c>
      <c r="J18" s="125" t="s">
        <v>160</v>
      </c>
      <c r="K18" s="125" t="s">
        <v>163</v>
      </c>
      <c r="L18" s="126"/>
    </row>
    <row r="19" spans="1:16" ht="15" customHeight="1">
      <c r="A19" s="37"/>
      <c r="B19" s="40"/>
      <c r="C19" s="39"/>
      <c r="D19" s="127"/>
      <c r="E19" s="128"/>
      <c r="F19" s="128" t="s">
        <v>165</v>
      </c>
      <c r="G19" s="128" t="s">
        <v>33</v>
      </c>
      <c r="H19" s="128" t="s">
        <v>71</v>
      </c>
      <c r="I19" s="125" t="s">
        <v>161</v>
      </c>
      <c r="J19" s="125" t="s">
        <v>162</v>
      </c>
      <c r="K19" s="128" t="s">
        <v>164</v>
      </c>
      <c r="L19" s="126"/>
    </row>
    <row r="20" spans="1:16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29"/>
      <c r="J20" s="129"/>
      <c r="K20" s="129"/>
      <c r="L20" s="130"/>
      <c r="M20" s="107"/>
      <c r="N20" s="107"/>
      <c r="O20" s="107"/>
      <c r="P20" s="107"/>
    </row>
    <row r="21" spans="1:16" ht="8.1" customHeight="1">
      <c r="A21" s="43"/>
      <c r="B21" s="44"/>
      <c r="C21" s="44"/>
      <c r="D21" s="131"/>
      <c r="E21" s="131"/>
      <c r="F21" s="131"/>
      <c r="G21" s="131"/>
      <c r="H21" s="131"/>
      <c r="I21" s="131"/>
      <c r="J21" s="131"/>
      <c r="K21" s="131"/>
      <c r="L21" s="132"/>
    </row>
    <row r="22" spans="1:16" ht="16.5">
      <c r="A22" s="43"/>
      <c r="B22" s="44" t="s">
        <v>10</v>
      </c>
      <c r="C22" s="45"/>
      <c r="D22" s="149">
        <v>2022</v>
      </c>
      <c r="E22" s="134">
        <f t="shared" ref="E22:K23" si="0">SUM(E26,E30,E34,E38,E42,E46,E50,E54,E58,E62,E66,E70,E74,E78,E82,E86)</f>
        <v>23517</v>
      </c>
      <c r="F22" s="134">
        <f t="shared" si="0"/>
        <v>19086</v>
      </c>
      <c r="G22" s="134">
        <f t="shared" si="0"/>
        <v>1223</v>
      </c>
      <c r="H22" s="134">
        <f t="shared" si="0"/>
        <v>1585</v>
      </c>
      <c r="I22" s="134">
        <f t="shared" si="0"/>
        <v>702</v>
      </c>
      <c r="J22" s="134">
        <f t="shared" si="0"/>
        <v>522</v>
      </c>
      <c r="K22" s="134">
        <f t="shared" si="0"/>
        <v>399</v>
      </c>
      <c r="L22" s="132"/>
    </row>
    <row r="23" spans="1:16" ht="16.5">
      <c r="A23" s="46"/>
      <c r="B23" s="47"/>
      <c r="C23" s="47"/>
      <c r="D23" s="149">
        <v>2023</v>
      </c>
      <c r="E23" s="134">
        <f t="shared" si="0"/>
        <v>24186</v>
      </c>
      <c r="F23" s="134">
        <f t="shared" si="0"/>
        <v>19606</v>
      </c>
      <c r="G23" s="134">
        <f t="shared" si="0"/>
        <v>1273</v>
      </c>
      <c r="H23" s="134">
        <f t="shared" si="0"/>
        <v>1611</v>
      </c>
      <c r="I23" s="134">
        <f t="shared" si="0"/>
        <v>585</v>
      </c>
      <c r="J23" s="134">
        <f t="shared" si="0"/>
        <v>588</v>
      </c>
      <c r="K23" s="134">
        <f t="shared" si="0"/>
        <v>523</v>
      </c>
      <c r="L23" s="135"/>
    </row>
    <row r="24" spans="1:16" ht="16.5">
      <c r="A24" s="46"/>
      <c r="B24" s="47"/>
      <c r="C24" s="47"/>
      <c r="D24" s="149">
        <v>2024</v>
      </c>
      <c r="E24" s="134">
        <f t="shared" ref="E24:K24" si="1">SUM(E28,E32,E36,E40,E44,E48,E52,E56,E60,E64,E68,E72,E76,E80,E84,E88)</f>
        <v>25570</v>
      </c>
      <c r="F24" s="134">
        <f t="shared" si="1"/>
        <v>20507</v>
      </c>
      <c r="G24" s="134">
        <f t="shared" si="1"/>
        <v>1420</v>
      </c>
      <c r="H24" s="134">
        <f t="shared" si="1"/>
        <v>1659</v>
      </c>
      <c r="I24" s="134">
        <f t="shared" si="1"/>
        <v>778</v>
      </c>
      <c r="J24" s="134">
        <f t="shared" si="1"/>
        <v>637</v>
      </c>
      <c r="K24" s="134">
        <f t="shared" si="1"/>
        <v>569</v>
      </c>
      <c r="L24" s="135"/>
    </row>
    <row r="25" spans="1:16" ht="8.1" customHeight="1">
      <c r="A25" s="46"/>
      <c r="B25" s="48"/>
      <c r="C25" s="48"/>
      <c r="D25" s="149"/>
      <c r="E25" s="133"/>
      <c r="F25" s="133"/>
      <c r="G25" s="133"/>
      <c r="H25" s="133"/>
      <c r="I25" s="133"/>
      <c r="J25" s="133"/>
      <c r="K25" s="133"/>
      <c r="L25" s="135"/>
    </row>
    <row r="26" spans="1:16" ht="16.5">
      <c r="A26" s="46"/>
      <c r="B26" s="48" t="s">
        <v>11</v>
      </c>
      <c r="C26" s="48"/>
      <c r="D26" s="150">
        <v>2022</v>
      </c>
      <c r="E26" s="136">
        <f>SUM(F26,G26,H26,I26,J26,K26)</f>
        <v>2674</v>
      </c>
      <c r="F26" s="136">
        <v>2200</v>
      </c>
      <c r="G26" s="136">
        <v>193</v>
      </c>
      <c r="H26" s="137">
        <v>201</v>
      </c>
      <c r="I26" s="136">
        <v>14</v>
      </c>
      <c r="J26" s="136">
        <v>10</v>
      </c>
      <c r="K26" s="136">
        <v>56</v>
      </c>
      <c r="L26" s="135"/>
    </row>
    <row r="27" spans="1:16" ht="16.5">
      <c r="A27" s="46"/>
      <c r="B27" s="48"/>
      <c r="C27" s="48"/>
      <c r="D27" s="150">
        <v>2023</v>
      </c>
      <c r="E27" s="136">
        <f t="shared" ref="E27:E28" si="2">SUM(F27,G27,H27,I27,J27,K27)</f>
        <v>2847</v>
      </c>
      <c r="F27" s="136">
        <v>2331</v>
      </c>
      <c r="G27" s="136">
        <v>198</v>
      </c>
      <c r="H27" s="137">
        <v>199</v>
      </c>
      <c r="I27" s="137">
        <v>25</v>
      </c>
      <c r="J27" s="136">
        <v>13</v>
      </c>
      <c r="K27" s="136">
        <v>81</v>
      </c>
      <c r="L27" s="135"/>
    </row>
    <row r="28" spans="1:16" ht="16.5">
      <c r="A28" s="46"/>
      <c r="B28" s="48"/>
      <c r="C28" s="48"/>
      <c r="D28" s="150">
        <v>2024</v>
      </c>
      <c r="E28" s="136">
        <f t="shared" si="2"/>
        <v>3639</v>
      </c>
      <c r="F28" s="136">
        <v>3000</v>
      </c>
      <c r="G28" s="136">
        <v>258</v>
      </c>
      <c r="H28" s="137">
        <v>239</v>
      </c>
      <c r="I28" s="136">
        <v>26</v>
      </c>
      <c r="J28" s="136">
        <v>15</v>
      </c>
      <c r="K28" s="136">
        <v>101</v>
      </c>
      <c r="L28" s="135"/>
    </row>
    <row r="29" spans="1:16" ht="8.1" customHeight="1">
      <c r="A29" s="46"/>
      <c r="B29" s="48"/>
      <c r="C29" s="48"/>
      <c r="D29" s="151"/>
      <c r="E29" s="138"/>
      <c r="F29" s="138"/>
      <c r="G29" s="138"/>
      <c r="H29" s="138"/>
      <c r="I29" s="138"/>
      <c r="J29" s="138"/>
      <c r="K29" s="138"/>
      <c r="L29" s="135"/>
    </row>
    <row r="30" spans="1:16" ht="16.5">
      <c r="A30" s="46"/>
      <c r="B30" s="48" t="s">
        <v>12</v>
      </c>
      <c r="C30" s="48"/>
      <c r="D30" s="150">
        <v>2022</v>
      </c>
      <c r="E30" s="136">
        <f>SUM(F30,G30,H30,I30,J30,K30)</f>
        <v>2724</v>
      </c>
      <c r="F30" s="136">
        <v>2567</v>
      </c>
      <c r="G30" s="136">
        <v>59</v>
      </c>
      <c r="H30" s="137">
        <v>73</v>
      </c>
      <c r="I30" s="137">
        <v>1</v>
      </c>
      <c r="J30" s="136">
        <v>2</v>
      </c>
      <c r="K30" s="136">
        <v>22</v>
      </c>
      <c r="L30" s="135"/>
    </row>
    <row r="31" spans="1:16" ht="16.5">
      <c r="A31" s="46"/>
      <c r="B31" s="48"/>
      <c r="C31" s="48"/>
      <c r="D31" s="150">
        <v>2023</v>
      </c>
      <c r="E31" s="136">
        <f t="shared" ref="E31:E32" si="3">SUM(F31,G31,H31,I31,J31,K31)</f>
        <v>2678</v>
      </c>
      <c r="F31" s="136">
        <v>2506</v>
      </c>
      <c r="G31" s="136">
        <v>54</v>
      </c>
      <c r="H31" s="137">
        <v>88</v>
      </c>
      <c r="I31" s="137" t="s">
        <v>28</v>
      </c>
      <c r="J31" s="136">
        <v>2</v>
      </c>
      <c r="K31" s="136">
        <v>28</v>
      </c>
      <c r="L31" s="135"/>
    </row>
    <row r="32" spans="1:16" ht="16.5">
      <c r="A32" s="46"/>
      <c r="B32" s="48"/>
      <c r="C32" s="48"/>
      <c r="D32" s="150">
        <v>2024</v>
      </c>
      <c r="E32" s="136">
        <f t="shared" si="3"/>
        <v>2338</v>
      </c>
      <c r="F32" s="136">
        <v>2213</v>
      </c>
      <c r="G32" s="136">
        <v>43</v>
      </c>
      <c r="H32" s="136">
        <v>53</v>
      </c>
      <c r="I32" s="136">
        <v>1</v>
      </c>
      <c r="J32" s="136">
        <v>1</v>
      </c>
      <c r="K32" s="136">
        <v>27</v>
      </c>
      <c r="L32" s="135"/>
    </row>
    <row r="33" spans="1:16" ht="8.1" customHeight="1">
      <c r="A33" s="46"/>
      <c r="B33" s="48"/>
      <c r="C33" s="48"/>
      <c r="D33" s="151"/>
      <c r="E33" s="138"/>
      <c r="F33" s="138"/>
      <c r="G33" s="138"/>
      <c r="H33" s="138"/>
      <c r="I33" s="138"/>
      <c r="J33" s="138"/>
      <c r="K33" s="138"/>
      <c r="L33" s="135"/>
    </row>
    <row r="34" spans="1:16" ht="15" customHeight="1">
      <c r="A34" s="46"/>
      <c r="B34" s="48" t="s">
        <v>13</v>
      </c>
      <c r="C34" s="48"/>
      <c r="D34" s="150">
        <v>2022</v>
      </c>
      <c r="E34" s="136">
        <f>SUM(F34,G34,H34,I34,J34,K34)</f>
        <v>2339</v>
      </c>
      <c r="F34" s="136">
        <v>2303</v>
      </c>
      <c r="G34" s="136">
        <v>16</v>
      </c>
      <c r="H34" s="137">
        <v>5</v>
      </c>
      <c r="I34" s="136">
        <v>2</v>
      </c>
      <c r="J34" s="136">
        <v>2</v>
      </c>
      <c r="K34" s="136">
        <v>11</v>
      </c>
      <c r="L34" s="135"/>
    </row>
    <row r="35" spans="1:16" ht="15" customHeight="1">
      <c r="A35" s="46"/>
      <c r="B35" s="48"/>
      <c r="C35" s="48"/>
      <c r="D35" s="150">
        <v>2023</v>
      </c>
      <c r="E35" s="136">
        <f t="shared" ref="E35:E36" si="4">SUM(F35,G35,H35,I35,J35,K35)</f>
        <v>2589</v>
      </c>
      <c r="F35" s="136">
        <v>2558</v>
      </c>
      <c r="G35" s="136">
        <v>16</v>
      </c>
      <c r="H35" s="137">
        <v>1</v>
      </c>
      <c r="I35" s="137" t="s">
        <v>28</v>
      </c>
      <c r="J35" s="137" t="s">
        <v>28</v>
      </c>
      <c r="K35" s="136">
        <v>14</v>
      </c>
      <c r="L35" s="135"/>
    </row>
    <row r="36" spans="1:16" ht="15" customHeight="1">
      <c r="A36" s="46"/>
      <c r="B36" s="48"/>
      <c r="C36" s="48"/>
      <c r="D36" s="150">
        <v>2024</v>
      </c>
      <c r="E36" s="136">
        <f t="shared" si="4"/>
        <v>2977</v>
      </c>
      <c r="F36" s="136">
        <v>2917</v>
      </c>
      <c r="G36" s="136">
        <v>34</v>
      </c>
      <c r="H36" s="137">
        <v>5</v>
      </c>
      <c r="I36" s="136">
        <v>3</v>
      </c>
      <c r="J36" s="136">
        <v>2</v>
      </c>
      <c r="K36" s="136">
        <v>16</v>
      </c>
      <c r="L36" s="135"/>
    </row>
    <row r="37" spans="1:16" ht="8.1" customHeight="1">
      <c r="A37" s="46"/>
      <c r="B37" s="48"/>
      <c r="C37" s="48"/>
      <c r="D37" s="151"/>
      <c r="E37" s="138"/>
      <c r="F37" s="138"/>
      <c r="G37" s="138"/>
      <c r="H37" s="138"/>
      <c r="I37" s="138"/>
      <c r="J37" s="138"/>
      <c r="K37" s="138"/>
      <c r="L37" s="135"/>
    </row>
    <row r="38" spans="1:16" ht="16.5">
      <c r="A38" s="46"/>
      <c r="B38" s="48" t="s">
        <v>14</v>
      </c>
      <c r="C38" s="48"/>
      <c r="D38" s="150">
        <v>2022</v>
      </c>
      <c r="E38" s="136">
        <f>SUM(F38,G38,H38,I38,J38,K38)</f>
        <v>555</v>
      </c>
      <c r="F38" s="136">
        <v>515</v>
      </c>
      <c r="G38" s="136">
        <v>13</v>
      </c>
      <c r="H38" s="137">
        <v>22</v>
      </c>
      <c r="I38" s="137">
        <v>2</v>
      </c>
      <c r="J38" s="136">
        <v>1</v>
      </c>
      <c r="K38" s="136">
        <v>2</v>
      </c>
      <c r="L38" s="135"/>
    </row>
    <row r="39" spans="1:16" ht="16.5">
      <c r="A39" s="46"/>
      <c r="B39" s="48"/>
      <c r="C39" s="48"/>
      <c r="D39" s="150">
        <v>2023</v>
      </c>
      <c r="E39" s="136">
        <f t="shared" ref="E39:E40" si="5">SUM(F39,G39,H39,I39,J39,K39)</f>
        <v>467</v>
      </c>
      <c r="F39" s="136">
        <v>434</v>
      </c>
      <c r="G39" s="136">
        <v>7</v>
      </c>
      <c r="H39" s="137">
        <v>14</v>
      </c>
      <c r="I39" s="137">
        <v>3</v>
      </c>
      <c r="J39" s="136">
        <v>3</v>
      </c>
      <c r="K39" s="136">
        <v>6</v>
      </c>
      <c r="L39" s="135"/>
    </row>
    <row r="40" spans="1:16" s="2" customFormat="1" ht="16.5">
      <c r="A40" s="46"/>
      <c r="B40" s="48"/>
      <c r="C40" s="48"/>
      <c r="D40" s="150">
        <v>2024</v>
      </c>
      <c r="E40" s="136">
        <f t="shared" si="5"/>
        <v>549</v>
      </c>
      <c r="F40" s="136">
        <v>505</v>
      </c>
      <c r="G40" s="136">
        <v>7</v>
      </c>
      <c r="H40" s="137">
        <v>27</v>
      </c>
      <c r="I40" s="136">
        <v>3</v>
      </c>
      <c r="J40" s="136">
        <v>1</v>
      </c>
      <c r="K40" s="136">
        <v>6</v>
      </c>
      <c r="L40" s="135"/>
      <c r="M40" s="91"/>
      <c r="N40" s="110"/>
      <c r="O40" s="110"/>
      <c r="P40" s="110"/>
    </row>
    <row r="41" spans="1:16" ht="8.1" customHeight="1">
      <c r="A41" s="46"/>
      <c r="B41" s="48"/>
      <c r="C41" s="48"/>
      <c r="D41" s="151"/>
      <c r="E41" s="138"/>
      <c r="F41" s="138"/>
      <c r="G41" s="138"/>
      <c r="H41" s="138"/>
      <c r="I41" s="138"/>
      <c r="J41" s="138"/>
      <c r="K41" s="138"/>
      <c r="L41" s="135"/>
    </row>
    <row r="42" spans="1:16" ht="16.5">
      <c r="A42" s="48"/>
      <c r="B42" s="48" t="s">
        <v>15</v>
      </c>
      <c r="C42" s="48"/>
      <c r="D42" s="150">
        <v>2022</v>
      </c>
      <c r="E42" s="136">
        <f>SUM(F42,G42,H42,I42,J42,K42)</f>
        <v>969</v>
      </c>
      <c r="F42" s="136">
        <v>780</v>
      </c>
      <c r="G42" s="136">
        <v>56</v>
      </c>
      <c r="H42" s="137">
        <v>106</v>
      </c>
      <c r="I42" s="137">
        <v>9</v>
      </c>
      <c r="J42" s="136">
        <v>7</v>
      </c>
      <c r="K42" s="136">
        <v>11</v>
      </c>
      <c r="L42" s="135"/>
    </row>
    <row r="43" spans="1:16" ht="16.5">
      <c r="A43" s="46"/>
      <c r="B43" s="48"/>
      <c r="C43" s="48"/>
      <c r="D43" s="150">
        <v>2023</v>
      </c>
      <c r="E43" s="136">
        <f t="shared" ref="E43:E44" si="6">SUM(F43,G43,H43,I43,J43,K43)</f>
        <v>866</v>
      </c>
      <c r="F43" s="136">
        <v>664</v>
      </c>
      <c r="G43" s="136">
        <v>46</v>
      </c>
      <c r="H43" s="137">
        <v>123</v>
      </c>
      <c r="I43" s="137">
        <v>4</v>
      </c>
      <c r="J43" s="136">
        <v>6</v>
      </c>
      <c r="K43" s="136">
        <v>23</v>
      </c>
      <c r="L43" s="135"/>
    </row>
    <row r="44" spans="1:16" ht="16.5">
      <c r="A44" s="46"/>
      <c r="B44" s="48"/>
      <c r="C44" s="48"/>
      <c r="D44" s="150">
        <v>2024</v>
      </c>
      <c r="E44" s="136">
        <f t="shared" si="6"/>
        <v>1048</v>
      </c>
      <c r="F44" s="136">
        <v>817</v>
      </c>
      <c r="G44" s="136">
        <v>74</v>
      </c>
      <c r="H44" s="137">
        <v>125</v>
      </c>
      <c r="I44" s="136">
        <v>13</v>
      </c>
      <c r="J44" s="136">
        <v>3</v>
      </c>
      <c r="K44" s="136">
        <v>16</v>
      </c>
      <c r="L44" s="135"/>
    </row>
    <row r="45" spans="1:16" ht="8.1" customHeight="1">
      <c r="A45" s="46"/>
      <c r="B45" s="48"/>
      <c r="C45" s="48"/>
      <c r="D45" s="151"/>
      <c r="E45" s="138"/>
      <c r="F45" s="138"/>
      <c r="G45" s="138"/>
      <c r="H45" s="138"/>
      <c r="I45" s="138"/>
      <c r="J45" s="138"/>
      <c r="K45" s="138"/>
      <c r="L45" s="135"/>
    </row>
    <row r="46" spans="1:16" ht="16.5">
      <c r="A46" s="46"/>
      <c r="B46" s="48" t="s">
        <v>16</v>
      </c>
      <c r="C46" s="48"/>
      <c r="D46" s="150">
        <v>2022</v>
      </c>
      <c r="E46" s="136">
        <f>SUM(F46,G46,H46,I46,J46,K46)</f>
        <v>1392</v>
      </c>
      <c r="F46" s="136">
        <v>1283</v>
      </c>
      <c r="G46" s="136">
        <v>55</v>
      </c>
      <c r="H46" s="137">
        <v>35</v>
      </c>
      <c r="I46" s="137">
        <v>4</v>
      </c>
      <c r="J46" s="137" t="s">
        <v>28</v>
      </c>
      <c r="K46" s="136">
        <v>15</v>
      </c>
      <c r="L46" s="135"/>
    </row>
    <row r="47" spans="1:16" ht="16.5">
      <c r="A47" s="46"/>
      <c r="B47" s="48"/>
      <c r="C47" s="48"/>
      <c r="D47" s="150">
        <v>2023</v>
      </c>
      <c r="E47" s="136">
        <f t="shared" ref="E47:E48" si="7">SUM(F47,G47,H47,I47,J47,K47)</f>
        <v>1947</v>
      </c>
      <c r="F47" s="136">
        <v>1755</v>
      </c>
      <c r="G47" s="136">
        <v>69</v>
      </c>
      <c r="H47" s="137">
        <v>65</v>
      </c>
      <c r="I47" s="137">
        <v>10</v>
      </c>
      <c r="J47" s="136">
        <v>6</v>
      </c>
      <c r="K47" s="136">
        <v>42</v>
      </c>
      <c r="L47" s="135"/>
    </row>
    <row r="48" spans="1:16" ht="16.5">
      <c r="A48" s="46"/>
      <c r="B48" s="48"/>
      <c r="C48" s="48"/>
      <c r="D48" s="150">
        <v>2024</v>
      </c>
      <c r="E48" s="136">
        <f t="shared" si="7"/>
        <v>1990</v>
      </c>
      <c r="F48" s="136">
        <v>1803</v>
      </c>
      <c r="G48" s="136">
        <v>85</v>
      </c>
      <c r="H48" s="137">
        <v>40</v>
      </c>
      <c r="I48" s="136">
        <v>6</v>
      </c>
      <c r="J48" s="136">
        <v>4</v>
      </c>
      <c r="K48" s="136">
        <v>52</v>
      </c>
      <c r="L48" s="135"/>
    </row>
    <row r="49" spans="1:16" ht="8.1" customHeight="1">
      <c r="A49" s="46"/>
      <c r="B49" s="48"/>
      <c r="C49" s="48"/>
      <c r="D49" s="151"/>
      <c r="E49" s="138"/>
      <c r="F49" s="138"/>
      <c r="G49" s="138"/>
      <c r="H49" s="138"/>
      <c r="I49" s="138"/>
      <c r="J49" s="138"/>
      <c r="K49" s="138"/>
      <c r="L49" s="135"/>
    </row>
    <row r="50" spans="1:16" ht="16.5">
      <c r="A50" s="46"/>
      <c r="B50" s="48" t="s">
        <v>17</v>
      </c>
      <c r="C50" s="48"/>
      <c r="D50" s="150">
        <v>2022</v>
      </c>
      <c r="E50" s="136">
        <f>SUM(F50,G50,H50,I50,J50,K50)</f>
        <v>2376</v>
      </c>
      <c r="F50" s="136">
        <v>1918</v>
      </c>
      <c r="G50" s="136">
        <v>147</v>
      </c>
      <c r="H50" s="137">
        <v>277</v>
      </c>
      <c r="I50" s="136">
        <v>4</v>
      </c>
      <c r="J50" s="136">
        <v>1</v>
      </c>
      <c r="K50" s="136">
        <v>29</v>
      </c>
      <c r="L50" s="135"/>
    </row>
    <row r="51" spans="1:16" ht="16.5">
      <c r="A51" s="46"/>
      <c r="B51" s="48"/>
      <c r="C51" s="48"/>
      <c r="D51" s="150">
        <v>2023</v>
      </c>
      <c r="E51" s="136">
        <f t="shared" ref="E51:E52" si="8">SUM(F51,G51,H51,I51,J51,K51)</f>
        <v>2222</v>
      </c>
      <c r="F51" s="136">
        <v>1764</v>
      </c>
      <c r="G51" s="136">
        <v>171</v>
      </c>
      <c r="H51" s="137">
        <v>248</v>
      </c>
      <c r="I51" s="136">
        <v>2</v>
      </c>
      <c r="J51" s="136">
        <v>2</v>
      </c>
      <c r="K51" s="136">
        <v>35</v>
      </c>
      <c r="L51" s="135"/>
    </row>
    <row r="52" spans="1:16" ht="16.5">
      <c r="A52" s="46"/>
      <c r="B52" s="48"/>
      <c r="C52" s="48"/>
      <c r="D52" s="150">
        <v>2024</v>
      </c>
      <c r="E52" s="136">
        <f t="shared" si="8"/>
        <v>2104</v>
      </c>
      <c r="F52" s="136">
        <v>1655</v>
      </c>
      <c r="G52" s="136">
        <v>171</v>
      </c>
      <c r="H52" s="137">
        <v>254</v>
      </c>
      <c r="I52" s="136">
        <v>3</v>
      </c>
      <c r="J52" s="136">
        <v>2</v>
      </c>
      <c r="K52" s="136">
        <v>19</v>
      </c>
      <c r="L52" s="135"/>
    </row>
    <row r="53" spans="1:16" ht="8.1" customHeight="1">
      <c r="A53" s="46"/>
      <c r="B53" s="48"/>
      <c r="C53" s="48"/>
      <c r="D53" s="151"/>
      <c r="E53" s="138"/>
      <c r="F53" s="138"/>
      <c r="G53" s="138"/>
      <c r="H53" s="138"/>
      <c r="I53" s="138"/>
      <c r="J53" s="138"/>
      <c r="K53" s="138"/>
      <c r="L53" s="135"/>
    </row>
    <row r="54" spans="1:16" ht="16.5">
      <c r="A54" s="46"/>
      <c r="B54" s="48" t="s">
        <v>18</v>
      </c>
      <c r="C54" s="48"/>
      <c r="D54" s="150">
        <v>2022</v>
      </c>
      <c r="E54" s="136">
        <f>SUM(F54,G54,H54,I54,J54,K54)</f>
        <v>429</v>
      </c>
      <c r="F54" s="136">
        <v>415</v>
      </c>
      <c r="G54" s="136">
        <v>5</v>
      </c>
      <c r="H54" s="137">
        <v>4</v>
      </c>
      <c r="I54" s="137" t="s">
        <v>28</v>
      </c>
      <c r="J54" s="137" t="s">
        <v>28</v>
      </c>
      <c r="K54" s="136">
        <v>5</v>
      </c>
      <c r="L54" s="135"/>
    </row>
    <row r="55" spans="1:16" ht="16.5">
      <c r="A55" s="46"/>
      <c r="B55" s="48"/>
      <c r="C55" s="48"/>
      <c r="D55" s="150">
        <v>2023</v>
      </c>
      <c r="E55" s="136">
        <f t="shared" ref="E55:E56" si="9">SUM(F55,G55,H55,I55,J55,K55)</f>
        <v>459</v>
      </c>
      <c r="F55" s="136">
        <v>436</v>
      </c>
      <c r="G55" s="136">
        <v>9</v>
      </c>
      <c r="H55" s="137">
        <v>2</v>
      </c>
      <c r="I55" s="137" t="s">
        <v>28</v>
      </c>
      <c r="J55" s="136">
        <v>1</v>
      </c>
      <c r="K55" s="136">
        <v>11</v>
      </c>
      <c r="L55" s="135"/>
    </row>
    <row r="56" spans="1:16" ht="16.5">
      <c r="A56" s="46"/>
      <c r="B56" s="48"/>
      <c r="C56" s="48"/>
      <c r="D56" s="150">
        <v>2024</v>
      </c>
      <c r="E56" s="136">
        <f t="shared" si="9"/>
        <v>508</v>
      </c>
      <c r="F56" s="136">
        <v>487</v>
      </c>
      <c r="G56" s="136">
        <v>9</v>
      </c>
      <c r="H56" s="137">
        <v>4</v>
      </c>
      <c r="I56" s="136">
        <v>1</v>
      </c>
      <c r="J56" s="137" t="s">
        <v>28</v>
      </c>
      <c r="K56" s="136">
        <v>7</v>
      </c>
      <c r="L56" s="135"/>
    </row>
    <row r="57" spans="1:16" ht="8.1" customHeight="1">
      <c r="A57" s="46"/>
      <c r="B57" s="48"/>
      <c r="C57" s="48"/>
      <c r="D57" s="151"/>
      <c r="E57" s="138"/>
      <c r="F57" s="138"/>
      <c r="G57" s="138"/>
      <c r="H57" s="138"/>
      <c r="I57" s="138"/>
      <c r="J57" s="138"/>
      <c r="K57" s="138"/>
      <c r="L57" s="135"/>
    </row>
    <row r="58" spans="1:16" ht="16.5">
      <c r="A58" s="46"/>
      <c r="B58" s="48" t="s">
        <v>19</v>
      </c>
      <c r="C58" s="48"/>
      <c r="D58" s="150">
        <v>2022</v>
      </c>
      <c r="E58" s="136">
        <f>SUM(F58,G58,H58,I58,J58,K58)</f>
        <v>2247</v>
      </c>
      <c r="F58" s="136">
        <v>1538</v>
      </c>
      <c r="G58" s="136">
        <v>264</v>
      </c>
      <c r="H58" s="137">
        <v>414</v>
      </c>
      <c r="I58" s="137">
        <v>9</v>
      </c>
      <c r="J58" s="136">
        <v>4</v>
      </c>
      <c r="K58" s="136">
        <v>18</v>
      </c>
      <c r="L58" s="135"/>
    </row>
    <row r="59" spans="1:16" ht="16.5">
      <c r="A59" s="46"/>
      <c r="B59" s="48"/>
      <c r="C59" s="48"/>
      <c r="D59" s="150">
        <v>2023</v>
      </c>
      <c r="E59" s="136">
        <f t="shared" ref="E59:E60" si="10">SUM(F59,G59,H59,I59,J59,K59)</f>
        <v>2089</v>
      </c>
      <c r="F59" s="136">
        <v>1433</v>
      </c>
      <c r="G59" s="136">
        <v>264</v>
      </c>
      <c r="H59" s="137">
        <v>369</v>
      </c>
      <c r="I59" s="137">
        <v>11</v>
      </c>
      <c r="J59" s="137" t="s">
        <v>28</v>
      </c>
      <c r="K59" s="136">
        <v>12</v>
      </c>
      <c r="L59" s="135"/>
    </row>
    <row r="60" spans="1:16" ht="16.5">
      <c r="A60" s="46"/>
      <c r="B60" s="48"/>
      <c r="C60" s="48"/>
      <c r="D60" s="150">
        <v>2024</v>
      </c>
      <c r="E60" s="136">
        <f t="shared" si="10"/>
        <v>2178</v>
      </c>
      <c r="F60" s="136">
        <v>1411</v>
      </c>
      <c r="G60" s="136">
        <v>294</v>
      </c>
      <c r="H60" s="137">
        <v>452</v>
      </c>
      <c r="I60" s="136">
        <v>10</v>
      </c>
      <c r="J60" s="137" t="s">
        <v>28</v>
      </c>
      <c r="K60" s="136">
        <v>11</v>
      </c>
      <c r="L60" s="135"/>
    </row>
    <row r="61" spans="1:16" ht="8.1" customHeight="1">
      <c r="A61" s="46"/>
      <c r="B61" s="48"/>
      <c r="C61" s="48"/>
      <c r="D61" s="151"/>
      <c r="E61" s="138"/>
      <c r="F61" s="138"/>
      <c r="G61" s="138"/>
      <c r="H61" s="138"/>
      <c r="I61" s="138"/>
      <c r="J61" s="138"/>
      <c r="K61" s="138"/>
      <c r="L61" s="135"/>
    </row>
    <row r="62" spans="1:16" ht="15" customHeight="1">
      <c r="A62" s="46"/>
      <c r="B62" s="48" t="s">
        <v>128</v>
      </c>
      <c r="C62" s="48"/>
      <c r="D62" s="150">
        <v>2022</v>
      </c>
      <c r="E62" s="136">
        <f>SUM(F62,G62,H62,I62,J62,K62)</f>
        <v>703</v>
      </c>
      <c r="F62" s="136">
        <v>34</v>
      </c>
      <c r="G62" s="136">
        <v>22</v>
      </c>
      <c r="H62" s="137" t="s">
        <v>28</v>
      </c>
      <c r="I62" s="137">
        <v>522</v>
      </c>
      <c r="J62" s="136">
        <v>20</v>
      </c>
      <c r="K62" s="136">
        <v>105</v>
      </c>
      <c r="L62" s="135"/>
      <c r="N62" s="88"/>
      <c r="O62" s="119"/>
      <c r="P62" s="120"/>
    </row>
    <row r="63" spans="1:16" ht="15" customHeight="1">
      <c r="A63" s="46"/>
      <c r="B63" s="48"/>
      <c r="C63" s="48"/>
      <c r="D63" s="150">
        <v>2023</v>
      </c>
      <c r="E63" s="136">
        <f t="shared" ref="E63:E64" si="11">SUM(F63,G63,H63,I63,J63,K63)</f>
        <v>623</v>
      </c>
      <c r="F63" s="136">
        <v>25</v>
      </c>
      <c r="G63" s="136">
        <v>21</v>
      </c>
      <c r="H63" s="137">
        <v>2</v>
      </c>
      <c r="I63" s="137">
        <v>438</v>
      </c>
      <c r="J63" s="136">
        <v>23</v>
      </c>
      <c r="K63" s="136">
        <v>114</v>
      </c>
      <c r="L63" s="135"/>
      <c r="N63" s="88"/>
      <c r="O63" s="119"/>
      <c r="P63" s="119"/>
    </row>
    <row r="64" spans="1:16" ht="15" customHeight="1">
      <c r="A64" s="46"/>
      <c r="B64" s="48"/>
      <c r="C64" s="48"/>
      <c r="D64" s="150">
        <v>2024</v>
      </c>
      <c r="E64" s="136">
        <f t="shared" si="11"/>
        <v>756</v>
      </c>
      <c r="F64" s="136">
        <v>43</v>
      </c>
      <c r="G64" s="136">
        <v>18</v>
      </c>
      <c r="H64" s="136">
        <v>4</v>
      </c>
      <c r="I64" s="136">
        <v>545</v>
      </c>
      <c r="J64" s="136">
        <v>8</v>
      </c>
      <c r="K64" s="136">
        <v>138</v>
      </c>
      <c r="L64" s="135"/>
    </row>
    <row r="65" spans="1:17" ht="8.1" customHeight="1">
      <c r="A65" s="46"/>
      <c r="B65" s="48"/>
      <c r="C65" s="48"/>
      <c r="D65" s="151"/>
      <c r="E65" s="138"/>
      <c r="F65" s="138"/>
      <c r="G65" s="138"/>
      <c r="H65" s="138"/>
      <c r="I65" s="138"/>
      <c r="J65" s="138"/>
      <c r="K65" s="138"/>
      <c r="L65" s="135"/>
    </row>
    <row r="66" spans="1:17" ht="16.5">
      <c r="A66" s="46"/>
      <c r="B66" s="48" t="s">
        <v>21</v>
      </c>
      <c r="C66" s="48"/>
      <c r="D66" s="150">
        <v>2022</v>
      </c>
      <c r="E66" s="136">
        <f>SUM(F66,G66,H66,I66,J66,K66)</f>
        <v>1215</v>
      </c>
      <c r="F66" s="136">
        <v>637</v>
      </c>
      <c r="G66" s="136">
        <v>106</v>
      </c>
      <c r="H66" s="137" t="s">
        <v>28</v>
      </c>
      <c r="I66" s="136">
        <v>10</v>
      </c>
      <c r="J66" s="136">
        <v>450</v>
      </c>
      <c r="K66" s="136">
        <v>12</v>
      </c>
      <c r="L66" s="135"/>
    </row>
    <row r="67" spans="1:17" ht="16.5">
      <c r="A67" s="46"/>
      <c r="B67" s="48"/>
      <c r="C67" s="48"/>
      <c r="D67" s="150">
        <v>2023</v>
      </c>
      <c r="E67" s="136">
        <f t="shared" ref="E67:E68" si="12">SUM(F67,G67,H67,I67,J67,K67)</f>
        <v>1485</v>
      </c>
      <c r="F67" s="136">
        <v>796</v>
      </c>
      <c r="G67" s="136">
        <v>167</v>
      </c>
      <c r="H67" s="137">
        <v>2</v>
      </c>
      <c r="I67" s="137">
        <v>6</v>
      </c>
      <c r="J67" s="136">
        <v>505</v>
      </c>
      <c r="K67" s="136">
        <v>9</v>
      </c>
      <c r="L67" s="135"/>
    </row>
    <row r="68" spans="1:17" ht="16.5">
      <c r="A68" s="46"/>
      <c r="B68" s="48"/>
      <c r="C68" s="48"/>
      <c r="D68" s="150">
        <v>2024</v>
      </c>
      <c r="E68" s="136">
        <f t="shared" si="12"/>
        <v>1590</v>
      </c>
      <c r="F68" s="136">
        <v>771</v>
      </c>
      <c r="G68" s="136">
        <v>163</v>
      </c>
      <c r="H68" s="137">
        <v>3</v>
      </c>
      <c r="I68" s="136">
        <v>53</v>
      </c>
      <c r="J68" s="136">
        <v>584</v>
      </c>
      <c r="K68" s="136">
        <v>16</v>
      </c>
      <c r="L68" s="135"/>
    </row>
    <row r="69" spans="1:17" ht="8.1" customHeight="1">
      <c r="A69" s="46"/>
      <c r="B69" s="48"/>
      <c r="C69" s="48"/>
      <c r="D69" s="151"/>
      <c r="E69" s="138"/>
      <c r="F69" s="138"/>
      <c r="G69" s="138"/>
      <c r="H69" s="138"/>
      <c r="I69" s="138"/>
      <c r="J69" s="138"/>
      <c r="K69" s="138"/>
      <c r="L69" s="135"/>
    </row>
    <row r="70" spans="1:17" ht="16.5">
      <c r="A70" s="46"/>
      <c r="B70" s="48" t="s">
        <v>22</v>
      </c>
      <c r="C70" s="48"/>
      <c r="D70" s="150">
        <v>2022</v>
      </c>
      <c r="E70" s="136">
        <f>SUM(F70,G70,H70,I70,J70,K70)</f>
        <v>2553</v>
      </c>
      <c r="F70" s="136">
        <v>1896</v>
      </c>
      <c r="G70" s="136">
        <v>186</v>
      </c>
      <c r="H70" s="137">
        <v>315</v>
      </c>
      <c r="I70" s="136">
        <v>62</v>
      </c>
      <c r="J70" s="136">
        <v>15</v>
      </c>
      <c r="K70" s="136">
        <v>79</v>
      </c>
      <c r="L70" s="135"/>
    </row>
    <row r="71" spans="1:17" ht="16.5">
      <c r="A71" s="46"/>
      <c r="B71" s="48"/>
      <c r="C71" s="48"/>
      <c r="D71" s="150">
        <v>2023</v>
      </c>
      <c r="E71" s="136">
        <f t="shared" ref="E71:E72" si="13">SUM(F71,G71,H71,I71,J71,K71)</f>
        <v>2498</v>
      </c>
      <c r="F71" s="136">
        <v>1839</v>
      </c>
      <c r="G71" s="136">
        <v>155</v>
      </c>
      <c r="H71" s="137">
        <v>342</v>
      </c>
      <c r="I71" s="137">
        <v>55</v>
      </c>
      <c r="J71" s="136">
        <v>12</v>
      </c>
      <c r="K71" s="136">
        <v>95</v>
      </c>
      <c r="L71" s="135"/>
    </row>
    <row r="72" spans="1:17" ht="16.5">
      <c r="A72" s="46"/>
      <c r="B72" s="48"/>
      <c r="C72" s="48"/>
      <c r="D72" s="150">
        <v>2024</v>
      </c>
      <c r="E72" s="136">
        <f t="shared" si="13"/>
        <v>2740</v>
      </c>
      <c r="F72" s="136">
        <v>2030</v>
      </c>
      <c r="G72" s="136">
        <v>175</v>
      </c>
      <c r="H72" s="136">
        <v>346</v>
      </c>
      <c r="I72" s="136">
        <v>72</v>
      </c>
      <c r="J72" s="136">
        <v>9</v>
      </c>
      <c r="K72" s="136">
        <v>108</v>
      </c>
      <c r="L72" s="135"/>
    </row>
    <row r="73" spans="1:17" ht="8.1" customHeight="1">
      <c r="A73" s="46"/>
      <c r="B73" s="48"/>
      <c r="C73" s="48"/>
      <c r="D73" s="151"/>
      <c r="E73" s="138"/>
      <c r="F73" s="138"/>
      <c r="G73" s="138"/>
      <c r="H73" s="138"/>
      <c r="I73" s="138"/>
      <c r="J73" s="138"/>
      <c r="K73" s="138"/>
      <c r="L73" s="135"/>
    </row>
    <row r="74" spans="1:17" ht="16.5">
      <c r="A74" s="46"/>
      <c r="B74" s="48" t="s">
        <v>23</v>
      </c>
      <c r="C74" s="48"/>
      <c r="D74" s="150">
        <v>2022</v>
      </c>
      <c r="E74" s="136">
        <f>SUM(F74,G74,H74,I74,J74,K74)</f>
        <v>2237</v>
      </c>
      <c r="F74" s="136">
        <v>2224</v>
      </c>
      <c r="G74" s="136">
        <v>4</v>
      </c>
      <c r="H74" s="137">
        <v>1</v>
      </c>
      <c r="I74" s="137">
        <v>1</v>
      </c>
      <c r="J74" s="136">
        <v>2</v>
      </c>
      <c r="K74" s="136">
        <v>5</v>
      </c>
      <c r="L74" s="135"/>
    </row>
    <row r="75" spans="1:17" ht="16.5">
      <c r="A75" s="46"/>
      <c r="B75" s="48"/>
      <c r="C75" s="48"/>
      <c r="D75" s="150">
        <v>2023</v>
      </c>
      <c r="E75" s="136">
        <f t="shared" ref="E75:E76" si="14">SUM(F75,G75,H75,I75,J75,K75)</f>
        <v>2256</v>
      </c>
      <c r="F75" s="136">
        <v>2234</v>
      </c>
      <c r="G75" s="136">
        <v>10</v>
      </c>
      <c r="H75" s="137" t="s">
        <v>28</v>
      </c>
      <c r="I75" s="137">
        <v>1</v>
      </c>
      <c r="J75" s="136">
        <v>3</v>
      </c>
      <c r="K75" s="136">
        <v>8</v>
      </c>
      <c r="L75" s="135"/>
    </row>
    <row r="76" spans="1:17" ht="16.5">
      <c r="A76" s="46"/>
      <c r="B76" s="48"/>
      <c r="C76" s="48"/>
      <c r="D76" s="150">
        <v>2024</v>
      </c>
      <c r="E76" s="136">
        <f t="shared" si="14"/>
        <v>2103</v>
      </c>
      <c r="F76" s="136">
        <v>2083</v>
      </c>
      <c r="G76" s="136">
        <v>6</v>
      </c>
      <c r="H76" s="137">
        <v>1</v>
      </c>
      <c r="I76" s="136">
        <v>1</v>
      </c>
      <c r="J76" s="137" t="s">
        <v>28</v>
      </c>
      <c r="K76" s="136">
        <v>12</v>
      </c>
      <c r="L76" s="135"/>
    </row>
    <row r="77" spans="1:17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8"/>
      <c r="J77" s="138"/>
      <c r="K77" s="138"/>
      <c r="L77" s="135"/>
      <c r="Q77" s="1"/>
    </row>
    <row r="78" spans="1:17" s="91" customFormat="1" ht="16.5">
      <c r="A78" s="46"/>
      <c r="B78" s="2" t="s">
        <v>127</v>
      </c>
      <c r="C78" s="48"/>
      <c r="D78" s="150">
        <v>2022</v>
      </c>
      <c r="E78" s="136">
        <f>SUM(F78,G78,H78,I78,J78,K78)</f>
        <v>980</v>
      </c>
      <c r="F78" s="136">
        <v>711</v>
      </c>
      <c r="G78" s="136">
        <v>95</v>
      </c>
      <c r="H78" s="137">
        <v>129</v>
      </c>
      <c r="I78" s="137">
        <v>21</v>
      </c>
      <c r="J78" s="136">
        <v>6</v>
      </c>
      <c r="K78" s="136">
        <v>18</v>
      </c>
      <c r="L78" s="135"/>
      <c r="Q78" s="1"/>
    </row>
    <row r="79" spans="1:17" s="91" customFormat="1" ht="16.5">
      <c r="A79" s="46"/>
      <c r="B79" s="48"/>
      <c r="C79" s="48"/>
      <c r="D79" s="150">
        <v>2023</v>
      </c>
      <c r="E79" s="136">
        <f t="shared" ref="E79:E80" si="15">SUM(F79,G79,H79,I79,J79,K79)</f>
        <v>1074</v>
      </c>
      <c r="F79" s="136">
        <v>784</v>
      </c>
      <c r="G79" s="136">
        <v>86</v>
      </c>
      <c r="H79" s="137">
        <v>155</v>
      </c>
      <c r="I79" s="137">
        <v>15</v>
      </c>
      <c r="J79" s="136">
        <v>5</v>
      </c>
      <c r="K79" s="136">
        <v>29</v>
      </c>
      <c r="L79" s="135"/>
      <c r="Q79" s="1"/>
    </row>
    <row r="80" spans="1:17" s="91" customFormat="1" ht="16.5">
      <c r="A80" s="43"/>
      <c r="B80" s="49"/>
      <c r="C80" s="49"/>
      <c r="D80" s="150">
        <v>2024</v>
      </c>
      <c r="E80" s="136">
        <f t="shared" si="15"/>
        <v>949</v>
      </c>
      <c r="F80" s="136">
        <v>712</v>
      </c>
      <c r="G80" s="136">
        <v>81</v>
      </c>
      <c r="H80" s="137">
        <v>106</v>
      </c>
      <c r="I80" s="137">
        <v>16</v>
      </c>
      <c r="J80" s="136">
        <v>6</v>
      </c>
      <c r="K80" s="136">
        <v>28</v>
      </c>
      <c r="L80" s="132"/>
      <c r="Q80" s="1"/>
    </row>
    <row r="81" spans="1:17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8"/>
      <c r="J81" s="138"/>
      <c r="K81" s="138"/>
      <c r="L81" s="135"/>
      <c r="Q81" s="1"/>
    </row>
    <row r="82" spans="1:17" s="91" customFormat="1" ht="16.5">
      <c r="A82" s="46"/>
      <c r="B82" s="2" t="s">
        <v>131</v>
      </c>
      <c r="C82" s="48"/>
      <c r="D82" s="150">
        <v>2022</v>
      </c>
      <c r="E82" s="136">
        <f>SUM(F82,G82,H82,I82,J82,K82)</f>
        <v>78</v>
      </c>
      <c r="F82" s="136">
        <v>22</v>
      </c>
      <c r="G82" s="136">
        <v>2</v>
      </c>
      <c r="H82" s="137">
        <v>2</v>
      </c>
      <c r="I82" s="137">
        <v>39</v>
      </c>
      <c r="J82" s="137">
        <v>2</v>
      </c>
      <c r="K82" s="136">
        <v>11</v>
      </c>
      <c r="L82" s="135"/>
      <c r="Q82" s="1"/>
    </row>
    <row r="83" spans="1:17" s="91" customFormat="1" ht="16.5">
      <c r="A83" s="46"/>
      <c r="B83" s="48"/>
      <c r="C83" s="48"/>
      <c r="D83" s="150">
        <v>2023</v>
      </c>
      <c r="E83" s="136">
        <f t="shared" ref="E83:E84" si="16">SUM(F83,G83,H83,I83,J83,K83)</f>
        <v>52</v>
      </c>
      <c r="F83" s="136">
        <v>15</v>
      </c>
      <c r="G83" s="137" t="s">
        <v>28</v>
      </c>
      <c r="H83" s="137" t="s">
        <v>28</v>
      </c>
      <c r="I83" s="137">
        <v>15</v>
      </c>
      <c r="J83" s="136">
        <v>7</v>
      </c>
      <c r="K83" s="136">
        <v>15</v>
      </c>
      <c r="L83" s="135"/>
      <c r="Q83" s="1"/>
    </row>
    <row r="84" spans="1:17" s="91" customFormat="1" ht="16.5">
      <c r="A84" s="43"/>
      <c r="B84" s="49"/>
      <c r="C84" s="49"/>
      <c r="D84" s="150">
        <v>2024</v>
      </c>
      <c r="E84" s="136">
        <f t="shared" si="16"/>
        <v>54</v>
      </c>
      <c r="F84" s="136">
        <v>17</v>
      </c>
      <c r="G84" s="136">
        <v>1</v>
      </c>
      <c r="H84" s="137"/>
      <c r="I84" s="137">
        <v>24</v>
      </c>
      <c r="J84" s="136">
        <v>2</v>
      </c>
      <c r="K84" s="136">
        <v>10</v>
      </c>
      <c r="L84" s="132"/>
      <c r="Q84" s="1"/>
    </row>
    <row r="85" spans="1:17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8"/>
      <c r="J85" s="138"/>
      <c r="K85" s="138"/>
      <c r="L85" s="135"/>
      <c r="Q85" s="1"/>
    </row>
    <row r="86" spans="1:17" s="91" customFormat="1" ht="16.5">
      <c r="A86" s="46"/>
      <c r="B86" s="2" t="s">
        <v>132</v>
      </c>
      <c r="C86" s="48"/>
      <c r="D86" s="150">
        <v>2022</v>
      </c>
      <c r="E86" s="136">
        <f>SUM(F86,G86,H86,I86,J86,K86)</f>
        <v>46</v>
      </c>
      <c r="F86" s="136">
        <v>43</v>
      </c>
      <c r="G86" s="137" t="s">
        <v>28</v>
      </c>
      <c r="H86" s="137">
        <v>1</v>
      </c>
      <c r="I86" s="137">
        <v>2</v>
      </c>
      <c r="J86" s="137" t="s">
        <v>28</v>
      </c>
      <c r="K86" s="137" t="s">
        <v>28</v>
      </c>
      <c r="L86" s="135"/>
      <c r="Q86" s="1"/>
    </row>
    <row r="87" spans="1:17" s="91" customFormat="1" ht="16.5">
      <c r="A87" s="46"/>
      <c r="B87" s="48"/>
      <c r="C87" s="48"/>
      <c r="D87" s="150">
        <v>2023</v>
      </c>
      <c r="E87" s="136">
        <f t="shared" ref="E87:E88" si="17">SUM(F87,G87,H87,I87,J87,K87)</f>
        <v>34</v>
      </c>
      <c r="F87" s="136">
        <v>32</v>
      </c>
      <c r="G87" s="137" t="s">
        <v>28</v>
      </c>
      <c r="H87" s="137">
        <v>1</v>
      </c>
      <c r="I87" s="137" t="s">
        <v>28</v>
      </c>
      <c r="J87" s="137" t="s">
        <v>28</v>
      </c>
      <c r="K87" s="136">
        <v>1</v>
      </c>
      <c r="L87" s="135"/>
      <c r="Q87" s="1"/>
    </row>
    <row r="88" spans="1:17" s="91" customFormat="1" ht="16.5">
      <c r="A88" s="43"/>
      <c r="B88" s="49"/>
      <c r="C88" s="49"/>
      <c r="D88" s="150">
        <v>2024</v>
      </c>
      <c r="E88" s="136">
        <f t="shared" si="17"/>
        <v>47</v>
      </c>
      <c r="F88" s="136">
        <v>43</v>
      </c>
      <c r="G88" s="136">
        <v>1</v>
      </c>
      <c r="H88" s="137" t="s">
        <v>28</v>
      </c>
      <c r="I88" s="137">
        <v>1</v>
      </c>
      <c r="J88" s="137" t="s">
        <v>28</v>
      </c>
      <c r="K88" s="136">
        <v>2</v>
      </c>
      <c r="L88" s="132"/>
      <c r="Q88" s="1"/>
    </row>
    <row r="89" spans="1:17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39"/>
      <c r="J89" s="139"/>
      <c r="K89" s="139"/>
      <c r="L89" s="140"/>
      <c r="Q89" s="1"/>
    </row>
    <row r="90" spans="1:17" s="18" customFormat="1">
      <c r="A90" s="16"/>
      <c r="B90" s="17"/>
      <c r="C90" s="17"/>
      <c r="D90" s="113"/>
      <c r="E90" s="113"/>
      <c r="F90" s="113"/>
      <c r="G90" s="113"/>
      <c r="H90" s="113"/>
      <c r="I90" s="113"/>
      <c r="J90" s="113"/>
      <c r="K90" s="113"/>
      <c r="L90" s="114" t="s">
        <v>129</v>
      </c>
      <c r="M90" s="115"/>
      <c r="N90" s="115"/>
      <c r="O90" s="115"/>
      <c r="P90" s="115"/>
    </row>
    <row r="91" spans="1:17" s="16" customFormat="1" ht="14.25">
      <c r="A91" s="165" t="s">
        <v>166</v>
      </c>
      <c r="B91" s="17"/>
      <c r="C91" s="17"/>
      <c r="D91" s="113"/>
      <c r="E91" s="113"/>
      <c r="F91" s="113"/>
      <c r="G91" s="113"/>
      <c r="H91" s="113"/>
      <c r="I91" s="113"/>
      <c r="J91" s="113"/>
      <c r="K91" s="113"/>
      <c r="L91" s="116" t="s">
        <v>130</v>
      </c>
      <c r="M91" s="117"/>
      <c r="N91" s="117"/>
      <c r="O91" s="117"/>
      <c r="P91" s="117"/>
    </row>
    <row r="92" spans="1:17" ht="15.75">
      <c r="A92" s="166" t="s">
        <v>167</v>
      </c>
    </row>
    <row r="93" spans="1:17">
      <c r="A93" s="167" t="s">
        <v>168</v>
      </c>
    </row>
    <row r="94" spans="1:17">
      <c r="A94" s="166" t="s">
        <v>169</v>
      </c>
    </row>
    <row r="95" spans="1:17">
      <c r="A95" s="167" t="s">
        <v>170</v>
      </c>
    </row>
    <row r="96" spans="1:17">
      <c r="A96" s="166" t="s">
        <v>171</v>
      </c>
    </row>
    <row r="97" spans="1:1">
      <c r="A97" s="167" t="s">
        <v>172</v>
      </c>
    </row>
  </sheetData>
  <mergeCells count="2">
    <mergeCell ref="C14:H14"/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8" fitToWidth="0" orientation="portrait" r:id="rId1"/>
  <headerFooter>
    <oddHeader xml:space="preserve">&amp;R&amp;"-,Bold"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D51-F42A-47D0-895D-BAB6778D6D09}">
  <dimension ref="A1:GZ103"/>
  <sheetViews>
    <sheetView showGridLines="0" tabSelected="1" view="pageBreakPreview" topLeftCell="A4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.85546875" style="2" customWidth="1"/>
    <col min="3" max="3" width="7.140625" style="2" customWidth="1"/>
    <col min="4" max="4" width="9.7109375" style="89" customWidth="1"/>
    <col min="5" max="5" width="13.28515625" style="89" customWidth="1"/>
    <col min="6" max="6" width="32.7109375" style="89" customWidth="1"/>
    <col min="7" max="7" width="12.140625" style="89" customWidth="1"/>
    <col min="8" max="8" width="13.28515625" style="89" customWidth="1"/>
    <col min="9" max="9" width="15.85546875" style="89" customWidth="1"/>
    <col min="10" max="10" width="11.85546875" style="89" customWidth="1"/>
    <col min="11" max="11" width="1.5703125" style="91" customWidth="1"/>
    <col min="12" max="15" width="9.140625" style="91"/>
    <col min="16" max="16384" width="9.140625" style="1"/>
  </cols>
  <sheetData>
    <row r="1" spans="1:15" ht="12" customHeight="1">
      <c r="K1" s="90"/>
    </row>
    <row r="2" spans="1:15" ht="12" customHeight="1">
      <c r="K2" s="90"/>
      <c r="L2" s="92"/>
      <c r="M2" s="92"/>
      <c r="N2" s="92"/>
    </row>
    <row r="3" spans="1:15" ht="12" customHeight="1"/>
    <row r="4" spans="1:15" ht="16.5" customHeight="1"/>
    <row r="5" spans="1:15" ht="16.5" customHeight="1"/>
    <row r="6" spans="1:15" ht="16.5" customHeight="1"/>
    <row r="7" spans="1:15" ht="16.5" customHeight="1"/>
    <row r="8" spans="1:15" ht="16.5" customHeight="1"/>
    <row r="9" spans="1:15" ht="16.5" customHeight="1"/>
    <row r="10" spans="1:15" ht="16.5" customHeight="1"/>
    <row r="11" spans="1:15" ht="16.5" customHeight="1"/>
    <row r="12" spans="1:15" s="154" customFormat="1" ht="15" customHeight="1">
      <c r="B12" s="228" t="s">
        <v>234</v>
      </c>
      <c r="C12" s="229" t="s">
        <v>232</v>
      </c>
      <c r="D12" s="221"/>
      <c r="E12" s="221"/>
      <c r="F12" s="221"/>
      <c r="G12" s="221"/>
      <c r="H12" s="221"/>
      <c r="I12" s="157"/>
      <c r="J12" s="157"/>
      <c r="K12" s="158"/>
      <c r="L12" s="159"/>
      <c r="M12" s="159"/>
      <c r="N12" s="159"/>
      <c r="O12" s="159"/>
    </row>
    <row r="13" spans="1:15" s="160" customFormat="1" ht="16.5" customHeight="1">
      <c r="B13" s="230" t="s">
        <v>235</v>
      </c>
      <c r="C13" s="240" t="s">
        <v>233</v>
      </c>
      <c r="D13" s="240"/>
      <c r="E13" s="240"/>
      <c r="F13" s="240"/>
      <c r="G13" s="240"/>
      <c r="H13" s="240"/>
      <c r="I13" s="163"/>
      <c r="J13" s="163"/>
      <c r="K13" s="162"/>
      <c r="L13" s="162"/>
      <c r="M13" s="162"/>
      <c r="N13" s="162"/>
      <c r="O13" s="162"/>
    </row>
    <row r="14" spans="1:15" ht="8.1" customHeight="1" thickBot="1"/>
    <row r="15" spans="1:15" ht="4.5" customHeight="1" thickTop="1">
      <c r="A15" s="35"/>
      <c r="B15" s="36"/>
      <c r="C15" s="36"/>
      <c r="D15" s="122"/>
      <c r="E15" s="122"/>
      <c r="F15" s="122"/>
      <c r="G15" s="122"/>
      <c r="H15" s="122"/>
      <c r="I15" s="122"/>
      <c r="J15" s="122"/>
      <c r="K15" s="123"/>
    </row>
    <row r="16" spans="1:15" ht="15" customHeight="1">
      <c r="A16" s="37"/>
      <c r="B16" s="187" t="s">
        <v>0</v>
      </c>
      <c r="C16" s="188"/>
      <c r="D16" s="189" t="s">
        <v>1</v>
      </c>
      <c r="E16" s="190" t="s">
        <v>2</v>
      </c>
      <c r="F16" s="241" t="s">
        <v>231</v>
      </c>
      <c r="G16" s="241"/>
      <c r="H16" s="241"/>
      <c r="I16" s="241"/>
      <c r="J16" s="241"/>
      <c r="K16" s="126"/>
    </row>
    <row r="17" spans="1:15" ht="15" customHeight="1">
      <c r="A17" s="37"/>
      <c r="B17" s="191" t="s">
        <v>3</v>
      </c>
      <c r="C17" s="188"/>
      <c r="D17" s="192" t="s">
        <v>4</v>
      </c>
      <c r="E17" s="193" t="s">
        <v>5</v>
      </c>
      <c r="F17" s="190" t="s">
        <v>191</v>
      </c>
      <c r="G17" s="194" t="s">
        <v>192</v>
      </c>
      <c r="H17" s="195" t="s">
        <v>193</v>
      </c>
      <c r="I17" s="194" t="s">
        <v>194</v>
      </c>
      <c r="J17" s="195" t="s">
        <v>195</v>
      </c>
      <c r="K17" s="126"/>
    </row>
    <row r="18" spans="1:15" ht="15" customHeight="1">
      <c r="A18" s="37"/>
      <c r="B18" s="191"/>
      <c r="C18" s="188"/>
      <c r="D18" s="192"/>
      <c r="E18" s="193"/>
      <c r="F18" s="193" t="s">
        <v>177</v>
      </c>
      <c r="G18" s="196" t="s">
        <v>174</v>
      </c>
      <c r="H18" s="197" t="s">
        <v>175</v>
      </c>
      <c r="I18" s="196" t="s">
        <v>176</v>
      </c>
      <c r="J18" s="197" t="s">
        <v>36</v>
      </c>
      <c r="K18" s="126"/>
    </row>
    <row r="19" spans="1:15" s="9" customFormat="1" ht="8.1" customHeight="1">
      <c r="A19" s="41"/>
      <c r="B19" s="198"/>
      <c r="C19" s="199"/>
      <c r="D19" s="200"/>
      <c r="E19" s="200"/>
      <c r="F19" s="200"/>
      <c r="G19" s="200"/>
      <c r="H19" s="200"/>
      <c r="I19" s="200"/>
      <c r="J19" s="200"/>
      <c r="K19" s="130"/>
      <c r="L19" s="107"/>
      <c r="M19" s="107"/>
      <c r="N19" s="107"/>
      <c r="O19" s="107"/>
    </row>
    <row r="20" spans="1:15" ht="8.1" customHeight="1">
      <c r="A20" s="43"/>
      <c r="B20" s="201"/>
      <c r="C20" s="201"/>
      <c r="D20" s="202"/>
      <c r="E20" s="202"/>
      <c r="F20" s="202"/>
      <c r="G20" s="202"/>
      <c r="H20" s="202"/>
      <c r="I20" s="202"/>
      <c r="J20" s="202"/>
      <c r="K20" s="132"/>
    </row>
    <row r="21" spans="1:15" ht="17.25">
      <c r="A21" s="43"/>
      <c r="B21" s="201" t="s">
        <v>10</v>
      </c>
      <c r="C21" s="203"/>
      <c r="D21" s="204">
        <v>2022</v>
      </c>
      <c r="E21" s="205">
        <f>SUM(E25,E29,E33,E37,E41,E45,E49,E53,E57,E61,E65,E69,E73,E77,E81,E85)</f>
        <v>26248</v>
      </c>
      <c r="F21" s="205">
        <f t="shared" ref="E21:J22" si="0">SUM(F25,F29,F33,F37,F41,F45,F49,F53,F57,F61,F65,F69,F73,F77,F81,F85)</f>
        <v>21004</v>
      </c>
      <c r="G21" s="205">
        <f t="shared" si="0"/>
        <v>4544</v>
      </c>
      <c r="H21" s="205">
        <f t="shared" si="0"/>
        <v>626</v>
      </c>
      <c r="I21" s="205">
        <f t="shared" si="0"/>
        <v>18</v>
      </c>
      <c r="J21" s="205">
        <f t="shared" si="0"/>
        <v>56</v>
      </c>
      <c r="K21" s="132"/>
    </row>
    <row r="22" spans="1:15" ht="16.5">
      <c r="A22" s="46"/>
      <c r="B22" s="206"/>
      <c r="C22" s="206"/>
      <c r="D22" s="204">
        <v>2023</v>
      </c>
      <c r="E22" s="205">
        <f t="shared" si="0"/>
        <v>26256</v>
      </c>
      <c r="F22" s="205">
        <f t="shared" si="0"/>
        <v>19523</v>
      </c>
      <c r="G22" s="205">
        <f t="shared" si="0"/>
        <v>5635</v>
      </c>
      <c r="H22" s="205">
        <f t="shared" si="0"/>
        <v>895</v>
      </c>
      <c r="I22" s="205">
        <f t="shared" si="0"/>
        <v>78</v>
      </c>
      <c r="J22" s="205">
        <f t="shared" si="0"/>
        <v>125</v>
      </c>
      <c r="K22" s="135"/>
    </row>
    <row r="23" spans="1:15" ht="16.5">
      <c r="A23" s="46"/>
      <c r="B23" s="206"/>
      <c r="C23" s="206"/>
      <c r="D23" s="204">
        <v>2024</v>
      </c>
      <c r="E23" s="205">
        <f>SUM(E27,E31,E35,E39,E43,E47,E51,E55,E59,E63,E67,E71,E75,E79,E83,E87)</f>
        <v>25570</v>
      </c>
      <c r="F23" s="205">
        <f t="shared" ref="F23:J23" si="1">SUM(F27,F31,F35,F39,F43,F47,F51,F55,F59,F63,F67,F71,F75,F79,F83,F87)</f>
        <v>21047</v>
      </c>
      <c r="G23" s="205">
        <f t="shared" si="1"/>
        <v>1085</v>
      </c>
      <c r="H23" s="205">
        <f t="shared" si="1"/>
        <v>102</v>
      </c>
      <c r="I23" s="205">
        <f t="shared" si="1"/>
        <v>3316</v>
      </c>
      <c r="J23" s="205">
        <f t="shared" si="1"/>
        <v>20</v>
      </c>
      <c r="K23" s="135"/>
    </row>
    <row r="24" spans="1:15" ht="8.1" customHeight="1">
      <c r="A24" s="46"/>
      <c r="B24" s="207"/>
      <c r="C24" s="207"/>
      <c r="D24" s="204"/>
      <c r="E24" s="208"/>
      <c r="F24" s="208"/>
      <c r="G24" s="208"/>
      <c r="H24" s="208"/>
      <c r="I24" s="208"/>
      <c r="J24" s="208"/>
      <c r="K24" s="135"/>
    </row>
    <row r="25" spans="1:15" ht="17.25">
      <c r="A25" s="46"/>
      <c r="B25" s="207" t="s">
        <v>11</v>
      </c>
      <c r="C25" s="207"/>
      <c r="D25" s="209">
        <v>2022</v>
      </c>
      <c r="E25" s="210">
        <f>SUM(F25,G25,H25,I25,J25)</f>
        <v>3313</v>
      </c>
      <c r="F25" s="210">
        <v>3037</v>
      </c>
      <c r="G25" s="210">
        <v>181</v>
      </c>
      <c r="H25" s="211">
        <v>91</v>
      </c>
      <c r="I25" s="211" t="s">
        <v>28</v>
      </c>
      <c r="J25" s="210">
        <v>4</v>
      </c>
      <c r="K25" s="135"/>
    </row>
    <row r="26" spans="1:15" ht="17.25">
      <c r="A26" s="46"/>
      <c r="B26" s="207"/>
      <c r="C26" s="207"/>
      <c r="D26" s="209">
        <v>2023</v>
      </c>
      <c r="E26" s="210">
        <f t="shared" ref="E26:E27" si="2">SUM(F26,G26,H26,I26,J26)</f>
        <v>3191</v>
      </c>
      <c r="F26" s="210">
        <v>2580</v>
      </c>
      <c r="G26" s="210">
        <v>422</v>
      </c>
      <c r="H26" s="211">
        <v>146</v>
      </c>
      <c r="I26" s="211">
        <v>10</v>
      </c>
      <c r="J26" s="210">
        <v>33</v>
      </c>
      <c r="K26" s="135"/>
    </row>
    <row r="27" spans="1:15" ht="17.25">
      <c r="A27" s="46"/>
      <c r="B27" s="207"/>
      <c r="C27" s="207"/>
      <c r="D27" s="209">
        <v>2024</v>
      </c>
      <c r="E27" s="210">
        <f t="shared" si="2"/>
        <v>3639</v>
      </c>
      <c r="F27" s="210">
        <v>3251</v>
      </c>
      <c r="G27" s="210">
        <v>143</v>
      </c>
      <c r="H27" s="211">
        <v>13</v>
      </c>
      <c r="I27" s="210">
        <v>232</v>
      </c>
      <c r="J27" s="211" t="s">
        <v>28</v>
      </c>
      <c r="K27" s="135"/>
    </row>
    <row r="28" spans="1:15" ht="8.1" customHeight="1">
      <c r="A28" s="46"/>
      <c r="B28" s="207"/>
      <c r="C28" s="207"/>
      <c r="D28" s="212"/>
      <c r="E28" s="213"/>
      <c r="F28" s="213"/>
      <c r="G28" s="213"/>
      <c r="H28" s="213"/>
      <c r="I28" s="213"/>
      <c r="J28" s="213"/>
      <c r="K28" s="135"/>
    </row>
    <row r="29" spans="1:15" ht="17.25">
      <c r="A29" s="46"/>
      <c r="B29" s="207" t="s">
        <v>12</v>
      </c>
      <c r="C29" s="207"/>
      <c r="D29" s="209">
        <v>2022</v>
      </c>
      <c r="E29" s="210">
        <f>SUM(F29,G29,H29,I29,J29)</f>
        <v>3260</v>
      </c>
      <c r="F29" s="210">
        <v>2305</v>
      </c>
      <c r="G29" s="210">
        <v>931</v>
      </c>
      <c r="H29" s="211">
        <v>22</v>
      </c>
      <c r="I29" s="211" t="s">
        <v>28</v>
      </c>
      <c r="J29" s="210">
        <v>2</v>
      </c>
      <c r="K29" s="135"/>
    </row>
    <row r="30" spans="1:15" ht="17.25">
      <c r="A30" s="46"/>
      <c r="B30" s="207"/>
      <c r="C30" s="207"/>
      <c r="D30" s="209">
        <v>2023</v>
      </c>
      <c r="E30" s="210">
        <f t="shared" ref="E30:E31" si="3">SUM(F30,G30,H30,I30,J30)</f>
        <v>2975</v>
      </c>
      <c r="F30" s="210">
        <v>1958</v>
      </c>
      <c r="G30" s="210">
        <v>989</v>
      </c>
      <c r="H30" s="211">
        <v>21</v>
      </c>
      <c r="I30" s="211">
        <v>2</v>
      </c>
      <c r="J30" s="210">
        <v>5</v>
      </c>
      <c r="K30" s="135"/>
    </row>
    <row r="31" spans="1:15" ht="17.25">
      <c r="A31" s="46"/>
      <c r="B31" s="207"/>
      <c r="C31" s="207"/>
      <c r="D31" s="209">
        <v>2024</v>
      </c>
      <c r="E31" s="210">
        <f t="shared" si="3"/>
        <v>2338</v>
      </c>
      <c r="F31" s="210">
        <v>1541</v>
      </c>
      <c r="G31" s="210">
        <v>42</v>
      </c>
      <c r="H31" s="210">
        <v>6</v>
      </c>
      <c r="I31" s="210">
        <v>749</v>
      </c>
      <c r="J31" s="211" t="s">
        <v>28</v>
      </c>
      <c r="K31" s="135"/>
    </row>
    <row r="32" spans="1:15" ht="8.1" customHeight="1">
      <c r="A32" s="46"/>
      <c r="B32" s="207"/>
      <c r="C32" s="207"/>
      <c r="D32" s="212"/>
      <c r="E32" s="213"/>
      <c r="F32" s="213"/>
      <c r="G32" s="213"/>
      <c r="H32" s="213"/>
      <c r="I32" s="213"/>
      <c r="J32" s="213"/>
      <c r="K32" s="135"/>
    </row>
    <row r="33" spans="1:15" ht="15" customHeight="1">
      <c r="A33" s="46"/>
      <c r="B33" s="207" t="s">
        <v>13</v>
      </c>
      <c r="C33" s="207"/>
      <c r="D33" s="209">
        <v>2022</v>
      </c>
      <c r="E33" s="210">
        <f>SUM(F33,G33,H33,I33,J33)</f>
        <v>2516</v>
      </c>
      <c r="F33" s="210">
        <v>2452</v>
      </c>
      <c r="G33" s="210">
        <v>37</v>
      </c>
      <c r="H33" s="211">
        <v>10</v>
      </c>
      <c r="I33" s="210">
        <v>5</v>
      </c>
      <c r="J33" s="210">
        <v>12</v>
      </c>
      <c r="K33" s="135"/>
    </row>
    <row r="34" spans="1:15" ht="15" customHeight="1">
      <c r="A34" s="46"/>
      <c r="B34" s="207"/>
      <c r="C34" s="207"/>
      <c r="D34" s="209">
        <v>2023</v>
      </c>
      <c r="E34" s="210">
        <f t="shared" ref="E34:E35" si="4">SUM(F34,G34,H34,I34,J34)</f>
        <v>2780</v>
      </c>
      <c r="F34" s="210">
        <v>2674</v>
      </c>
      <c r="G34" s="210">
        <v>77</v>
      </c>
      <c r="H34" s="211">
        <v>16</v>
      </c>
      <c r="I34" s="211">
        <v>10</v>
      </c>
      <c r="J34" s="211">
        <v>3</v>
      </c>
      <c r="K34" s="135"/>
    </row>
    <row r="35" spans="1:15" ht="15" customHeight="1">
      <c r="A35" s="46"/>
      <c r="B35" s="207"/>
      <c r="C35" s="207"/>
      <c r="D35" s="209">
        <v>2024</v>
      </c>
      <c r="E35" s="210">
        <f t="shared" si="4"/>
        <v>2977</v>
      </c>
      <c r="F35" s="210">
        <v>2935</v>
      </c>
      <c r="G35" s="210">
        <v>22</v>
      </c>
      <c r="H35" s="211">
        <v>2</v>
      </c>
      <c r="I35" s="210">
        <v>16</v>
      </c>
      <c r="J35" s="210">
        <v>2</v>
      </c>
      <c r="K35" s="135"/>
    </row>
    <row r="36" spans="1:15" ht="8.1" customHeight="1">
      <c r="A36" s="46"/>
      <c r="B36" s="207"/>
      <c r="C36" s="207"/>
      <c r="D36" s="212"/>
      <c r="E36" s="213"/>
      <c r="F36" s="213"/>
      <c r="G36" s="213"/>
      <c r="H36" s="213"/>
      <c r="I36" s="213"/>
      <c r="J36" s="213"/>
      <c r="K36" s="135"/>
    </row>
    <row r="37" spans="1:15" ht="17.25">
      <c r="A37" s="46"/>
      <c r="B37" s="207" t="s">
        <v>14</v>
      </c>
      <c r="C37" s="207"/>
      <c r="D37" s="209">
        <v>2022</v>
      </c>
      <c r="E37" s="210">
        <f>SUM(F37,G37,H37,I37,J37)</f>
        <v>577</v>
      </c>
      <c r="F37" s="210">
        <v>394</v>
      </c>
      <c r="G37" s="210">
        <v>149</v>
      </c>
      <c r="H37" s="211">
        <v>32</v>
      </c>
      <c r="I37" s="211" t="s">
        <v>28</v>
      </c>
      <c r="J37" s="210">
        <v>2</v>
      </c>
      <c r="K37" s="135"/>
    </row>
    <row r="38" spans="1:15" ht="17.25">
      <c r="A38" s="46"/>
      <c r="B38" s="207"/>
      <c r="C38" s="207"/>
      <c r="D38" s="209">
        <v>2023</v>
      </c>
      <c r="E38" s="210">
        <f t="shared" ref="E38:E39" si="5">SUM(F38,G38,H38,I38,J38)</f>
        <v>471</v>
      </c>
      <c r="F38" s="210">
        <v>299</v>
      </c>
      <c r="G38" s="210">
        <v>153</v>
      </c>
      <c r="H38" s="211">
        <v>16</v>
      </c>
      <c r="I38" s="211" t="s">
        <v>28</v>
      </c>
      <c r="J38" s="210">
        <v>3</v>
      </c>
      <c r="K38" s="135"/>
    </row>
    <row r="39" spans="1:15" s="2" customFormat="1" ht="17.25">
      <c r="A39" s="46"/>
      <c r="B39" s="207"/>
      <c r="C39" s="207"/>
      <c r="D39" s="209">
        <v>2024</v>
      </c>
      <c r="E39" s="210">
        <f t="shared" si="5"/>
        <v>549</v>
      </c>
      <c r="F39" s="210">
        <v>461</v>
      </c>
      <c r="G39" s="210">
        <v>22</v>
      </c>
      <c r="H39" s="211">
        <v>1</v>
      </c>
      <c r="I39" s="210">
        <v>65</v>
      </c>
      <c r="J39" s="211" t="s">
        <v>28</v>
      </c>
      <c r="K39" s="135"/>
      <c r="L39" s="91"/>
      <c r="M39" s="110"/>
      <c r="N39" s="110"/>
      <c r="O39" s="110"/>
    </row>
    <row r="40" spans="1:15" ht="8.1" customHeight="1">
      <c r="A40" s="46"/>
      <c r="B40" s="207"/>
      <c r="C40" s="207"/>
      <c r="D40" s="212"/>
      <c r="E40" s="213"/>
      <c r="F40" s="213"/>
      <c r="G40" s="213"/>
      <c r="H40" s="213"/>
      <c r="I40" s="213"/>
      <c r="J40" s="213"/>
      <c r="K40" s="135"/>
    </row>
    <row r="41" spans="1:15" ht="17.25">
      <c r="A41" s="48"/>
      <c r="B41" s="207" t="s">
        <v>15</v>
      </c>
      <c r="C41" s="207"/>
      <c r="D41" s="209">
        <v>2022</v>
      </c>
      <c r="E41" s="210">
        <f>SUM(F41,G41,H41,I41,J41)</f>
        <v>1033</v>
      </c>
      <c r="F41" s="210">
        <v>761</v>
      </c>
      <c r="G41" s="210">
        <v>234</v>
      </c>
      <c r="H41" s="211">
        <v>38</v>
      </c>
      <c r="I41" s="211" t="s">
        <v>28</v>
      </c>
      <c r="J41" s="211" t="s">
        <v>28</v>
      </c>
      <c r="K41" s="135"/>
    </row>
    <row r="42" spans="1:15" ht="17.25">
      <c r="A42" s="46"/>
      <c r="B42" s="207"/>
      <c r="C42" s="207"/>
      <c r="D42" s="209">
        <v>2023</v>
      </c>
      <c r="E42" s="210">
        <f t="shared" ref="E42:E43" si="6">SUM(F42,G42,H42,I42,J42)</f>
        <v>916</v>
      </c>
      <c r="F42" s="210">
        <v>627</v>
      </c>
      <c r="G42" s="210">
        <v>214</v>
      </c>
      <c r="H42" s="211">
        <v>68</v>
      </c>
      <c r="I42" s="211">
        <v>6</v>
      </c>
      <c r="J42" s="210">
        <v>1</v>
      </c>
      <c r="K42" s="135"/>
    </row>
    <row r="43" spans="1:15" ht="17.25">
      <c r="A43" s="46"/>
      <c r="B43" s="207"/>
      <c r="C43" s="207"/>
      <c r="D43" s="209">
        <v>2024</v>
      </c>
      <c r="E43" s="210">
        <f t="shared" si="6"/>
        <v>1048</v>
      </c>
      <c r="F43" s="210">
        <v>834</v>
      </c>
      <c r="G43" s="210">
        <v>70</v>
      </c>
      <c r="H43" s="211">
        <v>6</v>
      </c>
      <c r="I43" s="210">
        <v>138</v>
      </c>
      <c r="J43" s="211" t="s">
        <v>28</v>
      </c>
      <c r="K43" s="135"/>
    </row>
    <row r="44" spans="1:15" ht="8.1" customHeight="1">
      <c r="A44" s="46"/>
      <c r="B44" s="207"/>
      <c r="C44" s="207"/>
      <c r="D44" s="212"/>
      <c r="E44" s="213"/>
      <c r="F44" s="213"/>
      <c r="G44" s="213"/>
      <c r="H44" s="213"/>
      <c r="I44" s="213"/>
      <c r="J44" s="213"/>
      <c r="K44" s="135"/>
    </row>
    <row r="45" spans="1:15" ht="17.25">
      <c r="A45" s="46"/>
      <c r="B45" s="207" t="s">
        <v>16</v>
      </c>
      <c r="C45" s="207"/>
      <c r="D45" s="209">
        <v>2022</v>
      </c>
      <c r="E45" s="210">
        <f>SUM(F45,G45,H45,I45,J45)</f>
        <v>1424</v>
      </c>
      <c r="F45" s="210">
        <v>1089</v>
      </c>
      <c r="G45" s="210">
        <v>291</v>
      </c>
      <c r="H45" s="211">
        <v>41</v>
      </c>
      <c r="I45" s="211">
        <v>3</v>
      </c>
      <c r="J45" s="211" t="s">
        <v>28</v>
      </c>
      <c r="K45" s="135"/>
    </row>
    <row r="46" spans="1:15" ht="17.25">
      <c r="A46" s="46"/>
      <c r="B46" s="207"/>
      <c r="C46" s="207"/>
      <c r="D46" s="209">
        <v>2023</v>
      </c>
      <c r="E46" s="210">
        <f t="shared" ref="E46:E47" si="7">SUM(F46,G46,H46,I46,J46)</f>
        <v>1979</v>
      </c>
      <c r="F46" s="210">
        <v>1377</v>
      </c>
      <c r="G46" s="210">
        <v>508</v>
      </c>
      <c r="H46" s="211">
        <v>74</v>
      </c>
      <c r="I46" s="211">
        <v>14</v>
      </c>
      <c r="J46" s="210">
        <v>6</v>
      </c>
      <c r="K46" s="135"/>
    </row>
    <row r="47" spans="1:15" ht="17.25">
      <c r="A47" s="46"/>
      <c r="B47" s="207"/>
      <c r="C47" s="207"/>
      <c r="D47" s="209">
        <v>2024</v>
      </c>
      <c r="E47" s="210">
        <f t="shared" si="7"/>
        <v>1990</v>
      </c>
      <c r="F47" s="210">
        <v>1677</v>
      </c>
      <c r="G47" s="210">
        <v>67</v>
      </c>
      <c r="H47" s="211">
        <v>1</v>
      </c>
      <c r="I47" s="210">
        <v>245</v>
      </c>
      <c r="J47" s="211" t="s">
        <v>28</v>
      </c>
      <c r="K47" s="135"/>
    </row>
    <row r="48" spans="1:15" ht="8.1" customHeight="1">
      <c r="A48" s="46"/>
      <c r="B48" s="207"/>
      <c r="C48" s="207"/>
      <c r="D48" s="212"/>
      <c r="E48" s="213"/>
      <c r="F48" s="213"/>
      <c r="G48" s="213"/>
      <c r="H48" s="213"/>
      <c r="I48" s="213"/>
      <c r="J48" s="213"/>
      <c r="K48" s="135"/>
    </row>
    <row r="49" spans="1:15" ht="17.25">
      <c r="A49" s="46"/>
      <c r="B49" s="207" t="s">
        <v>17</v>
      </c>
      <c r="C49" s="207"/>
      <c r="D49" s="209">
        <v>2022</v>
      </c>
      <c r="E49" s="210">
        <f>SUM(F49,G49,H49,I49,J49)</f>
        <v>2505</v>
      </c>
      <c r="F49" s="210">
        <v>1129</v>
      </c>
      <c r="G49" s="210">
        <v>1284</v>
      </c>
      <c r="H49" s="211">
        <v>90</v>
      </c>
      <c r="I49" s="211" t="s">
        <v>28</v>
      </c>
      <c r="J49" s="210">
        <v>2</v>
      </c>
      <c r="K49" s="135"/>
    </row>
    <row r="50" spans="1:15" ht="17.25">
      <c r="A50" s="46"/>
      <c r="B50" s="207"/>
      <c r="C50" s="207"/>
      <c r="D50" s="209">
        <v>2023</v>
      </c>
      <c r="E50" s="210">
        <f t="shared" ref="E50:E51" si="8">SUM(F50,G50,H50,I50,J50)</f>
        <v>2275</v>
      </c>
      <c r="F50" s="210">
        <v>830</v>
      </c>
      <c r="G50" s="210">
        <v>1356</v>
      </c>
      <c r="H50" s="211">
        <v>80</v>
      </c>
      <c r="I50" s="210">
        <v>4</v>
      </c>
      <c r="J50" s="210">
        <v>5</v>
      </c>
      <c r="K50" s="135"/>
    </row>
    <row r="51" spans="1:15" ht="17.25">
      <c r="A51" s="46"/>
      <c r="B51" s="207"/>
      <c r="C51" s="207"/>
      <c r="D51" s="209">
        <v>2024</v>
      </c>
      <c r="E51" s="210">
        <f t="shared" si="8"/>
        <v>2104</v>
      </c>
      <c r="F51" s="210">
        <v>1061</v>
      </c>
      <c r="G51" s="210">
        <v>159</v>
      </c>
      <c r="H51" s="211">
        <v>2</v>
      </c>
      <c r="I51" s="210">
        <v>881</v>
      </c>
      <c r="J51" s="210">
        <v>1</v>
      </c>
      <c r="K51" s="135"/>
    </row>
    <row r="52" spans="1:15" ht="8.1" customHeight="1">
      <c r="A52" s="46"/>
      <c r="B52" s="207"/>
      <c r="C52" s="207"/>
      <c r="D52" s="212"/>
      <c r="E52" s="213"/>
      <c r="F52" s="213"/>
      <c r="G52" s="213"/>
      <c r="H52" s="213"/>
      <c r="I52" s="213"/>
      <c r="J52" s="213"/>
      <c r="K52" s="135"/>
    </row>
    <row r="53" spans="1:15" ht="17.25">
      <c r="A53" s="46"/>
      <c r="B53" s="207" t="s">
        <v>18</v>
      </c>
      <c r="C53" s="207"/>
      <c r="D53" s="209">
        <v>2022</v>
      </c>
      <c r="E53" s="210">
        <f>SUM(F53,G53,H53,I53,J53)</f>
        <v>506</v>
      </c>
      <c r="F53" s="210">
        <v>456</v>
      </c>
      <c r="G53" s="210">
        <v>50</v>
      </c>
      <c r="H53" s="211"/>
      <c r="I53" s="211"/>
      <c r="J53" s="211"/>
      <c r="K53" s="135"/>
    </row>
    <row r="54" spans="1:15" ht="17.25">
      <c r="A54" s="46"/>
      <c r="B54" s="207"/>
      <c r="C54" s="207"/>
      <c r="D54" s="209">
        <v>2023</v>
      </c>
      <c r="E54" s="210">
        <f t="shared" ref="E54:E55" si="9">SUM(F54,G54,H54,I54,J54)</f>
        <v>503</v>
      </c>
      <c r="F54" s="210">
        <v>436</v>
      </c>
      <c r="G54" s="210">
        <v>55</v>
      </c>
      <c r="H54" s="211">
        <v>10</v>
      </c>
      <c r="I54" s="211" t="s">
        <v>28</v>
      </c>
      <c r="J54" s="210">
        <v>2</v>
      </c>
      <c r="K54" s="135"/>
    </row>
    <row r="55" spans="1:15" ht="17.25">
      <c r="A55" s="46"/>
      <c r="B55" s="207"/>
      <c r="C55" s="207"/>
      <c r="D55" s="209">
        <v>2024</v>
      </c>
      <c r="E55" s="210">
        <f t="shared" si="9"/>
        <v>508</v>
      </c>
      <c r="F55" s="210">
        <v>464</v>
      </c>
      <c r="G55" s="210">
        <v>14</v>
      </c>
      <c r="H55" s="211" t="s">
        <v>28</v>
      </c>
      <c r="I55" s="210">
        <v>30</v>
      </c>
      <c r="J55" s="211" t="s">
        <v>28</v>
      </c>
      <c r="K55" s="135"/>
    </row>
    <row r="56" spans="1:15" ht="8.1" customHeight="1">
      <c r="A56" s="46"/>
      <c r="B56" s="207"/>
      <c r="C56" s="207"/>
      <c r="D56" s="212"/>
      <c r="E56" s="213"/>
      <c r="F56" s="213"/>
      <c r="G56" s="213"/>
      <c r="H56" s="213"/>
      <c r="I56" s="213"/>
      <c r="J56" s="213"/>
      <c r="K56" s="135"/>
    </row>
    <row r="57" spans="1:15" ht="17.25">
      <c r="A57" s="46"/>
      <c r="B57" s="207" t="s">
        <v>19</v>
      </c>
      <c r="C57" s="207"/>
      <c r="D57" s="209">
        <v>2022</v>
      </c>
      <c r="E57" s="210">
        <f>SUM(F57,G57,H57,I57,J57)</f>
        <v>2345</v>
      </c>
      <c r="F57" s="210">
        <v>1490</v>
      </c>
      <c r="G57" s="210">
        <v>790</v>
      </c>
      <c r="H57" s="211">
        <v>56</v>
      </c>
      <c r="I57" s="211" t="s">
        <v>28</v>
      </c>
      <c r="J57" s="210">
        <v>9</v>
      </c>
      <c r="K57" s="135"/>
    </row>
    <row r="58" spans="1:15" ht="17.25">
      <c r="A58" s="46"/>
      <c r="B58" s="207"/>
      <c r="C58" s="207"/>
      <c r="D58" s="209">
        <v>2023</v>
      </c>
      <c r="E58" s="210">
        <f t="shared" ref="E58:E59" si="10">SUM(F58,G58,H58,I58,J58)</f>
        <v>2182</v>
      </c>
      <c r="F58" s="210">
        <v>1196</v>
      </c>
      <c r="G58" s="210">
        <v>844</v>
      </c>
      <c r="H58" s="211">
        <v>112</v>
      </c>
      <c r="I58" s="211">
        <v>8</v>
      </c>
      <c r="J58" s="211">
        <v>22</v>
      </c>
      <c r="K58" s="135"/>
    </row>
    <row r="59" spans="1:15" ht="17.25">
      <c r="A59" s="46"/>
      <c r="B59" s="207"/>
      <c r="C59" s="207"/>
      <c r="D59" s="209">
        <v>2024</v>
      </c>
      <c r="E59" s="210">
        <f t="shared" si="10"/>
        <v>2178</v>
      </c>
      <c r="F59" s="210">
        <v>1591</v>
      </c>
      <c r="G59" s="210">
        <v>99</v>
      </c>
      <c r="H59" s="211">
        <v>2</v>
      </c>
      <c r="I59" s="210">
        <v>480</v>
      </c>
      <c r="J59" s="210">
        <v>6</v>
      </c>
      <c r="K59" s="135"/>
    </row>
    <row r="60" spans="1:15" ht="8.1" customHeight="1">
      <c r="A60" s="46"/>
      <c r="B60" s="207"/>
      <c r="C60" s="207"/>
      <c r="D60" s="212"/>
      <c r="E60" s="213"/>
      <c r="F60" s="213"/>
      <c r="G60" s="213"/>
      <c r="H60" s="213"/>
      <c r="I60" s="213"/>
      <c r="J60" s="213"/>
      <c r="K60" s="135"/>
    </row>
    <row r="61" spans="1:15" ht="15" customHeight="1">
      <c r="A61" s="46"/>
      <c r="B61" s="207" t="s">
        <v>128</v>
      </c>
      <c r="C61" s="207"/>
      <c r="D61" s="209">
        <v>2022</v>
      </c>
      <c r="E61" s="210">
        <f>SUM(F61,G61,H61,I61,J61)</f>
        <v>780</v>
      </c>
      <c r="F61" s="210">
        <v>776</v>
      </c>
      <c r="G61" s="210">
        <v>1</v>
      </c>
      <c r="H61" s="211">
        <v>1</v>
      </c>
      <c r="I61" s="211">
        <v>1</v>
      </c>
      <c r="J61" s="210">
        <v>1</v>
      </c>
      <c r="K61" s="135"/>
      <c r="M61" s="88"/>
      <c r="N61" s="119"/>
      <c r="O61" s="120"/>
    </row>
    <row r="62" spans="1:15" ht="15" customHeight="1">
      <c r="A62" s="46"/>
      <c r="B62" s="207"/>
      <c r="C62" s="207"/>
      <c r="D62" s="209">
        <v>2023</v>
      </c>
      <c r="E62" s="210">
        <f t="shared" ref="E62:E63" si="11">SUM(F62,G62,H62,I62,J62)</f>
        <v>736</v>
      </c>
      <c r="F62" s="210">
        <v>724</v>
      </c>
      <c r="G62" s="210">
        <v>1</v>
      </c>
      <c r="H62" s="211">
        <v>4</v>
      </c>
      <c r="I62" s="211" t="s">
        <v>28</v>
      </c>
      <c r="J62" s="210">
        <v>7</v>
      </c>
      <c r="K62" s="135"/>
      <c r="M62" s="88"/>
      <c r="N62" s="119"/>
      <c r="O62" s="119"/>
    </row>
    <row r="63" spans="1:15" ht="15" customHeight="1">
      <c r="A63" s="46"/>
      <c r="B63" s="207"/>
      <c r="C63" s="207"/>
      <c r="D63" s="209">
        <v>2024</v>
      </c>
      <c r="E63" s="210">
        <f t="shared" si="11"/>
        <v>756</v>
      </c>
      <c r="F63" s="210">
        <v>746</v>
      </c>
      <c r="G63" s="210">
        <v>4</v>
      </c>
      <c r="H63" s="210">
        <v>2</v>
      </c>
      <c r="I63" s="211">
        <v>4</v>
      </c>
      <c r="J63" s="211" t="s">
        <v>28</v>
      </c>
      <c r="K63" s="135"/>
    </row>
    <row r="64" spans="1:15" ht="8.1" customHeight="1">
      <c r="A64" s="46"/>
      <c r="B64" s="207"/>
      <c r="C64" s="207"/>
      <c r="D64" s="212"/>
      <c r="E64" s="213"/>
      <c r="F64" s="213"/>
      <c r="G64" s="213"/>
      <c r="H64" s="213"/>
      <c r="I64" s="213"/>
      <c r="J64" s="213"/>
      <c r="K64" s="135"/>
    </row>
    <row r="65" spans="1:16" ht="17.25">
      <c r="A65" s="46"/>
      <c r="B65" s="207" t="s">
        <v>21</v>
      </c>
      <c r="C65" s="207"/>
      <c r="D65" s="209">
        <v>2022</v>
      </c>
      <c r="E65" s="210">
        <f>SUM(F65,G65,H65,I65,J65)</f>
        <v>1364</v>
      </c>
      <c r="F65" s="210">
        <v>1346</v>
      </c>
      <c r="G65" s="210">
        <v>1</v>
      </c>
      <c r="H65" s="211">
        <v>14</v>
      </c>
      <c r="I65" s="211" t="s">
        <v>28</v>
      </c>
      <c r="J65" s="210">
        <v>3</v>
      </c>
      <c r="K65" s="135"/>
    </row>
    <row r="66" spans="1:16" ht="17.25">
      <c r="A66" s="46"/>
      <c r="B66" s="207"/>
      <c r="C66" s="207"/>
      <c r="D66" s="209">
        <v>2023</v>
      </c>
      <c r="E66" s="210">
        <f t="shared" ref="E66:E67" si="12">SUM(F66,G66,H66,I66,J66)</f>
        <v>1608</v>
      </c>
      <c r="F66" s="210">
        <v>1540</v>
      </c>
      <c r="G66" s="210">
        <v>18</v>
      </c>
      <c r="H66" s="211">
        <v>21</v>
      </c>
      <c r="I66" s="211">
        <v>9</v>
      </c>
      <c r="J66" s="210">
        <v>20</v>
      </c>
      <c r="K66" s="135"/>
    </row>
    <row r="67" spans="1:16" ht="17.25">
      <c r="A67" s="46"/>
      <c r="B67" s="207"/>
      <c r="C67" s="207"/>
      <c r="D67" s="209">
        <v>2024</v>
      </c>
      <c r="E67" s="210">
        <f t="shared" si="12"/>
        <v>1590</v>
      </c>
      <c r="F67" s="210">
        <v>1551</v>
      </c>
      <c r="G67" s="210">
        <v>11</v>
      </c>
      <c r="H67" s="211">
        <v>21</v>
      </c>
      <c r="I67" s="210">
        <v>2</v>
      </c>
      <c r="J67" s="210">
        <v>5</v>
      </c>
      <c r="K67" s="135"/>
    </row>
    <row r="68" spans="1:16" ht="8.1" customHeight="1">
      <c r="A68" s="46"/>
      <c r="B68" s="207"/>
      <c r="C68" s="207"/>
      <c r="D68" s="212"/>
      <c r="E68" s="213"/>
      <c r="F68" s="213"/>
      <c r="G68" s="213"/>
      <c r="H68" s="213"/>
      <c r="I68" s="213"/>
      <c r="J68" s="213"/>
      <c r="K68" s="135"/>
    </row>
    <row r="69" spans="1:16" ht="17.25">
      <c r="A69" s="46"/>
      <c r="B69" s="207" t="s">
        <v>22</v>
      </c>
      <c r="C69" s="207"/>
      <c r="D69" s="209">
        <v>2022</v>
      </c>
      <c r="E69" s="210">
        <f>SUM(F69,G69,H69,I69,J69)</f>
        <v>2849</v>
      </c>
      <c r="F69" s="210">
        <v>2313</v>
      </c>
      <c r="G69" s="210">
        <v>382</v>
      </c>
      <c r="H69" s="211">
        <v>147</v>
      </c>
      <c r="I69" s="210">
        <v>3</v>
      </c>
      <c r="J69" s="210">
        <v>4</v>
      </c>
      <c r="K69" s="135"/>
    </row>
    <row r="70" spans="1:16" ht="17.25">
      <c r="A70" s="46"/>
      <c r="B70" s="207"/>
      <c r="C70" s="207"/>
      <c r="D70" s="209">
        <v>2023</v>
      </c>
      <c r="E70" s="210">
        <f t="shared" ref="E70:E71" si="13">SUM(F70,G70,H70,I70,J70)</f>
        <v>2743</v>
      </c>
      <c r="F70" s="210">
        <v>1903</v>
      </c>
      <c r="G70" s="210">
        <v>659</v>
      </c>
      <c r="H70" s="211">
        <v>168</v>
      </c>
      <c r="I70" s="211">
        <v>8</v>
      </c>
      <c r="J70" s="210">
        <v>5</v>
      </c>
      <c r="K70" s="135"/>
    </row>
    <row r="71" spans="1:16" ht="17.25">
      <c r="A71" s="46"/>
      <c r="B71" s="207"/>
      <c r="C71" s="207"/>
      <c r="D71" s="209">
        <v>2024</v>
      </c>
      <c r="E71" s="210">
        <f t="shared" si="13"/>
        <v>2740</v>
      </c>
      <c r="F71" s="210">
        <v>2089</v>
      </c>
      <c r="G71" s="210">
        <v>301</v>
      </c>
      <c r="H71" s="210">
        <v>17</v>
      </c>
      <c r="I71" s="210">
        <v>331</v>
      </c>
      <c r="J71" s="210">
        <v>2</v>
      </c>
      <c r="K71" s="135"/>
    </row>
    <row r="72" spans="1:16" ht="8.1" customHeight="1">
      <c r="A72" s="46"/>
      <c r="B72" s="207"/>
      <c r="C72" s="207"/>
      <c r="D72" s="212"/>
      <c r="E72" s="213"/>
      <c r="F72" s="213"/>
      <c r="G72" s="213"/>
      <c r="H72" s="213"/>
      <c r="I72" s="213"/>
      <c r="J72" s="213"/>
      <c r="K72" s="135"/>
    </row>
    <row r="73" spans="1:16" ht="17.25">
      <c r="A73" s="46"/>
      <c r="B73" s="207" t="s">
        <v>23</v>
      </c>
      <c r="C73" s="207"/>
      <c r="D73" s="209">
        <v>2022</v>
      </c>
      <c r="E73" s="210">
        <f>SUM(F73,G73,H73,I73,J73)</f>
        <v>2489</v>
      </c>
      <c r="F73" s="210">
        <v>2380</v>
      </c>
      <c r="G73" s="210">
        <v>88</v>
      </c>
      <c r="H73" s="211">
        <v>15</v>
      </c>
      <c r="I73" s="211">
        <v>6</v>
      </c>
      <c r="J73" s="211" t="s">
        <v>28</v>
      </c>
      <c r="K73" s="135"/>
    </row>
    <row r="74" spans="1:16" ht="17.25">
      <c r="A74" s="46"/>
      <c r="B74" s="207"/>
      <c r="C74" s="207"/>
      <c r="D74" s="209">
        <v>2023</v>
      </c>
      <c r="E74" s="210">
        <f t="shared" ref="E74:E75" si="14">SUM(F74,G74,H74,I74,J74)</f>
        <v>2584</v>
      </c>
      <c r="F74" s="210">
        <v>2387</v>
      </c>
      <c r="G74" s="210">
        <v>167</v>
      </c>
      <c r="H74" s="211">
        <v>26</v>
      </c>
      <c r="I74" s="211">
        <v>4</v>
      </c>
      <c r="J74" s="211" t="s">
        <v>28</v>
      </c>
      <c r="K74" s="135"/>
    </row>
    <row r="75" spans="1:16" ht="17.25">
      <c r="A75" s="46"/>
      <c r="B75" s="207"/>
      <c r="C75" s="207"/>
      <c r="D75" s="209">
        <v>2024</v>
      </c>
      <c r="E75" s="210">
        <f t="shared" si="14"/>
        <v>2103</v>
      </c>
      <c r="F75" s="210">
        <v>2048</v>
      </c>
      <c r="G75" s="210">
        <v>13</v>
      </c>
      <c r="H75" s="211">
        <v>1</v>
      </c>
      <c r="I75" s="210">
        <v>41</v>
      </c>
      <c r="J75" s="210"/>
      <c r="K75" s="135"/>
    </row>
    <row r="76" spans="1:16" s="91" customFormat="1" ht="8.1" customHeight="1">
      <c r="A76" s="46"/>
      <c r="B76" s="207"/>
      <c r="C76" s="207"/>
      <c r="D76" s="212"/>
      <c r="E76" s="213"/>
      <c r="F76" s="213"/>
      <c r="G76" s="213"/>
      <c r="H76" s="213"/>
      <c r="I76" s="213"/>
      <c r="J76" s="213"/>
      <c r="K76" s="135"/>
      <c r="P76" s="1"/>
    </row>
    <row r="77" spans="1:16" s="91" customFormat="1" ht="17.25">
      <c r="A77" s="46"/>
      <c r="B77" s="207" t="s">
        <v>127</v>
      </c>
      <c r="C77" s="207"/>
      <c r="D77" s="209">
        <v>2022</v>
      </c>
      <c r="E77" s="210">
        <f>SUM(F77,G77,H77,I77,J77)</f>
        <v>1114</v>
      </c>
      <c r="F77" s="210">
        <v>908</v>
      </c>
      <c r="G77" s="210">
        <v>125</v>
      </c>
      <c r="H77" s="211">
        <v>64</v>
      </c>
      <c r="I77" s="211" t="s">
        <v>28</v>
      </c>
      <c r="J77" s="210">
        <v>17</v>
      </c>
      <c r="K77" s="135"/>
      <c r="P77" s="1"/>
    </row>
    <row r="78" spans="1:16" s="91" customFormat="1" ht="17.25">
      <c r="A78" s="46"/>
      <c r="B78" s="207"/>
      <c r="C78" s="207"/>
      <c r="D78" s="209">
        <v>2023</v>
      </c>
      <c r="E78" s="210">
        <f t="shared" ref="E78:E79" si="15">SUM(F78,G78,H78,I78,J78)</f>
        <v>1183</v>
      </c>
      <c r="F78" s="210">
        <v>876</v>
      </c>
      <c r="G78" s="210">
        <v>163</v>
      </c>
      <c r="H78" s="211">
        <v>128</v>
      </c>
      <c r="I78" s="211">
        <v>3</v>
      </c>
      <c r="J78" s="210">
        <v>13</v>
      </c>
      <c r="K78" s="135"/>
      <c r="P78" s="1"/>
    </row>
    <row r="79" spans="1:16" s="91" customFormat="1" ht="17.25">
      <c r="A79" s="43"/>
      <c r="B79" s="214"/>
      <c r="C79" s="214"/>
      <c r="D79" s="209">
        <v>2024</v>
      </c>
      <c r="E79" s="210">
        <f t="shared" si="15"/>
        <v>949</v>
      </c>
      <c r="F79" s="210">
        <v>709</v>
      </c>
      <c r="G79" s="210">
        <v>110</v>
      </c>
      <c r="H79" s="211">
        <v>27</v>
      </c>
      <c r="I79" s="211">
        <v>99</v>
      </c>
      <c r="J79" s="210">
        <v>4</v>
      </c>
      <c r="K79" s="132"/>
      <c r="P79" s="1"/>
    </row>
    <row r="80" spans="1:16" s="91" customFormat="1" ht="8.1" customHeight="1">
      <c r="A80" s="46"/>
      <c r="B80" s="207"/>
      <c r="C80" s="207"/>
      <c r="D80" s="212"/>
      <c r="E80" s="213"/>
      <c r="F80" s="213"/>
      <c r="G80" s="213"/>
      <c r="H80" s="213"/>
      <c r="I80" s="213"/>
      <c r="J80" s="213"/>
      <c r="K80" s="135"/>
      <c r="P80" s="1"/>
    </row>
    <row r="81" spans="1:16" s="91" customFormat="1" ht="17.25">
      <c r="A81" s="46"/>
      <c r="B81" s="207" t="s">
        <v>131</v>
      </c>
      <c r="C81" s="207"/>
      <c r="D81" s="209">
        <v>2022</v>
      </c>
      <c r="E81" s="210">
        <f>SUM(F81,G81,H81,I81,J81)</f>
        <v>125</v>
      </c>
      <c r="F81" s="210">
        <v>125</v>
      </c>
      <c r="G81" s="211" t="s">
        <v>28</v>
      </c>
      <c r="H81" s="211" t="s">
        <v>28</v>
      </c>
      <c r="I81" s="211" t="s">
        <v>28</v>
      </c>
      <c r="J81" s="211" t="s">
        <v>28</v>
      </c>
      <c r="K81" s="135"/>
      <c r="P81" s="1"/>
    </row>
    <row r="82" spans="1:16" s="91" customFormat="1" ht="17.25">
      <c r="A82" s="46"/>
      <c r="B82" s="207"/>
      <c r="C82" s="207"/>
      <c r="D82" s="209">
        <v>2023</v>
      </c>
      <c r="E82" s="210">
        <f t="shared" ref="E82:E83" si="16">SUM(F82,G82,H82,I82,J82)</f>
        <v>91</v>
      </c>
      <c r="F82" s="210">
        <v>91</v>
      </c>
      <c r="G82" s="211" t="s">
        <v>28</v>
      </c>
      <c r="H82" s="211" t="s">
        <v>28</v>
      </c>
      <c r="I82" s="211" t="s">
        <v>28</v>
      </c>
      <c r="J82" s="211" t="s">
        <v>28</v>
      </c>
      <c r="K82" s="135"/>
      <c r="P82" s="1"/>
    </row>
    <row r="83" spans="1:16" s="91" customFormat="1" ht="17.25">
      <c r="A83" s="43"/>
      <c r="B83" s="214"/>
      <c r="C83" s="214"/>
      <c r="D83" s="209">
        <v>2024</v>
      </c>
      <c r="E83" s="210">
        <f t="shared" si="16"/>
        <v>54</v>
      </c>
      <c r="F83" s="210">
        <v>53</v>
      </c>
      <c r="G83" s="210">
        <v>1</v>
      </c>
      <c r="H83" s="211" t="s">
        <v>28</v>
      </c>
      <c r="I83" s="211" t="s">
        <v>28</v>
      </c>
      <c r="J83" s="211" t="s">
        <v>28</v>
      </c>
      <c r="K83" s="132"/>
      <c r="P83" s="1"/>
    </row>
    <row r="84" spans="1:16" s="91" customFormat="1" ht="8.1" customHeight="1">
      <c r="A84" s="46"/>
      <c r="B84" s="207"/>
      <c r="C84" s="207"/>
      <c r="D84" s="212"/>
      <c r="E84" s="213"/>
      <c r="F84" s="213"/>
      <c r="G84" s="213"/>
      <c r="H84" s="213"/>
      <c r="I84" s="213"/>
      <c r="J84" s="213"/>
      <c r="K84" s="135"/>
      <c r="P84" s="1"/>
    </row>
    <row r="85" spans="1:16" s="91" customFormat="1" ht="17.25">
      <c r="A85" s="46"/>
      <c r="B85" s="207" t="s">
        <v>132</v>
      </c>
      <c r="C85" s="207"/>
      <c r="D85" s="209">
        <v>2022</v>
      </c>
      <c r="E85" s="210">
        <f>SUM(F85,G85,H85,I85,J85)</f>
        <v>48</v>
      </c>
      <c r="F85" s="210">
        <v>43</v>
      </c>
      <c r="G85" s="211" t="s">
        <v>28</v>
      </c>
      <c r="H85" s="211">
        <v>5</v>
      </c>
      <c r="I85" s="211" t="s">
        <v>28</v>
      </c>
      <c r="J85" s="211" t="s">
        <v>28</v>
      </c>
      <c r="K85" s="135"/>
      <c r="P85" s="1"/>
    </row>
    <row r="86" spans="1:16" s="91" customFormat="1" ht="17.25">
      <c r="A86" s="46"/>
      <c r="B86" s="207"/>
      <c r="C86" s="207"/>
      <c r="D86" s="209">
        <v>2023</v>
      </c>
      <c r="E86" s="210">
        <f t="shared" ref="E86:E87" si="17">SUM(F86,G86,H86,I86,J86)</f>
        <v>39</v>
      </c>
      <c r="F86" s="210">
        <v>25</v>
      </c>
      <c r="G86" s="211">
        <v>9</v>
      </c>
      <c r="H86" s="211">
        <v>5</v>
      </c>
      <c r="I86" s="211" t="s">
        <v>28</v>
      </c>
      <c r="J86" s="211" t="s">
        <v>28</v>
      </c>
      <c r="K86" s="135"/>
      <c r="P86" s="1"/>
    </row>
    <row r="87" spans="1:16" s="91" customFormat="1" ht="17.25">
      <c r="A87" s="43"/>
      <c r="B87" s="214"/>
      <c r="C87" s="214"/>
      <c r="D87" s="209">
        <v>2024</v>
      </c>
      <c r="E87" s="210">
        <f t="shared" si="17"/>
        <v>47</v>
      </c>
      <c r="F87" s="210">
        <v>36</v>
      </c>
      <c r="G87" s="210">
        <v>7</v>
      </c>
      <c r="H87" s="211">
        <v>1</v>
      </c>
      <c r="I87" s="211">
        <v>3</v>
      </c>
      <c r="J87" s="211" t="s">
        <v>28</v>
      </c>
      <c r="K87" s="132"/>
      <c r="P87" s="1"/>
    </row>
    <row r="88" spans="1:16" s="91" customFormat="1" ht="8.1" customHeight="1" thickBot="1">
      <c r="A88" s="50"/>
      <c r="B88" s="51"/>
      <c r="C88" s="51"/>
      <c r="D88" s="139"/>
      <c r="E88" s="139"/>
      <c r="F88" s="139"/>
      <c r="G88" s="139"/>
      <c r="H88" s="139"/>
      <c r="I88" s="139"/>
      <c r="J88" s="139"/>
      <c r="K88" s="140"/>
      <c r="P88" s="1"/>
    </row>
    <row r="89" spans="1:16" s="18" customFormat="1">
      <c r="A89" s="16"/>
      <c r="B89" s="17"/>
      <c r="C89" s="17"/>
      <c r="D89" s="113"/>
      <c r="E89" s="113"/>
      <c r="F89" s="113"/>
      <c r="G89" s="113"/>
      <c r="H89" s="113"/>
      <c r="I89" s="113"/>
      <c r="J89" s="113"/>
      <c r="K89" s="114" t="s">
        <v>129</v>
      </c>
      <c r="L89" s="115"/>
      <c r="M89" s="115"/>
      <c r="N89" s="115"/>
      <c r="O89" s="115"/>
    </row>
    <row r="90" spans="1:16" s="16" customFormat="1" ht="14.25">
      <c r="A90" s="165" t="s">
        <v>166</v>
      </c>
      <c r="B90" s="17"/>
      <c r="C90" s="17"/>
      <c r="D90" s="113"/>
      <c r="E90" s="113"/>
      <c r="F90" s="113"/>
      <c r="G90" s="113"/>
      <c r="H90" s="113"/>
      <c r="I90" s="113"/>
      <c r="J90" s="113"/>
      <c r="K90" s="116" t="s">
        <v>130</v>
      </c>
      <c r="L90" s="117"/>
      <c r="M90" s="117"/>
      <c r="N90" s="117"/>
      <c r="O90" s="117"/>
    </row>
    <row r="91" spans="1:16" s="172" customFormat="1" ht="15.75">
      <c r="B91" s="173" t="s">
        <v>178</v>
      </c>
    </row>
    <row r="92" spans="1:16" s="172" customFormat="1" ht="14.25">
      <c r="B92" s="174" t="s">
        <v>179</v>
      </c>
    </row>
    <row r="93" spans="1:16" s="172" customFormat="1" ht="14.25">
      <c r="B93" s="174" t="s">
        <v>180</v>
      </c>
    </row>
    <row r="94" spans="1:16" s="172" customFormat="1" ht="14.25">
      <c r="B94" s="174" t="s">
        <v>181</v>
      </c>
    </row>
    <row r="95" spans="1:16" s="172" customFormat="1" ht="14.25">
      <c r="B95" s="174" t="s">
        <v>182</v>
      </c>
    </row>
    <row r="96" spans="1:16" s="172" customFormat="1" ht="15.75">
      <c r="B96" s="173" t="s">
        <v>183</v>
      </c>
    </row>
    <row r="97" spans="1:208" s="172" customFormat="1" ht="15.75">
      <c r="B97" s="173" t="s">
        <v>184</v>
      </c>
    </row>
    <row r="98" spans="1:208" s="172" customFormat="1" ht="15.75">
      <c r="B98" s="173" t="s">
        <v>185</v>
      </c>
    </row>
    <row r="99" spans="1:208" s="172" customFormat="1" ht="15.75">
      <c r="B99" s="173" t="s">
        <v>186</v>
      </c>
    </row>
    <row r="100" spans="1:208" s="172" customFormat="1" ht="17.100000000000001" customHeight="1">
      <c r="A100" s="175"/>
      <c r="B100" s="176" t="s">
        <v>187</v>
      </c>
      <c r="C100" s="177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8"/>
      <c r="CN100" s="178"/>
      <c r="CO100" s="178"/>
      <c r="CP100" s="178"/>
      <c r="CQ100" s="178"/>
      <c r="CR100" s="178"/>
      <c r="CS100" s="178"/>
      <c r="CT100" s="178"/>
      <c r="CU100" s="178"/>
      <c r="CV100" s="178"/>
      <c r="CW100" s="178"/>
      <c r="CX100" s="178"/>
      <c r="CY100" s="178"/>
      <c r="CZ100" s="178"/>
      <c r="DA100" s="178"/>
      <c r="DB100" s="178"/>
      <c r="DC100" s="178"/>
      <c r="DD100" s="178"/>
      <c r="DE100" s="178"/>
      <c r="DF100" s="178"/>
      <c r="DG100" s="178"/>
      <c r="DH100" s="178"/>
      <c r="DI100" s="178"/>
      <c r="DJ100" s="178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78"/>
      <c r="DU100" s="178"/>
      <c r="DV100" s="178"/>
      <c r="DW100" s="178"/>
      <c r="DX100" s="178"/>
      <c r="DY100" s="178"/>
      <c r="DZ100" s="178"/>
      <c r="EA100" s="178"/>
      <c r="EB100" s="178"/>
      <c r="EC100" s="178"/>
      <c r="ED100" s="178"/>
      <c r="EE100" s="178"/>
      <c r="EF100" s="178"/>
      <c r="EG100" s="178"/>
      <c r="EH100" s="178"/>
      <c r="EI100" s="178"/>
      <c r="EJ100" s="178"/>
      <c r="EK100" s="178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78"/>
      <c r="EV100" s="178"/>
      <c r="EW100" s="178"/>
      <c r="EX100" s="178"/>
      <c r="EY100" s="178"/>
      <c r="EZ100" s="178"/>
      <c r="FA100" s="178"/>
      <c r="FB100" s="178"/>
      <c r="FC100" s="178"/>
      <c r="FD100" s="178"/>
      <c r="FE100" s="178"/>
      <c r="FF100" s="178"/>
      <c r="FG100" s="178"/>
      <c r="FH100" s="178"/>
      <c r="FI100" s="178"/>
      <c r="FJ100" s="178"/>
      <c r="FK100" s="178"/>
      <c r="FL100" s="178"/>
      <c r="FM100" s="178"/>
      <c r="FN100" s="178"/>
      <c r="FO100" s="178"/>
      <c r="FP100" s="178"/>
      <c r="FQ100" s="178"/>
      <c r="FR100" s="178"/>
      <c r="FS100" s="178"/>
      <c r="FT100" s="178"/>
      <c r="FU100" s="178"/>
      <c r="FV100" s="178"/>
      <c r="FW100" s="178"/>
      <c r="FX100" s="178"/>
      <c r="FY100" s="178"/>
      <c r="FZ100" s="178"/>
      <c r="GA100" s="178"/>
      <c r="GB100" s="178"/>
      <c r="GC100" s="178"/>
      <c r="GD100" s="178"/>
      <c r="GE100" s="178"/>
      <c r="GF100" s="178"/>
      <c r="GG100" s="178"/>
      <c r="GH100" s="178"/>
      <c r="GI100" s="178"/>
      <c r="GJ100" s="178"/>
      <c r="GK100" s="178"/>
      <c r="GL100" s="178"/>
      <c r="GM100" s="178"/>
      <c r="GN100" s="178"/>
      <c r="GO100" s="178"/>
      <c r="GP100" s="178"/>
      <c r="GQ100" s="178"/>
      <c r="GR100" s="178"/>
      <c r="GS100" s="178"/>
      <c r="GT100" s="178"/>
      <c r="GU100" s="178"/>
      <c r="GV100" s="178"/>
      <c r="GW100" s="178"/>
      <c r="GX100" s="178"/>
      <c r="GY100" s="178"/>
      <c r="GZ100" s="178"/>
    </row>
    <row r="101" spans="1:208" s="172" customFormat="1" ht="14.25">
      <c r="A101" s="175"/>
      <c r="B101" s="179" t="s">
        <v>189</v>
      </c>
      <c r="C101" s="180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75"/>
      <c r="BS101" s="175"/>
      <c r="BT101" s="175"/>
      <c r="BU101" s="175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75"/>
      <c r="CY101" s="175"/>
      <c r="CZ101" s="175"/>
      <c r="DA101" s="175"/>
      <c r="DB101" s="175"/>
      <c r="DC101" s="175"/>
      <c r="DD101" s="175"/>
      <c r="DE101" s="175"/>
      <c r="DF101" s="175"/>
      <c r="DG101" s="175"/>
      <c r="DH101" s="175"/>
      <c r="DI101" s="175"/>
      <c r="DJ101" s="175"/>
      <c r="DK101" s="175"/>
      <c r="DL101" s="175"/>
      <c r="DM101" s="175"/>
      <c r="DN101" s="175"/>
      <c r="DO101" s="175"/>
      <c r="DP101" s="175"/>
      <c r="DQ101" s="175"/>
      <c r="DR101" s="175"/>
      <c r="DS101" s="175"/>
      <c r="DT101" s="175"/>
      <c r="DU101" s="175"/>
      <c r="DV101" s="175"/>
      <c r="DW101" s="175"/>
      <c r="DX101" s="175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175"/>
      <c r="EI101" s="175"/>
      <c r="EJ101" s="175"/>
      <c r="EK101" s="175"/>
      <c r="EL101" s="175"/>
      <c r="EM101" s="175"/>
      <c r="EN101" s="175"/>
      <c r="EO101" s="175"/>
      <c r="EP101" s="175"/>
      <c r="EQ101" s="175"/>
      <c r="ER101" s="175"/>
      <c r="ES101" s="175"/>
      <c r="ET101" s="175"/>
      <c r="EU101" s="175"/>
      <c r="EV101" s="175"/>
      <c r="EW101" s="175"/>
      <c r="EX101" s="175"/>
      <c r="EY101" s="175"/>
      <c r="EZ101" s="175"/>
      <c r="FA101" s="175"/>
      <c r="FB101" s="175"/>
      <c r="FC101" s="175"/>
      <c r="FD101" s="175"/>
      <c r="FE101" s="175"/>
      <c r="FF101" s="175"/>
      <c r="FG101" s="175"/>
      <c r="FH101" s="175"/>
      <c r="FI101" s="175"/>
      <c r="FJ101" s="175"/>
      <c r="FK101" s="175"/>
      <c r="FL101" s="175"/>
      <c r="FM101" s="175"/>
      <c r="FN101" s="175"/>
      <c r="FO101" s="175"/>
      <c r="FP101" s="175"/>
      <c r="FQ101" s="175"/>
      <c r="FR101" s="175"/>
      <c r="FS101" s="175"/>
      <c r="FT101" s="175"/>
      <c r="FU101" s="175"/>
      <c r="FV101" s="175"/>
      <c r="FW101" s="175"/>
      <c r="FX101" s="175"/>
      <c r="FY101" s="175"/>
      <c r="FZ101" s="175"/>
      <c r="GA101" s="175"/>
      <c r="GB101" s="175"/>
      <c r="GC101" s="175"/>
      <c r="GD101" s="175"/>
      <c r="GE101" s="175"/>
      <c r="GF101" s="175"/>
      <c r="GG101" s="175"/>
      <c r="GH101" s="175"/>
      <c r="GI101" s="175"/>
      <c r="GJ101" s="175"/>
      <c r="GK101" s="175"/>
      <c r="GL101" s="175"/>
      <c r="GM101" s="175"/>
      <c r="GN101" s="175"/>
      <c r="GO101" s="175"/>
      <c r="GP101" s="175"/>
      <c r="GQ101" s="175"/>
      <c r="GR101" s="175"/>
      <c r="GS101" s="175"/>
      <c r="GT101" s="175"/>
      <c r="GU101" s="175"/>
      <c r="GV101" s="175"/>
      <c r="GW101" s="175"/>
      <c r="GX101" s="175"/>
      <c r="GY101" s="175"/>
      <c r="GZ101" s="175"/>
    </row>
    <row r="102" spans="1:208" s="172" customFormat="1" ht="14.25">
      <c r="A102" s="181"/>
      <c r="B102" s="182" t="s">
        <v>188</v>
      </c>
      <c r="C102" s="183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8"/>
      <c r="BR102" s="178"/>
      <c r="BS102" s="178"/>
      <c r="BT102" s="178"/>
      <c r="BU102" s="178"/>
      <c r="BV102" s="178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8"/>
      <c r="CG102" s="178"/>
      <c r="CH102" s="178"/>
      <c r="CI102" s="178"/>
      <c r="CJ102" s="178"/>
      <c r="CK102" s="178"/>
      <c r="CL102" s="178"/>
      <c r="CM102" s="178"/>
      <c r="CN102" s="178"/>
      <c r="CO102" s="178"/>
      <c r="CP102" s="178"/>
      <c r="CQ102" s="178"/>
      <c r="CR102" s="178"/>
      <c r="CS102" s="178"/>
      <c r="CT102" s="178"/>
      <c r="CU102" s="178"/>
      <c r="CV102" s="178"/>
      <c r="CW102" s="178"/>
      <c r="CX102" s="178"/>
      <c r="CY102" s="178"/>
      <c r="CZ102" s="178"/>
      <c r="DA102" s="178"/>
      <c r="DB102" s="178"/>
      <c r="DC102" s="178"/>
      <c r="DD102" s="178"/>
      <c r="DE102" s="178"/>
      <c r="DF102" s="178"/>
      <c r="DG102" s="178"/>
      <c r="DH102" s="178"/>
      <c r="DI102" s="178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78"/>
      <c r="DU102" s="178"/>
      <c r="DV102" s="178"/>
      <c r="DW102" s="178"/>
      <c r="DX102" s="178"/>
      <c r="DY102" s="178"/>
      <c r="DZ102" s="178"/>
      <c r="EA102" s="178"/>
      <c r="EB102" s="178"/>
      <c r="EC102" s="178"/>
      <c r="ED102" s="178"/>
      <c r="EE102" s="178"/>
      <c r="EF102" s="178"/>
      <c r="EG102" s="178"/>
      <c r="EH102" s="178"/>
      <c r="EI102" s="178"/>
      <c r="EJ102" s="178"/>
      <c r="EK102" s="178"/>
      <c r="EL102" s="178"/>
      <c r="EM102" s="178"/>
      <c r="EN102" s="178"/>
      <c r="EO102" s="178"/>
      <c r="EP102" s="178"/>
      <c r="EQ102" s="178"/>
      <c r="ER102" s="178"/>
      <c r="ES102" s="178"/>
      <c r="ET102" s="178"/>
      <c r="EU102" s="178"/>
      <c r="EV102" s="178"/>
      <c r="EW102" s="178"/>
      <c r="EX102" s="178"/>
      <c r="EY102" s="178"/>
      <c r="EZ102" s="178"/>
      <c r="FA102" s="178"/>
      <c r="FB102" s="178"/>
      <c r="FC102" s="178"/>
      <c r="FD102" s="178"/>
      <c r="FE102" s="178"/>
      <c r="FF102" s="178"/>
      <c r="FG102" s="178"/>
      <c r="FH102" s="178"/>
      <c r="FI102" s="178"/>
      <c r="FJ102" s="178"/>
      <c r="FK102" s="178"/>
      <c r="FL102" s="178"/>
      <c r="FM102" s="178"/>
      <c r="FN102" s="178"/>
      <c r="FO102" s="178"/>
      <c r="FP102" s="178"/>
      <c r="FQ102" s="178"/>
      <c r="FR102" s="178"/>
      <c r="FS102" s="178"/>
      <c r="FT102" s="178"/>
      <c r="FU102" s="178"/>
      <c r="FV102" s="178"/>
      <c r="FW102" s="178"/>
      <c r="FX102" s="178"/>
      <c r="FY102" s="178"/>
      <c r="FZ102" s="178"/>
      <c r="GA102" s="178"/>
      <c r="GB102" s="178"/>
      <c r="GC102" s="178"/>
      <c r="GD102" s="178"/>
      <c r="GE102" s="178"/>
      <c r="GF102" s="178"/>
      <c r="GG102" s="178"/>
      <c r="GH102" s="178"/>
      <c r="GI102" s="178"/>
      <c r="GJ102" s="178"/>
      <c r="GK102" s="178"/>
      <c r="GL102" s="178"/>
      <c r="GM102" s="178"/>
      <c r="GN102" s="178"/>
      <c r="GO102" s="178"/>
      <c r="GP102" s="178"/>
      <c r="GQ102" s="178"/>
      <c r="GR102" s="178"/>
      <c r="GS102" s="178"/>
      <c r="GT102" s="178"/>
      <c r="GU102" s="178"/>
      <c r="GV102" s="178"/>
      <c r="GW102" s="178"/>
      <c r="GX102" s="178"/>
      <c r="GY102" s="178"/>
      <c r="GZ102" s="178"/>
    </row>
    <row r="103" spans="1:208" s="172" customFormat="1" ht="16.5">
      <c r="A103" s="184"/>
      <c r="B103" s="185" t="s">
        <v>190</v>
      </c>
      <c r="C103" s="186"/>
    </row>
  </sheetData>
  <mergeCells count="2">
    <mergeCell ref="C13:H13"/>
    <mergeCell ref="F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3" fitToWidth="0" orientation="portrait" r:id="rId1"/>
  <headerFooter>
    <oddHeader xml:space="preserve">&amp;R&amp;"-,Bold"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E87E-560E-4AEF-86B0-5291BD6AF5A7}">
  <dimension ref="A1:O91"/>
  <sheetViews>
    <sheetView showGridLines="0" tabSelected="1" view="pageBreakPreview" topLeftCell="A53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140625" style="2" customWidth="1"/>
    <col min="3" max="3" width="7" style="2" customWidth="1"/>
    <col min="4" max="4" width="9.42578125" style="89" customWidth="1"/>
    <col min="5" max="5" width="10.28515625" style="89" customWidth="1"/>
    <col min="6" max="6" width="19" style="89" customWidth="1"/>
    <col min="7" max="7" width="18.42578125" style="89" customWidth="1"/>
    <col min="8" max="8" width="24.5703125" style="89" customWidth="1"/>
    <col min="9" max="9" width="32.42578125" style="89" customWidth="1"/>
    <col min="10" max="10" width="1.5703125" style="91" customWidth="1"/>
    <col min="11" max="14" width="9.140625" style="91"/>
    <col min="15" max="16384" width="9.140625" style="1"/>
  </cols>
  <sheetData>
    <row r="1" spans="1:14" ht="12" customHeight="1">
      <c r="J1" s="90"/>
    </row>
    <row r="2" spans="1:14" ht="12" customHeight="1">
      <c r="J2" s="90"/>
      <c r="K2" s="92"/>
      <c r="L2" s="92"/>
      <c r="M2" s="92"/>
    </row>
    <row r="3" spans="1:14" ht="12" customHeight="1"/>
    <row r="4" spans="1:14" ht="16.5" customHeight="1"/>
    <row r="5" spans="1:14" ht="16.5" customHeight="1"/>
    <row r="6" spans="1:14" ht="16.5" customHeight="1"/>
    <row r="7" spans="1:14" ht="16.5" customHeight="1"/>
    <row r="8" spans="1:14" ht="16.5" customHeight="1"/>
    <row r="9" spans="1:14" ht="16.5" customHeight="1"/>
    <row r="10" spans="1:14" ht="16.5" customHeight="1"/>
    <row r="11" spans="1:14" ht="16.5" customHeight="1"/>
    <row r="12" spans="1:14" ht="6.75" customHeight="1"/>
    <row r="13" spans="1:14" s="154" customFormat="1" ht="15" customHeight="1">
      <c r="B13" s="228" t="s">
        <v>236</v>
      </c>
      <c r="C13" s="229" t="s">
        <v>238</v>
      </c>
      <c r="D13" s="221"/>
      <c r="E13" s="221"/>
      <c r="F13" s="221"/>
      <c r="G13" s="157"/>
      <c r="H13" s="157"/>
      <c r="I13" s="157"/>
      <c r="J13" s="158"/>
      <c r="K13" s="159"/>
      <c r="L13" s="159"/>
      <c r="M13" s="159"/>
      <c r="N13" s="159"/>
    </row>
    <row r="14" spans="1:14" s="160" customFormat="1" ht="16.5" customHeight="1">
      <c r="B14" s="230" t="s">
        <v>237</v>
      </c>
      <c r="C14" s="240" t="s">
        <v>239</v>
      </c>
      <c r="D14" s="240"/>
      <c r="E14" s="240"/>
      <c r="F14" s="240"/>
      <c r="G14" s="240"/>
      <c r="H14" s="240"/>
      <c r="I14" s="240"/>
      <c r="J14" s="162"/>
      <c r="K14" s="162"/>
      <c r="L14" s="162"/>
      <c r="M14" s="162"/>
      <c r="N14" s="162"/>
    </row>
    <row r="15" spans="1:14" ht="8.1" customHeight="1" thickBot="1"/>
    <row r="16" spans="1:14" ht="4.5" customHeight="1" thickTop="1">
      <c r="A16" s="35"/>
      <c r="B16" s="36"/>
      <c r="C16" s="36"/>
      <c r="D16" s="122"/>
      <c r="E16" s="122"/>
      <c r="F16" s="122"/>
      <c r="G16" s="122"/>
      <c r="H16" s="122"/>
      <c r="I16" s="122"/>
      <c r="J16" s="123"/>
    </row>
    <row r="17" spans="1:14" ht="15" customHeight="1">
      <c r="A17" s="37"/>
      <c r="B17" s="38" t="s">
        <v>0</v>
      </c>
      <c r="C17" s="39"/>
      <c r="D17" s="124" t="s">
        <v>1</v>
      </c>
      <c r="E17" s="125" t="s">
        <v>2</v>
      </c>
      <c r="F17" s="125"/>
      <c r="G17" s="238" t="s">
        <v>202</v>
      </c>
      <c r="H17" s="238"/>
      <c r="I17" s="238"/>
      <c r="J17" s="126"/>
    </row>
    <row r="18" spans="1:14" ht="15" customHeight="1">
      <c r="A18" s="37"/>
      <c r="B18" s="40" t="s">
        <v>3</v>
      </c>
      <c r="C18" s="39"/>
      <c r="D18" s="127" t="s">
        <v>4</v>
      </c>
      <c r="E18" s="128" t="s">
        <v>5</v>
      </c>
      <c r="F18" s="231" t="s">
        <v>265</v>
      </c>
      <c r="G18" s="217" t="s">
        <v>196</v>
      </c>
      <c r="H18" s="218" t="s">
        <v>197</v>
      </c>
      <c r="I18" s="217" t="s">
        <v>198</v>
      </c>
      <c r="J18" s="126"/>
    </row>
    <row r="19" spans="1:14" ht="15" customHeight="1">
      <c r="A19" s="37"/>
      <c r="B19" s="40"/>
      <c r="C19" s="39"/>
      <c r="D19" s="127"/>
      <c r="E19" s="128"/>
      <c r="F19" s="171" t="s">
        <v>266</v>
      </c>
      <c r="G19" s="171" t="s">
        <v>199</v>
      </c>
      <c r="H19" s="170" t="s">
        <v>200</v>
      </c>
      <c r="I19" s="171" t="s">
        <v>201</v>
      </c>
      <c r="J19" s="126"/>
    </row>
    <row r="20" spans="1:14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29"/>
      <c r="J20" s="130"/>
      <c r="K20" s="107"/>
      <c r="L20" s="107"/>
      <c r="M20" s="107"/>
      <c r="N20" s="107"/>
    </row>
    <row r="21" spans="1:14" ht="8.1" customHeight="1">
      <c r="A21" s="43"/>
      <c r="B21" s="44"/>
      <c r="C21" s="44"/>
      <c r="D21" s="131"/>
      <c r="E21" s="131"/>
      <c r="F21" s="131"/>
      <c r="G21" s="131"/>
      <c r="H21" s="131"/>
      <c r="I21" s="131"/>
      <c r="J21" s="132"/>
    </row>
    <row r="22" spans="1:14" ht="16.5">
      <c r="A22" s="43"/>
      <c r="B22" s="44" t="s">
        <v>10</v>
      </c>
      <c r="C22" s="45"/>
      <c r="D22" s="149">
        <v>2022</v>
      </c>
      <c r="E22" s="134">
        <f>SUM(E26,E30,E34,E38,E42,E46,E50,E54,E58,E62,E66,E70,E74,E78,E82,E86)</f>
        <v>23517</v>
      </c>
      <c r="F22" s="134">
        <f t="shared" ref="F22:I22" si="0">SUM(F26,F30,F34,F38,F42,F46,F50,F54,F58,F62,F66,F70,F74,F78,F82,F86)</f>
        <v>1028</v>
      </c>
      <c r="G22" s="134">
        <f t="shared" si="0"/>
        <v>2438</v>
      </c>
      <c r="H22" s="134">
        <f t="shared" si="0"/>
        <v>8742</v>
      </c>
      <c r="I22" s="134">
        <f t="shared" si="0"/>
        <v>9419</v>
      </c>
      <c r="J22" s="132"/>
    </row>
    <row r="23" spans="1:14" ht="16.5">
      <c r="A23" s="46"/>
      <c r="B23" s="47"/>
      <c r="C23" s="47"/>
      <c r="D23" s="149">
        <v>2023</v>
      </c>
      <c r="E23" s="134">
        <f t="shared" ref="E23:I24" si="1">SUM(E27,E31,E35,E39,E43,E47,E51,E55,E59,E63,E67,E71,E75,E79,E83,E87)</f>
        <v>24186</v>
      </c>
      <c r="F23" s="134">
        <f t="shared" si="1"/>
        <v>813</v>
      </c>
      <c r="G23" s="134">
        <f t="shared" si="1"/>
        <v>2680</v>
      </c>
      <c r="H23" s="134">
        <f t="shared" si="1"/>
        <v>8529</v>
      </c>
      <c r="I23" s="134">
        <f t="shared" si="1"/>
        <v>10165</v>
      </c>
      <c r="J23" s="135"/>
    </row>
    <row r="24" spans="1:14" ht="16.5">
      <c r="A24" s="46"/>
      <c r="B24" s="47"/>
      <c r="C24" s="47"/>
      <c r="D24" s="149">
        <v>2024</v>
      </c>
      <c r="E24" s="134">
        <f t="shared" si="1"/>
        <v>25570</v>
      </c>
      <c r="F24" s="134">
        <f t="shared" si="1"/>
        <v>1075</v>
      </c>
      <c r="G24" s="134">
        <f t="shared" si="1"/>
        <v>2685</v>
      </c>
      <c r="H24" s="134">
        <f t="shared" si="1"/>
        <v>8902</v>
      </c>
      <c r="I24" s="134">
        <f t="shared" si="1"/>
        <v>10700</v>
      </c>
      <c r="J24" s="135"/>
    </row>
    <row r="25" spans="1:14" ht="8.1" customHeight="1">
      <c r="A25" s="46"/>
      <c r="B25" s="48"/>
      <c r="C25" s="48"/>
      <c r="D25" s="149"/>
      <c r="E25" s="133"/>
      <c r="F25" s="133"/>
      <c r="G25" s="133"/>
      <c r="H25" s="133"/>
      <c r="I25" s="133"/>
      <c r="J25" s="135"/>
    </row>
    <row r="26" spans="1:14" ht="16.5">
      <c r="A26" s="46"/>
      <c r="B26" s="48" t="s">
        <v>11</v>
      </c>
      <c r="C26" s="48"/>
      <c r="D26" s="150">
        <v>2022</v>
      </c>
      <c r="E26" s="136">
        <f>SUM(F26,G26,H26,I26,'6.4d (2)'!E26,'6.4d (2)'!F26,'6.4d (2)'!G26,'6.4d (2)'!H26)</f>
        <v>2674</v>
      </c>
      <c r="F26" s="136">
        <v>170</v>
      </c>
      <c r="G26" s="136">
        <v>319</v>
      </c>
      <c r="H26" s="136">
        <v>936</v>
      </c>
      <c r="I26" s="136">
        <v>1055</v>
      </c>
      <c r="J26" s="135"/>
    </row>
    <row r="27" spans="1:14" ht="16.5">
      <c r="A27" s="46"/>
      <c r="B27" s="48"/>
      <c r="C27" s="48"/>
      <c r="D27" s="150">
        <v>2023</v>
      </c>
      <c r="E27" s="136">
        <f>SUM(F27,G27,H27,I27,'6.4d (2)'!E27,'6.4d (2)'!F27,'6.4d (2)'!G27,'6.4d (2)'!H27)</f>
        <v>2847</v>
      </c>
      <c r="F27" s="136">
        <v>360</v>
      </c>
      <c r="G27" s="137">
        <v>354</v>
      </c>
      <c r="H27" s="136">
        <v>853</v>
      </c>
      <c r="I27" s="136">
        <v>1112</v>
      </c>
      <c r="J27" s="135"/>
    </row>
    <row r="28" spans="1:14" ht="16.5">
      <c r="A28" s="46"/>
      <c r="B28" s="48"/>
      <c r="C28" s="48"/>
      <c r="D28" s="150">
        <v>2024</v>
      </c>
      <c r="E28" s="136">
        <f>SUM(F28,G28,H28,I28,'6.4d (2)'!E28,'6.4d (2)'!F28,'6.4d (2)'!G28,'6.4d (2)'!H28)</f>
        <v>3639</v>
      </c>
      <c r="F28" s="136">
        <v>217</v>
      </c>
      <c r="G28" s="136">
        <v>381</v>
      </c>
      <c r="H28" s="137">
        <v>1161</v>
      </c>
      <c r="I28" s="136">
        <v>1613</v>
      </c>
      <c r="J28" s="135"/>
    </row>
    <row r="29" spans="1:14" ht="8.1" customHeight="1">
      <c r="A29" s="46"/>
      <c r="B29" s="48"/>
      <c r="C29" s="48"/>
      <c r="D29" s="151"/>
      <c r="E29" s="138"/>
      <c r="F29" s="138"/>
      <c r="G29" s="138"/>
      <c r="H29" s="138"/>
      <c r="I29" s="138"/>
      <c r="J29" s="135"/>
    </row>
    <row r="30" spans="1:14" ht="16.5">
      <c r="A30" s="46"/>
      <c r="B30" s="48" t="s">
        <v>12</v>
      </c>
      <c r="C30" s="48"/>
      <c r="D30" s="150">
        <v>2022</v>
      </c>
      <c r="E30" s="136">
        <f>SUM(F30,G30,H30,I30,'6.4d (2)'!E30,'6.4d (2)'!F30,'6.4d (2)'!G30,'6.4d (2)'!H30)</f>
        <v>2724</v>
      </c>
      <c r="F30" s="136">
        <v>111</v>
      </c>
      <c r="G30" s="137">
        <v>287</v>
      </c>
      <c r="H30" s="136">
        <v>1010</v>
      </c>
      <c r="I30" s="136">
        <v>1138</v>
      </c>
      <c r="J30" s="135"/>
    </row>
    <row r="31" spans="1:14" ht="16.5">
      <c r="A31" s="46"/>
      <c r="B31" s="48"/>
      <c r="C31" s="48"/>
      <c r="D31" s="150">
        <v>2023</v>
      </c>
      <c r="E31" s="136">
        <f>SUM(F31,G31,H31,I31,'6.4d (2)'!E31,'6.4d (2)'!F31,'6.4d (2)'!G31,'6.4d (2)'!H31)</f>
        <v>2678</v>
      </c>
      <c r="F31" s="136">
        <v>32</v>
      </c>
      <c r="G31" s="137">
        <v>283</v>
      </c>
      <c r="H31" s="136">
        <v>989</v>
      </c>
      <c r="I31" s="136">
        <v>1163</v>
      </c>
      <c r="J31" s="135"/>
    </row>
    <row r="32" spans="1:14" ht="16.5">
      <c r="A32" s="46"/>
      <c r="B32" s="48"/>
      <c r="C32" s="48"/>
      <c r="D32" s="150">
        <v>2024</v>
      </c>
      <c r="E32" s="136">
        <f>SUM(F32,G32,H32,I32,'6.4d (2)'!E32,'6.4d (2)'!F32,'6.4d (2)'!G32,'6.4d (2)'!H32)</f>
        <v>2338</v>
      </c>
      <c r="F32" s="136">
        <v>65</v>
      </c>
      <c r="G32" s="136">
        <v>240</v>
      </c>
      <c r="H32" s="136">
        <v>883</v>
      </c>
      <c r="I32" s="136">
        <v>972</v>
      </c>
      <c r="J32" s="135"/>
    </row>
    <row r="33" spans="1:14" ht="8.1" customHeight="1">
      <c r="A33" s="46"/>
      <c r="B33" s="48"/>
      <c r="C33" s="48"/>
      <c r="D33" s="151"/>
      <c r="E33" s="138"/>
      <c r="F33" s="138"/>
      <c r="G33" s="138"/>
      <c r="H33" s="138"/>
      <c r="I33" s="138"/>
      <c r="J33" s="135"/>
    </row>
    <row r="34" spans="1:14" ht="15" customHeight="1">
      <c r="A34" s="46"/>
      <c r="B34" s="48" t="s">
        <v>13</v>
      </c>
      <c r="C34" s="48"/>
      <c r="D34" s="150">
        <v>2022</v>
      </c>
      <c r="E34" s="136">
        <f>SUM(F34,G34,H34,I34,'6.4d (2)'!E34,'6.4d (2)'!F34,'6.4d (2)'!G34,'6.4d (2)'!H34)</f>
        <v>2339</v>
      </c>
      <c r="F34" s="136">
        <v>26</v>
      </c>
      <c r="G34" s="136">
        <v>213</v>
      </c>
      <c r="H34" s="136">
        <v>990</v>
      </c>
      <c r="I34" s="136">
        <v>929</v>
      </c>
      <c r="J34" s="135"/>
    </row>
    <row r="35" spans="1:14" ht="15" customHeight="1">
      <c r="A35" s="46"/>
      <c r="B35" s="48"/>
      <c r="C35" s="48"/>
      <c r="D35" s="150">
        <v>2023</v>
      </c>
      <c r="E35" s="136">
        <f>SUM(F35,G35,H35,I35,'6.4d (2)'!E35,'6.4d (2)'!F35,'6.4d (2)'!G35,'6.4d (2)'!H35)</f>
        <v>2589</v>
      </c>
      <c r="F35" s="136">
        <v>41</v>
      </c>
      <c r="G35" s="136">
        <v>228</v>
      </c>
      <c r="H35" s="136">
        <v>992</v>
      </c>
      <c r="I35" s="136">
        <v>1129</v>
      </c>
      <c r="J35" s="135"/>
    </row>
    <row r="36" spans="1:14" ht="15" customHeight="1">
      <c r="A36" s="46"/>
      <c r="B36" s="48"/>
      <c r="C36" s="48"/>
      <c r="D36" s="150">
        <v>2024</v>
      </c>
      <c r="E36" s="136">
        <f>SUM(F36,G36,H36,I36,'6.4d (2)'!E36,'6.4d (2)'!F36,'6.4d (2)'!G36,'6.4d (2)'!H36)</f>
        <v>2977</v>
      </c>
      <c r="F36" s="136">
        <v>71</v>
      </c>
      <c r="G36" s="136">
        <v>295</v>
      </c>
      <c r="H36" s="136">
        <v>1095</v>
      </c>
      <c r="I36" s="136">
        <v>1301</v>
      </c>
      <c r="J36" s="135"/>
    </row>
    <row r="37" spans="1:14" ht="8.1" customHeight="1">
      <c r="A37" s="46"/>
      <c r="B37" s="48"/>
      <c r="C37" s="48"/>
      <c r="D37" s="151"/>
      <c r="E37" s="138"/>
      <c r="F37" s="138"/>
      <c r="G37" s="138"/>
      <c r="H37" s="138"/>
      <c r="I37" s="138"/>
      <c r="J37" s="135"/>
    </row>
    <row r="38" spans="1:14" ht="16.5">
      <c r="A38" s="46"/>
      <c r="B38" s="48" t="s">
        <v>14</v>
      </c>
      <c r="C38" s="48"/>
      <c r="D38" s="150">
        <v>2022</v>
      </c>
      <c r="E38" s="136">
        <f>SUM(F38,G38,H38,I38,'6.4d (2)'!E38,'6.4d (2)'!F38,'6.4d (2)'!G38,'6.4d (2)'!H38)</f>
        <v>555</v>
      </c>
      <c r="F38" s="136">
        <v>10</v>
      </c>
      <c r="G38" s="137">
        <v>42</v>
      </c>
      <c r="H38" s="136">
        <v>209</v>
      </c>
      <c r="I38" s="136">
        <v>238</v>
      </c>
      <c r="J38" s="135"/>
    </row>
    <row r="39" spans="1:14" ht="16.5">
      <c r="A39" s="46"/>
      <c r="B39" s="48"/>
      <c r="C39" s="48"/>
      <c r="D39" s="150">
        <v>2023</v>
      </c>
      <c r="E39" s="136">
        <f>SUM(F39,G39,H39,I39,'6.4d (2)'!E39,'6.4d (2)'!F39,'6.4d (2)'!G39,'6.4d (2)'!H39)</f>
        <v>467</v>
      </c>
      <c r="F39" s="136">
        <v>4</v>
      </c>
      <c r="G39" s="137">
        <v>47</v>
      </c>
      <c r="H39" s="136">
        <v>157</v>
      </c>
      <c r="I39" s="136">
        <v>212</v>
      </c>
      <c r="J39" s="135"/>
    </row>
    <row r="40" spans="1:14" s="2" customFormat="1" ht="16.5">
      <c r="A40" s="46"/>
      <c r="B40" s="48"/>
      <c r="C40" s="48"/>
      <c r="D40" s="150">
        <v>2024</v>
      </c>
      <c r="E40" s="136">
        <f>SUM(F40,G40,H40,I40,'6.4d (2)'!E40,'6.4d (2)'!F40,'6.4d (2)'!G40,'6.4d (2)'!H40)</f>
        <v>549</v>
      </c>
      <c r="F40" s="136">
        <v>9</v>
      </c>
      <c r="G40" s="136">
        <v>33</v>
      </c>
      <c r="H40" s="136">
        <v>180</v>
      </c>
      <c r="I40" s="136">
        <v>260</v>
      </c>
      <c r="J40" s="135"/>
      <c r="K40" s="91"/>
      <c r="L40" s="110"/>
      <c r="M40" s="110"/>
      <c r="N40" s="110"/>
    </row>
    <row r="41" spans="1:14" ht="8.1" customHeight="1">
      <c r="A41" s="46"/>
      <c r="B41" s="48"/>
      <c r="C41" s="48"/>
      <c r="D41" s="151"/>
      <c r="E41" s="138"/>
      <c r="F41" s="138"/>
      <c r="G41" s="138"/>
      <c r="H41" s="138"/>
      <c r="I41" s="138"/>
      <c r="J41" s="135"/>
    </row>
    <row r="42" spans="1:14" ht="16.5">
      <c r="A42" s="48"/>
      <c r="B42" s="48" t="s">
        <v>15</v>
      </c>
      <c r="C42" s="48"/>
      <c r="D42" s="150">
        <v>2022</v>
      </c>
      <c r="E42" s="136">
        <f>SUM(F42,G42,H42,I42,'6.4d (2)'!E42,'6.4d (2)'!F42,'6.4d (2)'!G42,'6.4d (2)'!H42)</f>
        <v>969</v>
      </c>
      <c r="F42" s="136">
        <v>24</v>
      </c>
      <c r="G42" s="137">
        <v>111</v>
      </c>
      <c r="H42" s="136">
        <v>330</v>
      </c>
      <c r="I42" s="136">
        <v>390</v>
      </c>
      <c r="J42" s="135"/>
    </row>
    <row r="43" spans="1:14" ht="16.5">
      <c r="A43" s="46"/>
      <c r="B43" s="48"/>
      <c r="C43" s="48"/>
      <c r="D43" s="150">
        <v>2023</v>
      </c>
      <c r="E43" s="136">
        <f>SUM(F43,G43,H43,I43,'6.4d (2)'!E43,'6.4d (2)'!F43,'6.4d (2)'!G43,'6.4d (2)'!H43)</f>
        <v>866</v>
      </c>
      <c r="F43" s="136">
        <v>10</v>
      </c>
      <c r="G43" s="137">
        <v>99</v>
      </c>
      <c r="H43" s="136">
        <v>286</v>
      </c>
      <c r="I43" s="136">
        <v>352</v>
      </c>
      <c r="J43" s="135"/>
    </row>
    <row r="44" spans="1:14" ht="16.5">
      <c r="A44" s="46"/>
      <c r="B44" s="48"/>
      <c r="C44" s="48"/>
      <c r="D44" s="150">
        <v>2024</v>
      </c>
      <c r="E44" s="136">
        <f>SUM(F44,G44,H44,I44,'6.4d (2)'!E44,'6.4d (2)'!F44,'6.4d (2)'!G44,'6.4d (2)'!H44)</f>
        <v>1048</v>
      </c>
      <c r="F44" s="136">
        <v>12</v>
      </c>
      <c r="G44" s="136">
        <v>95</v>
      </c>
      <c r="H44" s="136">
        <v>336</v>
      </c>
      <c r="I44" s="136">
        <v>492</v>
      </c>
      <c r="J44" s="135"/>
    </row>
    <row r="45" spans="1:14" ht="8.1" customHeight="1">
      <c r="A45" s="46"/>
      <c r="B45" s="48"/>
      <c r="C45" s="48"/>
      <c r="D45" s="151"/>
      <c r="E45" s="138"/>
      <c r="F45" s="138"/>
      <c r="G45" s="138"/>
      <c r="H45" s="138"/>
      <c r="I45" s="138"/>
      <c r="J45" s="135"/>
    </row>
    <row r="46" spans="1:14" ht="16.5">
      <c r="A46" s="46"/>
      <c r="B46" s="48" t="s">
        <v>16</v>
      </c>
      <c r="C46" s="48"/>
      <c r="D46" s="150">
        <v>2022</v>
      </c>
      <c r="E46" s="136">
        <f>SUM(F46,G46,H46,I46,'6.4d (2)'!E46,'6.4d (2)'!F46,'6.4d (2)'!G46,'6.4d (2)'!H46)</f>
        <v>1392</v>
      </c>
      <c r="F46" s="136">
        <v>26</v>
      </c>
      <c r="G46" s="137">
        <v>141</v>
      </c>
      <c r="H46" s="136">
        <v>494</v>
      </c>
      <c r="I46" s="136">
        <v>618</v>
      </c>
      <c r="J46" s="135"/>
    </row>
    <row r="47" spans="1:14" ht="16.5">
      <c r="A47" s="46"/>
      <c r="B47" s="48"/>
      <c r="C47" s="48"/>
      <c r="D47" s="150">
        <v>2023</v>
      </c>
      <c r="E47" s="136">
        <f>SUM(F47,G47,H47,I47,'6.4d (2)'!E47,'6.4d (2)'!F47,'6.4d (2)'!G47,'6.4d (2)'!H47)</f>
        <v>1947</v>
      </c>
      <c r="F47" s="136">
        <v>25</v>
      </c>
      <c r="G47" s="137">
        <v>221</v>
      </c>
      <c r="H47" s="136">
        <v>592</v>
      </c>
      <c r="I47" s="136">
        <v>908</v>
      </c>
      <c r="J47" s="135"/>
    </row>
    <row r="48" spans="1:14" ht="16.5">
      <c r="A48" s="46"/>
      <c r="B48" s="48"/>
      <c r="C48" s="48"/>
      <c r="D48" s="150">
        <v>2024</v>
      </c>
      <c r="E48" s="136">
        <f>SUM(F48,G48,H48,I48,'6.4d (2)'!E48,'6.4d (2)'!F48,'6.4d (2)'!G48,'6.4d (2)'!H48)</f>
        <v>1990</v>
      </c>
      <c r="F48" s="136">
        <v>45</v>
      </c>
      <c r="G48" s="136">
        <v>214</v>
      </c>
      <c r="H48" s="136">
        <v>657</v>
      </c>
      <c r="I48" s="136">
        <v>887</v>
      </c>
      <c r="J48" s="135"/>
    </row>
    <row r="49" spans="1:14" ht="8.1" customHeight="1">
      <c r="A49" s="46"/>
      <c r="B49" s="48"/>
      <c r="C49" s="48"/>
      <c r="D49" s="151"/>
      <c r="E49" s="138"/>
      <c r="F49" s="138"/>
      <c r="G49" s="138"/>
      <c r="H49" s="138"/>
      <c r="I49" s="138"/>
      <c r="J49" s="135"/>
    </row>
    <row r="50" spans="1:14" ht="16.5">
      <c r="A50" s="46"/>
      <c r="B50" s="48" t="s">
        <v>17</v>
      </c>
      <c r="C50" s="48"/>
      <c r="D50" s="150">
        <v>2022</v>
      </c>
      <c r="E50" s="136">
        <f>SUM(F50,G50,H50,I50,'6.4d (2)'!E50,'6.4d (2)'!F50,'6.4d (2)'!G50,'6.4d (2)'!H50)</f>
        <v>2376</v>
      </c>
      <c r="F50" s="136">
        <v>142</v>
      </c>
      <c r="G50" s="136">
        <v>286</v>
      </c>
      <c r="H50" s="136">
        <v>886</v>
      </c>
      <c r="I50" s="136">
        <v>915</v>
      </c>
      <c r="J50" s="135"/>
    </row>
    <row r="51" spans="1:14" ht="16.5">
      <c r="A51" s="46"/>
      <c r="B51" s="48"/>
      <c r="C51" s="48"/>
      <c r="D51" s="150">
        <v>2023</v>
      </c>
      <c r="E51" s="136">
        <f>SUM(F51,G51,H51,I51,'6.4d (2)'!E51,'6.4d (2)'!F51,'6.4d (2)'!G51,'6.4d (2)'!H51)</f>
        <v>2222</v>
      </c>
      <c r="F51" s="136">
        <v>52</v>
      </c>
      <c r="G51" s="136">
        <v>289</v>
      </c>
      <c r="H51" s="136">
        <v>812</v>
      </c>
      <c r="I51" s="136">
        <v>906</v>
      </c>
      <c r="J51" s="135"/>
    </row>
    <row r="52" spans="1:14" ht="16.5">
      <c r="A52" s="46"/>
      <c r="B52" s="48"/>
      <c r="C52" s="48"/>
      <c r="D52" s="150">
        <v>2024</v>
      </c>
      <c r="E52" s="136">
        <f>SUM(F52,G52,H52,I52,'6.4d (2)'!E52,'6.4d (2)'!F52,'6.4d (2)'!G52,'6.4d (2)'!H52)</f>
        <v>2104</v>
      </c>
      <c r="F52" s="136">
        <v>93</v>
      </c>
      <c r="G52" s="136">
        <v>224</v>
      </c>
      <c r="H52" s="136">
        <v>851</v>
      </c>
      <c r="I52" s="136">
        <v>776</v>
      </c>
      <c r="J52" s="135"/>
    </row>
    <row r="53" spans="1:14" ht="8.1" customHeight="1">
      <c r="A53" s="46"/>
      <c r="B53" s="48"/>
      <c r="C53" s="48"/>
      <c r="D53" s="151"/>
      <c r="E53" s="138"/>
      <c r="F53" s="138"/>
      <c r="G53" s="138"/>
      <c r="H53" s="138"/>
      <c r="I53" s="138"/>
      <c r="J53" s="135"/>
    </row>
    <row r="54" spans="1:14" ht="16.5">
      <c r="A54" s="46"/>
      <c r="B54" s="48" t="s">
        <v>18</v>
      </c>
      <c r="C54" s="48"/>
      <c r="D54" s="150">
        <v>2022</v>
      </c>
      <c r="E54" s="136">
        <f>SUM(F54,G54,H54,I54,'6.4d (2)'!E54,'6.4d (2)'!F54,'6.4d (2)'!G54,'6.4d (2)'!H54)</f>
        <v>429</v>
      </c>
      <c r="F54" s="136">
        <v>3</v>
      </c>
      <c r="G54" s="137">
        <v>29</v>
      </c>
      <c r="H54" s="136">
        <v>175</v>
      </c>
      <c r="I54" s="136">
        <v>197</v>
      </c>
      <c r="J54" s="135"/>
    </row>
    <row r="55" spans="1:14" ht="16.5">
      <c r="A55" s="46"/>
      <c r="B55" s="48"/>
      <c r="C55" s="48"/>
      <c r="D55" s="150">
        <v>2023</v>
      </c>
      <c r="E55" s="136">
        <f>SUM(F55,G55,H55,I55,'6.4d (2)'!E55,'6.4d (2)'!F55,'6.4d (2)'!G55,'6.4d (2)'!H55)</f>
        <v>459</v>
      </c>
      <c r="F55" s="136">
        <v>15</v>
      </c>
      <c r="G55" s="137">
        <v>30</v>
      </c>
      <c r="H55" s="136">
        <v>178</v>
      </c>
      <c r="I55" s="136">
        <v>205</v>
      </c>
      <c r="J55" s="135"/>
    </row>
    <row r="56" spans="1:14" ht="16.5">
      <c r="A56" s="46"/>
      <c r="B56" s="48"/>
      <c r="C56" s="48"/>
      <c r="D56" s="150">
        <v>2024</v>
      </c>
      <c r="E56" s="136">
        <f>SUM(F56,G56,H56,I56,'6.4d (2)'!E56,'6.4d (2)'!F56,'6.4d (2)'!G56,'6.4d (2)'!H56)</f>
        <v>508</v>
      </c>
      <c r="F56" s="136">
        <v>11</v>
      </c>
      <c r="G56" s="136">
        <v>36</v>
      </c>
      <c r="H56" s="136">
        <v>183</v>
      </c>
      <c r="I56" s="136">
        <v>237</v>
      </c>
      <c r="J56" s="135"/>
    </row>
    <row r="57" spans="1:14" ht="8.1" customHeight="1">
      <c r="A57" s="46"/>
      <c r="B57" s="48"/>
      <c r="C57" s="48"/>
      <c r="D57" s="151"/>
      <c r="E57" s="138"/>
      <c r="F57" s="138"/>
      <c r="G57" s="138"/>
      <c r="H57" s="138"/>
      <c r="I57" s="138"/>
      <c r="J57" s="135"/>
    </row>
    <row r="58" spans="1:14" ht="16.5">
      <c r="A58" s="46"/>
      <c r="B58" s="48" t="s">
        <v>19</v>
      </c>
      <c r="C58" s="48"/>
      <c r="D58" s="150">
        <v>2022</v>
      </c>
      <c r="E58" s="136">
        <f>SUM(F58,G58,H58,I58,'6.4d (2)'!E58,'6.4d (2)'!F58,'6.4d (2)'!G58,'6.4d (2)'!H58)</f>
        <v>2247</v>
      </c>
      <c r="F58" s="136">
        <v>296</v>
      </c>
      <c r="G58" s="137">
        <v>154</v>
      </c>
      <c r="H58" s="136">
        <v>916</v>
      </c>
      <c r="I58" s="136">
        <v>775</v>
      </c>
      <c r="J58" s="135"/>
    </row>
    <row r="59" spans="1:14" ht="16.5">
      <c r="A59" s="46"/>
      <c r="B59" s="48"/>
      <c r="C59" s="48"/>
      <c r="D59" s="150">
        <v>2023</v>
      </c>
      <c r="E59" s="136">
        <f>SUM(F59,G59,H59,I59,'6.4d (2)'!E59,'6.4d (2)'!F59,'6.4d (2)'!G59,'6.4d (2)'!H59)</f>
        <v>2089</v>
      </c>
      <c r="F59" s="136">
        <v>66</v>
      </c>
      <c r="G59" s="137">
        <v>211</v>
      </c>
      <c r="H59" s="136">
        <v>850</v>
      </c>
      <c r="I59" s="136">
        <v>819</v>
      </c>
      <c r="J59" s="135"/>
    </row>
    <row r="60" spans="1:14" ht="16.5">
      <c r="A60" s="46"/>
      <c r="B60" s="48"/>
      <c r="C60" s="48"/>
      <c r="D60" s="150">
        <v>2024</v>
      </c>
      <c r="E60" s="136">
        <f>SUM(F60,G60,H60,I60,'6.4d (2)'!E60,'6.4d (2)'!F60,'6.4d (2)'!G60,'6.4d (2)'!H60)</f>
        <v>2178</v>
      </c>
      <c r="F60" s="136">
        <v>309</v>
      </c>
      <c r="G60" s="136">
        <v>222</v>
      </c>
      <c r="H60" s="136">
        <v>767</v>
      </c>
      <c r="I60" s="136">
        <v>718</v>
      </c>
      <c r="J60" s="135"/>
    </row>
    <row r="61" spans="1:14" ht="8.1" customHeight="1">
      <c r="A61" s="46"/>
      <c r="B61" s="48"/>
      <c r="C61" s="48"/>
      <c r="D61" s="151"/>
      <c r="E61" s="138"/>
      <c r="F61" s="138"/>
      <c r="G61" s="138"/>
      <c r="H61" s="138"/>
      <c r="I61" s="138"/>
      <c r="J61" s="135"/>
    </row>
    <row r="62" spans="1:14" ht="15" customHeight="1">
      <c r="A62" s="46"/>
      <c r="B62" s="48" t="s">
        <v>128</v>
      </c>
      <c r="C62" s="48"/>
      <c r="D62" s="150">
        <v>2022</v>
      </c>
      <c r="E62" s="136">
        <f>SUM(F62,G62,H62,I62,'6.4d (2)'!E62,'6.4d (2)'!F62,'6.4d (2)'!G62,'6.4d (2)'!H62)</f>
        <v>703</v>
      </c>
      <c r="F62" s="136">
        <v>45</v>
      </c>
      <c r="G62" s="137">
        <v>61</v>
      </c>
      <c r="H62" s="136">
        <v>251</v>
      </c>
      <c r="I62" s="136">
        <v>289</v>
      </c>
      <c r="J62" s="135"/>
      <c r="L62" s="88"/>
      <c r="M62" s="119"/>
      <c r="N62" s="120"/>
    </row>
    <row r="63" spans="1:14" ht="15" customHeight="1">
      <c r="A63" s="46"/>
      <c r="B63" s="48"/>
      <c r="C63" s="48"/>
      <c r="D63" s="150">
        <v>2023</v>
      </c>
      <c r="E63" s="136">
        <f>SUM(F63,G63,H63,I63,'6.4d (2)'!E63,'6.4d (2)'!F63,'6.4d (2)'!G63,'6.4d (2)'!H63)</f>
        <v>623</v>
      </c>
      <c r="F63" s="136">
        <v>31</v>
      </c>
      <c r="G63" s="137">
        <v>63</v>
      </c>
      <c r="H63" s="136">
        <v>233</v>
      </c>
      <c r="I63" s="136">
        <v>252</v>
      </c>
      <c r="J63" s="135"/>
      <c r="L63" s="88"/>
      <c r="M63" s="119"/>
      <c r="N63" s="119"/>
    </row>
    <row r="64" spans="1:14" ht="15" customHeight="1">
      <c r="A64" s="46"/>
      <c r="B64" s="48"/>
      <c r="C64" s="48"/>
      <c r="D64" s="150">
        <v>2024</v>
      </c>
      <c r="E64" s="136">
        <f>SUM(F64,G64,H64,I64,'6.4d (2)'!E64,'6.4d (2)'!F64,'6.4d (2)'!G64,'6.4d (2)'!H64)</f>
        <v>756</v>
      </c>
      <c r="F64" s="136">
        <v>63</v>
      </c>
      <c r="G64" s="136">
        <v>88</v>
      </c>
      <c r="H64" s="136">
        <v>284</v>
      </c>
      <c r="I64" s="136">
        <v>256</v>
      </c>
      <c r="J64" s="135"/>
    </row>
    <row r="65" spans="1:15" ht="8.1" customHeight="1">
      <c r="A65" s="46"/>
      <c r="B65" s="48"/>
      <c r="C65" s="48"/>
      <c r="D65" s="151"/>
      <c r="E65" s="138"/>
      <c r="F65" s="138"/>
      <c r="G65" s="138"/>
      <c r="H65" s="138"/>
      <c r="I65" s="138"/>
      <c r="J65" s="135"/>
    </row>
    <row r="66" spans="1:15" ht="16.5">
      <c r="A66" s="46"/>
      <c r="B66" s="48" t="s">
        <v>21</v>
      </c>
      <c r="C66" s="48"/>
      <c r="D66" s="150">
        <v>2022</v>
      </c>
      <c r="E66" s="136">
        <f>SUM(F66,G66,H66,I66,'6.4d (2)'!E66,'6.4d (2)'!F66,'6.4d (2)'!G66,'6.4d (2)'!H66)</f>
        <v>1215</v>
      </c>
      <c r="F66" s="136">
        <v>68</v>
      </c>
      <c r="G66" s="136">
        <v>169</v>
      </c>
      <c r="H66" s="136">
        <v>411</v>
      </c>
      <c r="I66" s="136">
        <v>487</v>
      </c>
      <c r="J66" s="135"/>
    </row>
    <row r="67" spans="1:15" ht="16.5">
      <c r="A67" s="46"/>
      <c r="B67" s="48"/>
      <c r="C67" s="48"/>
      <c r="D67" s="150">
        <v>2023</v>
      </c>
      <c r="E67" s="136">
        <f>SUM(F67,G67,H67,I67,'6.4d (2)'!E67,'6.4d (2)'!F67,'6.4d (2)'!G67,'6.4d (2)'!H67)</f>
        <v>1485</v>
      </c>
      <c r="F67" s="136">
        <v>67</v>
      </c>
      <c r="G67" s="137">
        <v>175</v>
      </c>
      <c r="H67" s="136">
        <v>545</v>
      </c>
      <c r="I67" s="136">
        <v>617</v>
      </c>
      <c r="J67" s="135"/>
    </row>
    <row r="68" spans="1:15" ht="16.5">
      <c r="A68" s="46"/>
      <c r="B68" s="48"/>
      <c r="C68" s="48"/>
      <c r="D68" s="150">
        <v>2024</v>
      </c>
      <c r="E68" s="136">
        <f>SUM(F68,G68,H68,I68,'6.4d (2)'!E68,'6.4d (2)'!F68,'6.4d (2)'!G68,'6.4d (2)'!H68)</f>
        <v>1590</v>
      </c>
      <c r="F68" s="136">
        <v>49</v>
      </c>
      <c r="G68" s="136">
        <v>224</v>
      </c>
      <c r="H68" s="136">
        <v>566</v>
      </c>
      <c r="I68" s="136">
        <v>647</v>
      </c>
      <c r="J68" s="135"/>
    </row>
    <row r="69" spans="1:15" ht="8.1" customHeight="1">
      <c r="A69" s="46"/>
      <c r="B69" s="48"/>
      <c r="C69" s="48"/>
      <c r="D69" s="151"/>
      <c r="E69" s="138"/>
      <c r="F69" s="138"/>
      <c r="G69" s="138"/>
      <c r="H69" s="138"/>
      <c r="I69" s="138"/>
      <c r="J69" s="135"/>
    </row>
    <row r="70" spans="1:15" ht="16.5">
      <c r="A70" s="46"/>
      <c r="B70" s="48" t="s">
        <v>22</v>
      </c>
      <c r="C70" s="48"/>
      <c r="D70" s="150">
        <v>2022</v>
      </c>
      <c r="E70" s="136">
        <f>SUM(F70,G70,H70,I70,'6.4d (2)'!E70,'6.4d (2)'!F70,'6.4d (2)'!G70,'6.4d (2)'!H70)</f>
        <v>2553</v>
      </c>
      <c r="F70" s="136">
        <v>55</v>
      </c>
      <c r="G70" s="136">
        <v>230</v>
      </c>
      <c r="H70" s="136">
        <v>928</v>
      </c>
      <c r="I70" s="136">
        <v>1041</v>
      </c>
      <c r="J70" s="135"/>
    </row>
    <row r="71" spans="1:15" ht="16.5">
      <c r="A71" s="46"/>
      <c r="B71" s="48"/>
      <c r="C71" s="48"/>
      <c r="D71" s="150">
        <v>2023</v>
      </c>
      <c r="E71" s="136">
        <f>SUM(F71,G71,H71,I71,'6.4d (2)'!E71,'6.4d (2)'!F71,'6.4d (2)'!G71,'6.4d (2)'!H71)</f>
        <v>2498</v>
      </c>
      <c r="F71" s="136">
        <v>64</v>
      </c>
      <c r="G71" s="137">
        <v>256</v>
      </c>
      <c r="H71" s="136">
        <v>853</v>
      </c>
      <c r="I71" s="136">
        <v>1054</v>
      </c>
      <c r="J71" s="135"/>
    </row>
    <row r="72" spans="1:15" ht="16.5">
      <c r="A72" s="46"/>
      <c r="B72" s="48"/>
      <c r="C72" s="48"/>
      <c r="D72" s="150">
        <v>2024</v>
      </c>
      <c r="E72" s="136">
        <f>SUM(F72,G72,H72,I72,'6.4d (2)'!E72,'6.4d (2)'!F72,'6.4d (2)'!G72,'6.4d (2)'!H72)</f>
        <v>2740</v>
      </c>
      <c r="F72" s="136">
        <v>64</v>
      </c>
      <c r="G72" s="136">
        <v>301</v>
      </c>
      <c r="H72" s="136">
        <v>857</v>
      </c>
      <c r="I72" s="136">
        <v>1178</v>
      </c>
      <c r="J72" s="135"/>
    </row>
    <row r="73" spans="1:15" ht="8.1" customHeight="1">
      <c r="A73" s="46"/>
      <c r="B73" s="48"/>
      <c r="C73" s="48"/>
      <c r="D73" s="151"/>
      <c r="E73" s="138"/>
      <c r="F73" s="138"/>
      <c r="G73" s="138"/>
      <c r="H73" s="138"/>
      <c r="I73" s="138"/>
      <c r="J73" s="135"/>
    </row>
    <row r="74" spans="1:15" ht="16.5">
      <c r="A74" s="46"/>
      <c r="B74" s="48" t="s">
        <v>23</v>
      </c>
      <c r="C74" s="48"/>
      <c r="D74" s="150">
        <v>2022</v>
      </c>
      <c r="E74" s="136">
        <f>SUM(F74,G74,H74,I74,'6.4d (2)'!E74,'6.4d (2)'!F74,'6.4d (2)'!G74,'6.4d (2)'!H74)</f>
        <v>2237</v>
      </c>
      <c r="F74" s="136">
        <v>27</v>
      </c>
      <c r="G74" s="137">
        <v>275</v>
      </c>
      <c r="H74" s="136">
        <v>812</v>
      </c>
      <c r="I74" s="136">
        <v>932</v>
      </c>
      <c r="J74" s="135"/>
    </row>
    <row r="75" spans="1:15" ht="16.5">
      <c r="A75" s="46"/>
      <c r="B75" s="48"/>
      <c r="C75" s="48"/>
      <c r="D75" s="150">
        <v>2023</v>
      </c>
      <c r="E75" s="136">
        <f>SUM(F75,G75,H75,I75,'6.4d (2)'!E75,'6.4d (2)'!F75,'6.4d (2)'!G75,'6.4d (2)'!H75)</f>
        <v>2256</v>
      </c>
      <c r="F75" s="136">
        <v>21</v>
      </c>
      <c r="G75" s="137">
        <v>326</v>
      </c>
      <c r="H75" s="136">
        <v>796</v>
      </c>
      <c r="I75" s="136">
        <v>965</v>
      </c>
      <c r="J75" s="135"/>
    </row>
    <row r="76" spans="1:15" ht="16.5">
      <c r="A76" s="46"/>
      <c r="B76" s="48"/>
      <c r="C76" s="48"/>
      <c r="D76" s="150">
        <v>2024</v>
      </c>
      <c r="E76" s="136">
        <f>SUM(F76,G76,H76,I76,'6.4d (2)'!E76,'6.4d (2)'!F76,'6.4d (2)'!G76,'6.4d (2)'!H76)</f>
        <v>2103</v>
      </c>
      <c r="F76" s="136">
        <v>39</v>
      </c>
      <c r="G76" s="136">
        <v>240</v>
      </c>
      <c r="H76" s="136">
        <v>729</v>
      </c>
      <c r="I76" s="136">
        <v>929</v>
      </c>
      <c r="J76" s="135"/>
    </row>
    <row r="77" spans="1:15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8"/>
      <c r="J77" s="135"/>
      <c r="O77" s="1"/>
    </row>
    <row r="78" spans="1:15" s="91" customFormat="1" ht="16.5">
      <c r="A78" s="46"/>
      <c r="B78" s="2" t="s">
        <v>127</v>
      </c>
      <c r="C78" s="48"/>
      <c r="D78" s="150">
        <v>2022</v>
      </c>
      <c r="E78" s="136">
        <f>SUM(F78,G78,H78,I78,'6.4d (2)'!E78,'6.4d (2)'!F78,'6.4d (2)'!G78,'6.4d (2)'!H78)</f>
        <v>980</v>
      </c>
      <c r="F78" s="136">
        <v>22</v>
      </c>
      <c r="G78" s="137">
        <v>109</v>
      </c>
      <c r="H78" s="136">
        <v>357</v>
      </c>
      <c r="I78" s="136">
        <v>367</v>
      </c>
      <c r="J78" s="135"/>
      <c r="O78" s="1"/>
    </row>
    <row r="79" spans="1:15" s="91" customFormat="1" ht="16.5">
      <c r="A79" s="46"/>
      <c r="B79" s="48"/>
      <c r="C79" s="48"/>
      <c r="D79" s="150">
        <v>2023</v>
      </c>
      <c r="E79" s="136">
        <f>SUM(F79,G79,H79,I79,'6.4d (2)'!E79,'6.4d (2)'!F79,'6.4d (2)'!G79,'6.4d (2)'!H79)</f>
        <v>1074</v>
      </c>
      <c r="F79" s="136">
        <v>20</v>
      </c>
      <c r="G79" s="137">
        <v>89</v>
      </c>
      <c r="H79" s="136">
        <v>365</v>
      </c>
      <c r="I79" s="136">
        <v>443</v>
      </c>
      <c r="J79" s="135"/>
      <c r="O79" s="1"/>
    </row>
    <row r="80" spans="1:15" s="91" customFormat="1" ht="16.5">
      <c r="A80" s="43"/>
      <c r="B80" s="49"/>
      <c r="C80" s="49"/>
      <c r="D80" s="150">
        <v>2024</v>
      </c>
      <c r="E80" s="136">
        <f>SUM(F80,G80,H80,I80,'6.4d (2)'!E80,'6.4d (2)'!F80,'6.4d (2)'!G80,'6.4d (2)'!H80)</f>
        <v>949</v>
      </c>
      <c r="F80" s="136">
        <v>20</v>
      </c>
      <c r="G80" s="137">
        <v>86</v>
      </c>
      <c r="H80" s="136">
        <v>319</v>
      </c>
      <c r="I80" s="136">
        <v>397</v>
      </c>
      <c r="J80" s="132"/>
      <c r="O80" s="1"/>
    </row>
    <row r="81" spans="1:15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8"/>
      <c r="J81" s="135"/>
      <c r="O81" s="1"/>
    </row>
    <row r="82" spans="1:15" s="91" customFormat="1" ht="16.5">
      <c r="A82" s="46"/>
      <c r="B82" s="2" t="s">
        <v>131</v>
      </c>
      <c r="C82" s="48"/>
      <c r="D82" s="150">
        <v>2022</v>
      </c>
      <c r="E82" s="136">
        <f>SUM(F82,G82,H82,I82,'6.4d (2)'!E82,'6.4d (2)'!F82,'6.4d (2)'!G82,'6.4d (2)'!H82)</f>
        <v>78</v>
      </c>
      <c r="F82" s="136">
        <v>2</v>
      </c>
      <c r="G82" s="137">
        <v>11</v>
      </c>
      <c r="H82" s="137">
        <v>29</v>
      </c>
      <c r="I82" s="136">
        <v>25</v>
      </c>
      <c r="J82" s="135"/>
      <c r="O82" s="1"/>
    </row>
    <row r="83" spans="1:15" s="91" customFormat="1" ht="16.5">
      <c r="A83" s="46"/>
      <c r="B83" s="48"/>
      <c r="C83" s="48"/>
      <c r="D83" s="150">
        <v>2023</v>
      </c>
      <c r="E83" s="136">
        <f>SUM(F83,G83,H83,I83,'6.4d (2)'!E83,'6.4d (2)'!F83,'6.4d (2)'!G83,'6.4d (2)'!H83)</f>
        <v>52</v>
      </c>
      <c r="F83" s="136">
        <v>5</v>
      </c>
      <c r="G83" s="137">
        <v>8</v>
      </c>
      <c r="H83" s="136">
        <v>19</v>
      </c>
      <c r="I83" s="136">
        <v>15</v>
      </c>
      <c r="J83" s="135"/>
      <c r="O83" s="1"/>
    </row>
    <row r="84" spans="1:15" s="91" customFormat="1" ht="16.5">
      <c r="A84" s="43"/>
      <c r="B84" s="49"/>
      <c r="C84" s="49"/>
      <c r="D84" s="150">
        <v>2024</v>
      </c>
      <c r="E84" s="136">
        <f>SUM(F84,G84,H84,I84,'6.4d (2)'!E84,'6.4d (2)'!F84,'6.4d (2)'!G84,'6.4d (2)'!H84)</f>
        <v>54</v>
      </c>
      <c r="F84" s="136">
        <v>8</v>
      </c>
      <c r="G84" s="137">
        <v>5</v>
      </c>
      <c r="H84" s="136">
        <v>18</v>
      </c>
      <c r="I84" s="136">
        <v>19</v>
      </c>
      <c r="J84" s="132"/>
      <c r="O84" s="1"/>
    </row>
    <row r="85" spans="1:15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8"/>
      <c r="J85" s="135"/>
      <c r="O85" s="1"/>
    </row>
    <row r="86" spans="1:15" s="91" customFormat="1" ht="16.5">
      <c r="A86" s="46"/>
      <c r="B86" s="2" t="s">
        <v>132</v>
      </c>
      <c r="C86" s="48"/>
      <c r="D86" s="150">
        <v>2022</v>
      </c>
      <c r="E86" s="136">
        <f>SUM(F86,G86,H86,I86,'6.4d (2)'!E86,'6.4d (2)'!F86,'6.4d (2)'!G86,'6.4d (2)'!H86)</f>
        <v>46</v>
      </c>
      <c r="F86" s="136">
        <v>1</v>
      </c>
      <c r="G86" s="137">
        <v>1</v>
      </c>
      <c r="H86" s="136">
        <v>8</v>
      </c>
      <c r="I86" s="136">
        <v>23</v>
      </c>
      <c r="J86" s="135"/>
      <c r="O86" s="1"/>
    </row>
    <row r="87" spans="1:15" s="91" customFormat="1" ht="16.5">
      <c r="A87" s="46"/>
      <c r="B87" s="48"/>
      <c r="C87" s="48"/>
      <c r="D87" s="150">
        <v>2023</v>
      </c>
      <c r="E87" s="136">
        <f>SUM(F87,G87,H87,I87,'6.4d (2)'!E87,'6.4d (2)'!F87,'6.4d (2)'!G87,'6.4d (2)'!H87)</f>
        <v>34</v>
      </c>
      <c r="F87" s="137" t="s">
        <v>28</v>
      </c>
      <c r="G87" s="137">
        <v>1</v>
      </c>
      <c r="H87" s="137">
        <v>9</v>
      </c>
      <c r="I87" s="136">
        <v>13</v>
      </c>
      <c r="J87" s="135"/>
      <c r="O87" s="1"/>
    </row>
    <row r="88" spans="1:15" s="91" customFormat="1" ht="16.5">
      <c r="A88" s="43"/>
      <c r="B88" s="49"/>
      <c r="C88" s="49"/>
      <c r="D88" s="150">
        <v>2024</v>
      </c>
      <c r="E88" s="136">
        <f>SUM(F88,G88,H88,I88,'6.4d (2)'!E88,'6.4d (2)'!F88,'6.4d (2)'!G88,'6.4d (2)'!H88)</f>
        <v>47</v>
      </c>
      <c r="F88" s="137" t="s">
        <v>28</v>
      </c>
      <c r="G88" s="137">
        <v>1</v>
      </c>
      <c r="H88" s="136">
        <v>16</v>
      </c>
      <c r="I88" s="136">
        <v>18</v>
      </c>
      <c r="J88" s="132"/>
      <c r="O88" s="1"/>
    </row>
    <row r="89" spans="1:15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39"/>
      <c r="J89" s="140"/>
      <c r="O89" s="1"/>
    </row>
    <row r="90" spans="1:15" s="18" customFormat="1">
      <c r="A90" s="16"/>
      <c r="B90" s="17"/>
      <c r="C90" s="17"/>
      <c r="D90" s="113"/>
      <c r="E90" s="113"/>
      <c r="F90" s="113"/>
      <c r="G90" s="113"/>
      <c r="H90" s="113"/>
      <c r="I90" s="113"/>
      <c r="J90" s="114" t="s">
        <v>129</v>
      </c>
      <c r="K90" s="115"/>
      <c r="L90" s="115"/>
      <c r="M90" s="115"/>
      <c r="N90" s="115"/>
    </row>
    <row r="91" spans="1:15" s="16" customFormat="1">
      <c r="A91" s="17"/>
      <c r="B91" s="17"/>
      <c r="C91" s="17"/>
      <c r="D91" s="113"/>
      <c r="E91" s="113"/>
      <c r="F91" s="113"/>
      <c r="G91" s="113"/>
      <c r="H91" s="113"/>
      <c r="I91" s="113"/>
      <c r="J91" s="116" t="s">
        <v>130</v>
      </c>
      <c r="K91" s="117"/>
      <c r="L91" s="117"/>
      <c r="M91" s="117"/>
      <c r="N91" s="117"/>
    </row>
  </sheetData>
  <mergeCells count="2">
    <mergeCell ref="G17:I17"/>
    <mergeCell ref="C14:I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1" fitToWidth="0" orientation="portrait" r:id="rId1"/>
  <headerFooter>
    <oddHeader xml:space="preserve">&amp;R&amp;"-,Bold"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1958-3EDD-4B6A-A57F-78C4C5B2DF2D}">
  <dimension ref="A1:N98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.28515625" style="2" customWidth="1"/>
    <col min="3" max="3" width="10.7109375" style="2" customWidth="1"/>
    <col min="4" max="4" width="14.85546875" style="89" customWidth="1"/>
    <col min="5" max="5" width="20.7109375" style="89" customWidth="1"/>
    <col min="6" max="6" width="20.140625" style="89" customWidth="1"/>
    <col min="7" max="7" width="31.5703125" style="89" customWidth="1"/>
    <col min="8" max="8" width="20.140625" style="89" customWidth="1"/>
    <col min="9" max="9" width="1.5703125" style="91" customWidth="1"/>
    <col min="10" max="13" width="9.140625" style="91"/>
    <col min="14" max="16384" width="9.140625" style="1"/>
  </cols>
  <sheetData>
    <row r="1" spans="1:13" ht="12" customHeight="1">
      <c r="I1" s="90"/>
    </row>
    <row r="2" spans="1:13" ht="12" customHeight="1">
      <c r="I2" s="90"/>
      <c r="J2" s="92"/>
      <c r="K2" s="92"/>
      <c r="L2" s="92"/>
    </row>
    <row r="3" spans="1:13" ht="12" customHeight="1"/>
    <row r="4" spans="1:13" ht="16.5" customHeight="1"/>
    <row r="5" spans="1:13" ht="16.5" customHeight="1"/>
    <row r="6" spans="1:13" ht="16.5" customHeight="1"/>
    <row r="7" spans="1:13" ht="16.5" customHeight="1"/>
    <row r="8" spans="1:13" ht="16.5" customHeight="1"/>
    <row r="9" spans="1:13" ht="16.5" customHeight="1"/>
    <row r="10" spans="1:13" ht="16.5" customHeight="1"/>
    <row r="11" spans="1:13" ht="16.5" customHeight="1"/>
    <row r="12" spans="1:13" ht="6.75" customHeight="1"/>
    <row r="13" spans="1:13" s="3" customFormat="1" ht="15" customHeight="1">
      <c r="B13" s="228" t="s">
        <v>236</v>
      </c>
      <c r="C13" s="229" t="s">
        <v>240</v>
      </c>
      <c r="D13" s="221"/>
      <c r="E13" s="221"/>
      <c r="F13" s="157"/>
      <c r="G13" s="157"/>
      <c r="H13" s="157"/>
      <c r="I13" s="94"/>
      <c r="J13" s="95"/>
      <c r="K13" s="95"/>
      <c r="L13" s="95"/>
      <c r="M13" s="95"/>
    </row>
    <row r="14" spans="1:13" s="6" customFormat="1" ht="16.5" customHeight="1">
      <c r="B14" s="230" t="s">
        <v>237</v>
      </c>
      <c r="C14" s="240" t="s">
        <v>241</v>
      </c>
      <c r="D14" s="240"/>
      <c r="E14" s="240"/>
      <c r="F14" s="240"/>
      <c r="G14" s="240"/>
      <c r="H14" s="240"/>
      <c r="I14" s="97"/>
      <c r="J14" s="97"/>
      <c r="K14" s="97"/>
      <c r="L14" s="97"/>
      <c r="M14" s="97"/>
    </row>
    <row r="15" spans="1:13" ht="8.1" customHeight="1" thickBot="1"/>
    <row r="16" spans="1:13" ht="4.5" customHeight="1" thickTop="1">
      <c r="A16" s="35"/>
      <c r="B16" s="36"/>
      <c r="C16" s="36"/>
      <c r="D16" s="122"/>
      <c r="E16" s="122"/>
      <c r="F16" s="122"/>
      <c r="G16" s="122"/>
      <c r="H16" s="122"/>
      <c r="I16" s="123"/>
    </row>
    <row r="17" spans="1:13" ht="15" customHeight="1">
      <c r="A17" s="37"/>
      <c r="B17" s="38" t="s">
        <v>0</v>
      </c>
      <c r="C17" s="39"/>
      <c r="D17" s="124" t="s">
        <v>1</v>
      </c>
      <c r="E17" s="238" t="s">
        <v>202</v>
      </c>
      <c r="F17" s="238"/>
      <c r="G17" s="238"/>
      <c r="H17" s="238"/>
      <c r="I17" s="126"/>
    </row>
    <row r="18" spans="1:13" ht="15" customHeight="1">
      <c r="A18" s="37"/>
      <c r="B18" s="40" t="s">
        <v>3</v>
      </c>
      <c r="C18" s="39"/>
      <c r="D18" s="127" t="s">
        <v>4</v>
      </c>
      <c r="E18" s="216" t="s">
        <v>203</v>
      </c>
      <c r="F18" s="215" t="s">
        <v>204</v>
      </c>
      <c r="G18" s="219" t="s">
        <v>206</v>
      </c>
      <c r="H18" s="215" t="s">
        <v>163</v>
      </c>
      <c r="I18" s="126"/>
    </row>
    <row r="19" spans="1:13" ht="15" customHeight="1">
      <c r="A19" s="37"/>
      <c r="B19" s="40"/>
      <c r="C19" s="39"/>
      <c r="D19" s="127"/>
      <c r="E19" s="170" t="s">
        <v>205</v>
      </c>
      <c r="F19" s="171"/>
      <c r="G19" s="170" t="s">
        <v>207</v>
      </c>
      <c r="H19" s="171" t="s">
        <v>36</v>
      </c>
      <c r="I19" s="126"/>
    </row>
    <row r="20" spans="1:13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30"/>
      <c r="J20" s="107"/>
      <c r="K20" s="107"/>
      <c r="L20" s="107"/>
      <c r="M20" s="107"/>
    </row>
    <row r="21" spans="1:13" ht="8.1" customHeight="1">
      <c r="A21" s="43"/>
      <c r="B21" s="44"/>
      <c r="C21" s="44"/>
      <c r="D21" s="131"/>
      <c r="E21" s="131"/>
      <c r="F21" s="131"/>
      <c r="G21" s="131"/>
      <c r="H21" s="131"/>
      <c r="I21" s="132"/>
    </row>
    <row r="22" spans="1:13" ht="16.5">
      <c r="A22" s="43"/>
      <c r="B22" s="44" t="s">
        <v>10</v>
      </c>
      <c r="C22" s="45"/>
      <c r="D22" s="149">
        <v>2022</v>
      </c>
      <c r="E22" s="134">
        <f>SUM(E26,E30,E34,E38,E42,E46,E50,E54,E58,E62,E66,E70,E74,E78,E82,E86)</f>
        <v>167</v>
      </c>
      <c r="F22" s="134">
        <f>SUM(F26,F30,F34,F38,F42,F46,F50,F54,F58,F62,F66,F70,F74,F78,F82,F86)</f>
        <v>664</v>
      </c>
      <c r="G22" s="134">
        <f>SUM(G26,G30,G34,G38,G42,G46,G50,G54,G58,G62,G66,G70,G74,G78,G82,G86)</f>
        <v>170</v>
      </c>
      <c r="H22" s="134">
        <f>SUM(H26,H30,H34,H38,H42,H46,H50,H54,H58,H62,H66,H70,H74,H78,H82,H86)</f>
        <v>889</v>
      </c>
      <c r="I22" s="132"/>
    </row>
    <row r="23" spans="1:13" ht="16.5">
      <c r="A23" s="46"/>
      <c r="B23" s="47"/>
      <c r="C23" s="47"/>
      <c r="D23" s="149">
        <v>2023</v>
      </c>
      <c r="E23" s="134">
        <f t="shared" ref="E23:H23" si="0">SUM(E27,E31,E35,E39,E43,E47,E51,E55,E59,E63,E67,E71,E75,E79,E83,E87)</f>
        <v>170</v>
      </c>
      <c r="F23" s="134">
        <f t="shared" si="0"/>
        <v>691</v>
      </c>
      <c r="G23" s="134">
        <f t="shared" si="0"/>
        <v>158</v>
      </c>
      <c r="H23" s="134">
        <f t="shared" si="0"/>
        <v>980</v>
      </c>
      <c r="I23" s="135"/>
    </row>
    <row r="24" spans="1:13" ht="16.5">
      <c r="A24" s="46"/>
      <c r="B24" s="47"/>
      <c r="C24" s="47"/>
      <c r="D24" s="149">
        <v>2024</v>
      </c>
      <c r="E24" s="134">
        <f>SUM(E28,E32,E36,E40,E44,E48,E52,E56,E60,E64,E68,E72,E76,E80,E84,E88)</f>
        <v>155</v>
      </c>
      <c r="F24" s="134">
        <f>SUM(F28,F32,F36,F40,F44,F48,F52,F56,F60,F64,F68,F72,F76,F80,F84,F88)</f>
        <v>807</v>
      </c>
      <c r="G24" s="134">
        <f>SUM(G28,G32,G36,G40,G44,G48,G52,G56,G60,G64,G68,G72,G76,G80,G84,G88)</f>
        <v>197</v>
      </c>
      <c r="H24" s="134">
        <f>SUM(H28,H32,H36,H40,H44,H48,H52,H56,H60,H64,H68,H72,H76,H80,H84,H88)</f>
        <v>1049</v>
      </c>
      <c r="I24" s="135"/>
    </row>
    <row r="25" spans="1:13" ht="8.1" customHeight="1">
      <c r="A25" s="46"/>
      <c r="B25" s="48"/>
      <c r="C25" s="48"/>
      <c r="D25" s="149"/>
      <c r="E25" s="133"/>
      <c r="F25" s="133"/>
      <c r="G25" s="133"/>
      <c r="H25" s="133"/>
      <c r="I25" s="135"/>
    </row>
    <row r="26" spans="1:13" ht="16.5">
      <c r="A26" s="46"/>
      <c r="B26" s="48" t="s">
        <v>11</v>
      </c>
      <c r="C26" s="48"/>
      <c r="D26" s="150">
        <v>2022</v>
      </c>
      <c r="E26" s="136">
        <v>15</v>
      </c>
      <c r="F26" s="136">
        <v>67</v>
      </c>
      <c r="G26" s="136">
        <v>10</v>
      </c>
      <c r="H26" s="136">
        <v>102</v>
      </c>
      <c r="I26" s="135"/>
    </row>
    <row r="27" spans="1:13" ht="16.5">
      <c r="A27" s="46"/>
      <c r="B27" s="48"/>
      <c r="C27" s="48"/>
      <c r="D27" s="150">
        <v>2023</v>
      </c>
      <c r="E27" s="136">
        <v>17</v>
      </c>
      <c r="F27" s="136">
        <v>48</v>
      </c>
      <c r="G27" s="136">
        <v>12</v>
      </c>
      <c r="H27" s="136">
        <v>91</v>
      </c>
      <c r="I27" s="135"/>
    </row>
    <row r="28" spans="1:13" ht="16.5">
      <c r="A28" s="46"/>
      <c r="B28" s="48"/>
      <c r="C28" s="48"/>
      <c r="D28" s="150">
        <v>2024</v>
      </c>
      <c r="E28" s="137">
        <v>13</v>
      </c>
      <c r="F28" s="137">
        <v>102</v>
      </c>
      <c r="G28" s="137">
        <v>22</v>
      </c>
      <c r="H28" s="137">
        <v>130</v>
      </c>
      <c r="I28" s="135"/>
    </row>
    <row r="29" spans="1:13" ht="8.1" customHeight="1">
      <c r="A29" s="46"/>
      <c r="B29" s="48"/>
      <c r="C29" s="48"/>
      <c r="D29" s="151"/>
      <c r="E29" s="138"/>
      <c r="F29" s="138"/>
      <c r="G29" s="138"/>
      <c r="H29" s="138"/>
      <c r="I29" s="135"/>
    </row>
    <row r="30" spans="1:13" ht="16.5">
      <c r="A30" s="46"/>
      <c r="B30" s="48" t="s">
        <v>12</v>
      </c>
      <c r="C30" s="48"/>
      <c r="D30" s="150">
        <v>2022</v>
      </c>
      <c r="E30" s="136">
        <v>14</v>
      </c>
      <c r="F30" s="136">
        <v>48</v>
      </c>
      <c r="G30" s="136">
        <v>10</v>
      </c>
      <c r="H30" s="136">
        <v>106</v>
      </c>
      <c r="I30" s="135"/>
    </row>
    <row r="31" spans="1:13" ht="16.5">
      <c r="A31" s="46"/>
      <c r="B31" s="48"/>
      <c r="C31" s="48"/>
      <c r="D31" s="150">
        <v>2023</v>
      </c>
      <c r="E31" s="137">
        <v>17</v>
      </c>
      <c r="F31" s="137">
        <v>64</v>
      </c>
      <c r="G31" s="137">
        <v>8</v>
      </c>
      <c r="H31" s="137">
        <v>122</v>
      </c>
      <c r="I31" s="135"/>
    </row>
    <row r="32" spans="1:13" ht="16.5">
      <c r="A32" s="46"/>
      <c r="B32" s="48"/>
      <c r="C32" s="48"/>
      <c r="D32" s="150">
        <v>2024</v>
      </c>
      <c r="E32" s="136">
        <v>14</v>
      </c>
      <c r="F32" s="136">
        <v>43</v>
      </c>
      <c r="G32" s="136">
        <v>11</v>
      </c>
      <c r="H32" s="136">
        <v>110</v>
      </c>
      <c r="I32" s="135"/>
    </row>
    <row r="33" spans="1:13" ht="8.1" customHeight="1">
      <c r="A33" s="46"/>
      <c r="B33" s="48"/>
      <c r="C33" s="48"/>
      <c r="D33" s="151"/>
      <c r="E33" s="138"/>
      <c r="F33" s="138"/>
      <c r="G33" s="138"/>
      <c r="H33" s="138"/>
      <c r="I33" s="135"/>
    </row>
    <row r="34" spans="1:13" ht="15" customHeight="1">
      <c r="A34" s="46"/>
      <c r="B34" s="48" t="s">
        <v>13</v>
      </c>
      <c r="C34" s="48"/>
      <c r="D34" s="150">
        <v>2022</v>
      </c>
      <c r="E34" s="136">
        <v>38</v>
      </c>
      <c r="F34" s="136">
        <v>52</v>
      </c>
      <c r="G34" s="136">
        <v>11</v>
      </c>
      <c r="H34" s="136">
        <v>80</v>
      </c>
      <c r="I34" s="135"/>
    </row>
    <row r="35" spans="1:13" ht="15" customHeight="1">
      <c r="A35" s="46"/>
      <c r="B35" s="48"/>
      <c r="C35" s="48"/>
      <c r="D35" s="150">
        <v>2023</v>
      </c>
      <c r="E35" s="137">
        <v>28</v>
      </c>
      <c r="F35" s="137">
        <v>67</v>
      </c>
      <c r="G35" s="137">
        <v>10</v>
      </c>
      <c r="H35" s="137">
        <v>94</v>
      </c>
      <c r="I35" s="135"/>
    </row>
    <row r="36" spans="1:13" ht="15" customHeight="1">
      <c r="A36" s="46"/>
      <c r="B36" s="48"/>
      <c r="C36" s="48"/>
      <c r="D36" s="150">
        <v>2024</v>
      </c>
      <c r="E36" s="137">
        <v>23</v>
      </c>
      <c r="F36" s="137">
        <v>79</v>
      </c>
      <c r="G36" s="137">
        <v>14</v>
      </c>
      <c r="H36" s="137">
        <v>99</v>
      </c>
      <c r="I36" s="135"/>
    </row>
    <row r="37" spans="1:13" ht="8.1" customHeight="1">
      <c r="A37" s="46"/>
      <c r="B37" s="48"/>
      <c r="C37" s="48"/>
      <c r="D37" s="151"/>
      <c r="E37" s="138"/>
      <c r="F37" s="138"/>
      <c r="G37" s="138"/>
      <c r="H37" s="138"/>
      <c r="I37" s="135"/>
    </row>
    <row r="38" spans="1:13" ht="16.5">
      <c r="A38" s="46"/>
      <c r="B38" s="48" t="s">
        <v>14</v>
      </c>
      <c r="C38" s="48"/>
      <c r="D38" s="150">
        <v>2022</v>
      </c>
      <c r="E38" s="137">
        <v>3</v>
      </c>
      <c r="F38" s="137">
        <v>20</v>
      </c>
      <c r="G38" s="137">
        <v>4</v>
      </c>
      <c r="H38" s="137">
        <v>29</v>
      </c>
      <c r="I38" s="135"/>
    </row>
    <row r="39" spans="1:13" ht="16.5">
      <c r="A39" s="46"/>
      <c r="B39" s="48"/>
      <c r="C39" s="48"/>
      <c r="D39" s="150">
        <v>2023</v>
      </c>
      <c r="E39" s="137">
        <v>1</v>
      </c>
      <c r="F39" s="137">
        <v>15</v>
      </c>
      <c r="G39" s="137">
        <v>3</v>
      </c>
      <c r="H39" s="137">
        <v>28</v>
      </c>
      <c r="I39" s="135"/>
    </row>
    <row r="40" spans="1:13" s="2" customFormat="1" ht="16.5">
      <c r="A40" s="46"/>
      <c r="B40" s="48"/>
      <c r="C40" s="48"/>
      <c r="D40" s="150">
        <v>2024</v>
      </c>
      <c r="E40" s="137">
        <v>4</v>
      </c>
      <c r="F40" s="137">
        <v>24</v>
      </c>
      <c r="G40" s="137">
        <v>3</v>
      </c>
      <c r="H40" s="137">
        <v>36</v>
      </c>
      <c r="I40" s="135"/>
      <c r="J40" s="91"/>
      <c r="K40" s="110"/>
      <c r="L40" s="110"/>
      <c r="M40" s="110"/>
    </row>
    <row r="41" spans="1:13" ht="8.1" customHeight="1">
      <c r="A41" s="46"/>
      <c r="B41" s="48"/>
      <c r="C41" s="48"/>
      <c r="D41" s="151"/>
      <c r="E41" s="138"/>
      <c r="F41" s="138"/>
      <c r="G41" s="138"/>
      <c r="H41" s="138"/>
      <c r="I41" s="135"/>
    </row>
    <row r="42" spans="1:13" ht="16.5">
      <c r="A42" s="48"/>
      <c r="B42" s="48" t="s">
        <v>15</v>
      </c>
      <c r="C42" s="48"/>
      <c r="D42" s="150">
        <v>2022</v>
      </c>
      <c r="E42" s="137">
        <v>7</v>
      </c>
      <c r="F42" s="137">
        <v>39</v>
      </c>
      <c r="G42" s="137">
        <v>6</v>
      </c>
      <c r="H42" s="137">
        <v>62</v>
      </c>
      <c r="I42" s="135"/>
    </row>
    <row r="43" spans="1:13" ht="16.5">
      <c r="A43" s="46"/>
      <c r="B43" s="48"/>
      <c r="C43" s="48"/>
      <c r="D43" s="150">
        <v>2023</v>
      </c>
      <c r="E43" s="137">
        <v>3</v>
      </c>
      <c r="F43" s="137">
        <v>45</v>
      </c>
      <c r="G43" s="137">
        <v>8</v>
      </c>
      <c r="H43" s="137">
        <v>63</v>
      </c>
      <c r="I43" s="135"/>
    </row>
    <row r="44" spans="1:13" ht="16.5">
      <c r="A44" s="46"/>
      <c r="B44" s="48"/>
      <c r="C44" s="48"/>
      <c r="D44" s="150">
        <v>2024</v>
      </c>
      <c r="E44" s="137">
        <v>3</v>
      </c>
      <c r="F44" s="137">
        <v>36</v>
      </c>
      <c r="G44" s="137">
        <v>17</v>
      </c>
      <c r="H44" s="137">
        <v>57</v>
      </c>
      <c r="I44" s="135"/>
    </row>
    <row r="45" spans="1:13" ht="8.1" customHeight="1">
      <c r="A45" s="46"/>
      <c r="B45" s="48"/>
      <c r="C45" s="48"/>
      <c r="D45" s="151"/>
      <c r="E45" s="138"/>
      <c r="F45" s="138"/>
      <c r="G45" s="138"/>
      <c r="H45" s="138"/>
      <c r="I45" s="135"/>
    </row>
    <row r="46" spans="1:13" ht="16.5">
      <c r="A46" s="46"/>
      <c r="B46" s="48" t="s">
        <v>16</v>
      </c>
      <c r="C46" s="48"/>
      <c r="D46" s="150">
        <v>2022</v>
      </c>
      <c r="E46" s="137">
        <v>9</v>
      </c>
      <c r="F46" s="137">
        <v>44</v>
      </c>
      <c r="G46" s="137">
        <v>8</v>
      </c>
      <c r="H46" s="137">
        <v>52</v>
      </c>
      <c r="I46" s="135"/>
    </row>
    <row r="47" spans="1:13" ht="16.5">
      <c r="A47" s="46"/>
      <c r="B47" s="48"/>
      <c r="C47" s="48"/>
      <c r="D47" s="150">
        <v>2023</v>
      </c>
      <c r="E47" s="137">
        <v>13</v>
      </c>
      <c r="F47" s="137">
        <v>63</v>
      </c>
      <c r="G47" s="137">
        <v>9</v>
      </c>
      <c r="H47" s="137">
        <v>116</v>
      </c>
      <c r="I47" s="135"/>
    </row>
    <row r="48" spans="1:13" ht="16.5">
      <c r="A48" s="46"/>
      <c r="B48" s="48"/>
      <c r="C48" s="48"/>
      <c r="D48" s="150">
        <v>2024</v>
      </c>
      <c r="E48" s="137">
        <v>10</v>
      </c>
      <c r="F48" s="137">
        <v>60</v>
      </c>
      <c r="G48" s="137">
        <v>10</v>
      </c>
      <c r="H48" s="137">
        <v>107</v>
      </c>
      <c r="I48" s="135"/>
    </row>
    <row r="49" spans="1:13" ht="8.1" customHeight="1">
      <c r="A49" s="46"/>
      <c r="B49" s="48"/>
      <c r="C49" s="48"/>
      <c r="D49" s="151"/>
      <c r="E49" s="138"/>
      <c r="F49" s="138"/>
      <c r="G49" s="138"/>
      <c r="H49" s="138"/>
      <c r="I49" s="135"/>
    </row>
    <row r="50" spans="1:13" ht="16.5">
      <c r="A50" s="46"/>
      <c r="B50" s="48" t="s">
        <v>17</v>
      </c>
      <c r="C50" s="48"/>
      <c r="D50" s="150">
        <v>2022</v>
      </c>
      <c r="E50" s="136">
        <v>5</v>
      </c>
      <c r="F50" s="136">
        <v>45</v>
      </c>
      <c r="G50" s="136">
        <v>15</v>
      </c>
      <c r="H50" s="136">
        <v>82</v>
      </c>
      <c r="I50" s="135"/>
    </row>
    <row r="51" spans="1:13" ht="16.5">
      <c r="A51" s="46"/>
      <c r="B51" s="48"/>
      <c r="C51" s="48"/>
      <c r="D51" s="150">
        <v>2023</v>
      </c>
      <c r="E51" s="137">
        <v>7</v>
      </c>
      <c r="F51" s="137">
        <v>52</v>
      </c>
      <c r="G51" s="137">
        <v>13</v>
      </c>
      <c r="H51" s="137">
        <v>91</v>
      </c>
      <c r="I51" s="135"/>
    </row>
    <row r="52" spans="1:13" ht="16.5">
      <c r="A52" s="46"/>
      <c r="B52" s="48"/>
      <c r="C52" s="48"/>
      <c r="D52" s="150">
        <v>2024</v>
      </c>
      <c r="E52" s="137">
        <v>13</v>
      </c>
      <c r="F52" s="137">
        <v>58</v>
      </c>
      <c r="G52" s="137">
        <v>17</v>
      </c>
      <c r="H52" s="137">
        <v>72</v>
      </c>
      <c r="I52" s="135"/>
    </row>
    <row r="53" spans="1:13" ht="8.1" customHeight="1">
      <c r="A53" s="46"/>
      <c r="B53" s="48"/>
      <c r="C53" s="48"/>
      <c r="D53" s="151"/>
      <c r="E53" s="138"/>
      <c r="F53" s="138"/>
      <c r="G53" s="138"/>
      <c r="H53" s="138"/>
      <c r="I53" s="135"/>
    </row>
    <row r="54" spans="1:13" ht="16.5">
      <c r="A54" s="46"/>
      <c r="B54" s="48" t="s">
        <v>18</v>
      </c>
      <c r="C54" s="48"/>
      <c r="D54" s="150">
        <v>2022</v>
      </c>
      <c r="E54" s="137">
        <v>1</v>
      </c>
      <c r="F54" s="137">
        <v>12</v>
      </c>
      <c r="G54" s="137">
        <v>1</v>
      </c>
      <c r="H54" s="137">
        <v>11</v>
      </c>
      <c r="I54" s="135"/>
    </row>
    <row r="55" spans="1:13" ht="16.5">
      <c r="A55" s="46"/>
      <c r="B55" s="48"/>
      <c r="C55" s="48"/>
      <c r="D55" s="150">
        <v>2023</v>
      </c>
      <c r="E55" s="137">
        <v>3</v>
      </c>
      <c r="F55" s="137">
        <v>7</v>
      </c>
      <c r="G55" s="137">
        <v>1</v>
      </c>
      <c r="H55" s="137">
        <v>20</v>
      </c>
      <c r="I55" s="135"/>
    </row>
    <row r="56" spans="1:13" ht="16.5">
      <c r="A56" s="46"/>
      <c r="B56" s="48"/>
      <c r="C56" s="48"/>
      <c r="D56" s="150">
        <v>2024</v>
      </c>
      <c r="E56" s="137">
        <v>1</v>
      </c>
      <c r="F56" s="137">
        <v>11</v>
      </c>
      <c r="G56" s="137">
        <v>6</v>
      </c>
      <c r="H56" s="137">
        <v>23</v>
      </c>
      <c r="I56" s="135"/>
    </row>
    <row r="57" spans="1:13" ht="8.1" customHeight="1">
      <c r="A57" s="46"/>
      <c r="B57" s="48"/>
      <c r="C57" s="48"/>
      <c r="D57" s="151"/>
      <c r="E57" s="138"/>
      <c r="F57" s="138"/>
      <c r="G57" s="138"/>
      <c r="H57" s="138"/>
      <c r="I57" s="135"/>
    </row>
    <row r="58" spans="1:13" ht="16.5">
      <c r="A58" s="46"/>
      <c r="B58" s="48" t="s">
        <v>19</v>
      </c>
      <c r="C58" s="48"/>
      <c r="D58" s="150">
        <v>2022</v>
      </c>
      <c r="E58" s="137">
        <v>11</v>
      </c>
      <c r="F58" s="137">
        <v>40</v>
      </c>
      <c r="G58" s="137">
        <v>11</v>
      </c>
      <c r="H58" s="137">
        <v>44</v>
      </c>
      <c r="I58" s="135"/>
    </row>
    <row r="59" spans="1:13" ht="16.5">
      <c r="A59" s="46"/>
      <c r="B59" s="48"/>
      <c r="C59" s="48"/>
      <c r="D59" s="150">
        <v>2023</v>
      </c>
      <c r="E59" s="137">
        <v>17</v>
      </c>
      <c r="F59" s="137">
        <v>60</v>
      </c>
      <c r="G59" s="137">
        <v>13</v>
      </c>
      <c r="H59" s="137">
        <v>53</v>
      </c>
      <c r="I59" s="135"/>
    </row>
    <row r="60" spans="1:13" ht="16.5">
      <c r="A60" s="46"/>
      <c r="B60" s="48"/>
      <c r="C60" s="48"/>
      <c r="D60" s="150">
        <v>2024</v>
      </c>
      <c r="E60" s="137">
        <v>9</v>
      </c>
      <c r="F60" s="137">
        <v>60</v>
      </c>
      <c r="G60" s="137">
        <v>13</v>
      </c>
      <c r="H60" s="137">
        <v>80</v>
      </c>
      <c r="I60" s="135"/>
    </row>
    <row r="61" spans="1:13" ht="8.1" customHeight="1">
      <c r="A61" s="46"/>
      <c r="B61" s="48"/>
      <c r="C61" s="48"/>
      <c r="D61" s="151"/>
      <c r="E61" s="138"/>
      <c r="F61" s="138"/>
      <c r="G61" s="138"/>
      <c r="H61" s="138"/>
      <c r="I61" s="135"/>
    </row>
    <row r="62" spans="1:13" ht="15" customHeight="1">
      <c r="A62" s="46"/>
      <c r="B62" s="48" t="s">
        <v>128</v>
      </c>
      <c r="C62" s="48"/>
      <c r="D62" s="150">
        <v>2022</v>
      </c>
      <c r="E62" s="137">
        <v>5</v>
      </c>
      <c r="F62" s="137">
        <v>24</v>
      </c>
      <c r="G62" s="137">
        <v>7</v>
      </c>
      <c r="H62" s="137">
        <v>21</v>
      </c>
      <c r="I62" s="135"/>
      <c r="K62" s="88"/>
      <c r="L62" s="119"/>
      <c r="M62" s="120"/>
    </row>
    <row r="63" spans="1:13" ht="15" customHeight="1">
      <c r="A63" s="46"/>
      <c r="B63" s="48"/>
      <c r="C63" s="48"/>
      <c r="D63" s="150">
        <v>2023</v>
      </c>
      <c r="E63" s="137">
        <v>11</v>
      </c>
      <c r="F63" s="137">
        <v>15</v>
      </c>
      <c r="G63" s="137">
        <v>8</v>
      </c>
      <c r="H63" s="137">
        <v>10</v>
      </c>
      <c r="I63" s="135"/>
      <c r="K63" s="88"/>
      <c r="L63" s="119"/>
      <c r="M63" s="119"/>
    </row>
    <row r="64" spans="1:13" ht="15" customHeight="1">
      <c r="A64" s="46"/>
      <c r="B64" s="48"/>
      <c r="C64" s="48"/>
      <c r="D64" s="150">
        <v>2024</v>
      </c>
      <c r="E64" s="137">
        <v>13</v>
      </c>
      <c r="F64" s="137">
        <v>29</v>
      </c>
      <c r="G64" s="137">
        <v>2</v>
      </c>
      <c r="H64" s="137">
        <v>21</v>
      </c>
      <c r="I64" s="135"/>
    </row>
    <row r="65" spans="1:14" ht="8.1" customHeight="1">
      <c r="A65" s="46"/>
      <c r="B65" s="48"/>
      <c r="C65" s="48"/>
      <c r="D65" s="151"/>
      <c r="E65" s="138"/>
      <c r="F65" s="138"/>
      <c r="G65" s="138"/>
      <c r="H65" s="138"/>
      <c r="I65" s="135"/>
    </row>
    <row r="66" spans="1:14" ht="16.5">
      <c r="A66" s="46"/>
      <c r="B66" s="48" t="s">
        <v>21</v>
      </c>
      <c r="C66" s="48"/>
      <c r="D66" s="150">
        <v>2022</v>
      </c>
      <c r="E66" s="137">
        <v>11</v>
      </c>
      <c r="F66" s="137">
        <v>28</v>
      </c>
      <c r="G66" s="137">
        <v>4</v>
      </c>
      <c r="H66" s="137">
        <v>37</v>
      </c>
      <c r="I66" s="135"/>
    </row>
    <row r="67" spans="1:14" ht="16.5">
      <c r="A67" s="46"/>
      <c r="B67" s="48"/>
      <c r="C67" s="48"/>
      <c r="D67" s="150">
        <v>2023</v>
      </c>
      <c r="E67" s="137">
        <v>8</v>
      </c>
      <c r="F67" s="137">
        <v>27</v>
      </c>
      <c r="G67" s="137">
        <v>5</v>
      </c>
      <c r="H67" s="137">
        <v>41</v>
      </c>
      <c r="I67" s="135"/>
    </row>
    <row r="68" spans="1:14" ht="16.5">
      <c r="A68" s="46"/>
      <c r="B68" s="48"/>
      <c r="C68" s="48"/>
      <c r="D68" s="150">
        <v>2024</v>
      </c>
      <c r="E68" s="137">
        <v>13</v>
      </c>
      <c r="F68" s="137">
        <v>39</v>
      </c>
      <c r="G68" s="137">
        <v>7</v>
      </c>
      <c r="H68" s="137">
        <v>45</v>
      </c>
      <c r="I68" s="135"/>
    </row>
    <row r="69" spans="1:14" ht="8.1" customHeight="1">
      <c r="A69" s="46"/>
      <c r="B69" s="48"/>
      <c r="C69" s="48"/>
      <c r="D69" s="151"/>
      <c r="E69" s="138"/>
      <c r="F69" s="138"/>
      <c r="G69" s="138"/>
      <c r="H69" s="138"/>
      <c r="I69" s="135"/>
    </row>
    <row r="70" spans="1:14" ht="16.5">
      <c r="A70" s="46"/>
      <c r="B70" s="48" t="s">
        <v>22</v>
      </c>
      <c r="C70" s="48"/>
      <c r="D70" s="150">
        <v>2022</v>
      </c>
      <c r="E70" s="136">
        <v>21</v>
      </c>
      <c r="F70" s="136">
        <v>111</v>
      </c>
      <c r="G70" s="136">
        <v>49</v>
      </c>
      <c r="H70" s="136">
        <v>118</v>
      </c>
      <c r="I70" s="135"/>
    </row>
    <row r="71" spans="1:14" ht="16.5">
      <c r="A71" s="46"/>
      <c r="B71" s="48"/>
      <c r="C71" s="48"/>
      <c r="D71" s="150">
        <v>2023</v>
      </c>
      <c r="E71" s="137">
        <v>22</v>
      </c>
      <c r="F71" s="137">
        <v>114</v>
      </c>
      <c r="G71" s="137">
        <v>32</v>
      </c>
      <c r="H71" s="137">
        <v>103</v>
      </c>
      <c r="I71" s="135"/>
    </row>
    <row r="72" spans="1:14" ht="16.5">
      <c r="A72" s="46"/>
      <c r="B72" s="48"/>
      <c r="C72" s="48"/>
      <c r="D72" s="150">
        <v>2024</v>
      </c>
      <c r="E72" s="137">
        <v>14</v>
      </c>
      <c r="F72" s="137">
        <v>153</v>
      </c>
      <c r="G72" s="137">
        <v>41</v>
      </c>
      <c r="H72" s="137">
        <v>132</v>
      </c>
      <c r="I72" s="135"/>
    </row>
    <row r="73" spans="1:14" ht="8.1" customHeight="1">
      <c r="A73" s="46"/>
      <c r="B73" s="48"/>
      <c r="C73" s="48"/>
      <c r="D73" s="151"/>
      <c r="E73" s="138"/>
      <c r="F73" s="138"/>
      <c r="G73" s="138"/>
      <c r="H73" s="138"/>
      <c r="I73" s="135"/>
    </row>
    <row r="74" spans="1:14" ht="16.5">
      <c r="A74" s="46"/>
      <c r="B74" s="48" t="s">
        <v>23</v>
      </c>
      <c r="C74" s="48"/>
      <c r="D74" s="150">
        <v>2022</v>
      </c>
      <c r="E74" s="137">
        <v>19</v>
      </c>
      <c r="F74" s="137">
        <v>67</v>
      </c>
      <c r="G74" s="137">
        <v>13</v>
      </c>
      <c r="H74" s="137">
        <v>92</v>
      </c>
      <c r="I74" s="135"/>
    </row>
    <row r="75" spans="1:14" ht="16.5">
      <c r="A75" s="46"/>
      <c r="B75" s="48"/>
      <c r="C75" s="48"/>
      <c r="D75" s="150">
        <v>2023</v>
      </c>
      <c r="E75" s="137">
        <v>16</v>
      </c>
      <c r="F75" s="137">
        <v>50</v>
      </c>
      <c r="G75" s="137">
        <v>8</v>
      </c>
      <c r="H75" s="137">
        <v>74</v>
      </c>
      <c r="I75" s="135"/>
    </row>
    <row r="76" spans="1:14" ht="16.5">
      <c r="A76" s="46"/>
      <c r="B76" s="48"/>
      <c r="C76" s="48"/>
      <c r="D76" s="150">
        <v>2024</v>
      </c>
      <c r="E76" s="137">
        <v>18</v>
      </c>
      <c r="F76" s="137">
        <v>50</v>
      </c>
      <c r="G76" s="137">
        <v>8</v>
      </c>
      <c r="H76" s="137">
        <v>90</v>
      </c>
      <c r="I76" s="135"/>
    </row>
    <row r="77" spans="1:14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5"/>
      <c r="N77" s="1"/>
    </row>
    <row r="78" spans="1:14" s="91" customFormat="1" ht="16.5">
      <c r="A78" s="46"/>
      <c r="B78" s="2" t="s">
        <v>127</v>
      </c>
      <c r="C78" s="48"/>
      <c r="D78" s="150">
        <v>2022</v>
      </c>
      <c r="E78" s="137">
        <v>7</v>
      </c>
      <c r="F78" s="137">
        <v>58</v>
      </c>
      <c r="G78" s="137">
        <v>19</v>
      </c>
      <c r="H78" s="137">
        <v>41</v>
      </c>
      <c r="I78" s="135"/>
      <c r="N78" s="1"/>
    </row>
    <row r="79" spans="1:14" s="91" customFormat="1" ht="16.5">
      <c r="A79" s="46"/>
      <c r="B79" s="48"/>
      <c r="C79" s="48"/>
      <c r="D79" s="150">
        <v>2023</v>
      </c>
      <c r="E79" s="137">
        <v>7</v>
      </c>
      <c r="F79" s="137">
        <v>57</v>
      </c>
      <c r="G79" s="137">
        <v>28</v>
      </c>
      <c r="H79" s="137">
        <v>65</v>
      </c>
      <c r="I79" s="135"/>
      <c r="N79" s="1"/>
    </row>
    <row r="80" spans="1:14" s="91" customFormat="1" ht="16.5">
      <c r="A80" s="43"/>
      <c r="B80" s="49"/>
      <c r="C80" s="49"/>
      <c r="D80" s="150">
        <v>2024</v>
      </c>
      <c r="E80" s="137">
        <v>6</v>
      </c>
      <c r="F80" s="137">
        <v>56</v>
      </c>
      <c r="G80" s="137">
        <v>24</v>
      </c>
      <c r="H80" s="137">
        <v>41</v>
      </c>
      <c r="I80" s="132"/>
      <c r="N80" s="1"/>
    </row>
    <row r="81" spans="1:14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5"/>
      <c r="N81" s="1"/>
    </row>
    <row r="82" spans="1:14" s="91" customFormat="1" ht="16.5">
      <c r="A82" s="46"/>
      <c r="B82" s="2" t="s">
        <v>131</v>
      </c>
      <c r="C82" s="48"/>
      <c r="D82" s="150">
        <v>2022</v>
      </c>
      <c r="E82" s="137">
        <v>1</v>
      </c>
      <c r="F82" s="137">
        <v>3</v>
      </c>
      <c r="G82" s="137" t="s">
        <v>28</v>
      </c>
      <c r="H82" s="137">
        <v>7</v>
      </c>
      <c r="I82" s="135"/>
      <c r="N82" s="1"/>
    </row>
    <row r="83" spans="1:14" s="91" customFormat="1" ht="16.5">
      <c r="A83" s="46"/>
      <c r="B83" s="48"/>
      <c r="C83" s="48"/>
      <c r="D83" s="150">
        <v>2023</v>
      </c>
      <c r="E83" s="137" t="s">
        <v>28</v>
      </c>
      <c r="F83" s="137">
        <v>2</v>
      </c>
      <c r="G83" s="137" t="s">
        <v>28</v>
      </c>
      <c r="H83" s="137">
        <v>3</v>
      </c>
      <c r="I83" s="135"/>
      <c r="N83" s="1"/>
    </row>
    <row r="84" spans="1:14" s="91" customFormat="1" ht="16.5">
      <c r="A84" s="43"/>
      <c r="B84" s="49"/>
      <c r="C84" s="49"/>
      <c r="D84" s="150">
        <v>2024</v>
      </c>
      <c r="E84" s="137">
        <v>1</v>
      </c>
      <c r="F84" s="137">
        <v>2</v>
      </c>
      <c r="G84" s="137" t="s">
        <v>28</v>
      </c>
      <c r="H84" s="137">
        <v>1</v>
      </c>
      <c r="I84" s="132"/>
      <c r="N84" s="1"/>
    </row>
    <row r="85" spans="1:14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5"/>
      <c r="N85" s="1"/>
    </row>
    <row r="86" spans="1:14" s="91" customFormat="1" ht="16.5">
      <c r="A86" s="46"/>
      <c r="B86" s="2" t="s">
        <v>132</v>
      </c>
      <c r="C86" s="48"/>
      <c r="D86" s="150">
        <v>2022</v>
      </c>
      <c r="E86" s="137" t="s">
        <v>28</v>
      </c>
      <c r="F86" s="137">
        <v>6</v>
      </c>
      <c r="G86" s="137">
        <v>2</v>
      </c>
      <c r="H86" s="137">
        <v>5</v>
      </c>
      <c r="I86" s="135"/>
      <c r="N86" s="1"/>
    </row>
    <row r="87" spans="1:14" s="91" customFormat="1" ht="16.5">
      <c r="A87" s="46"/>
      <c r="B87" s="48"/>
      <c r="C87" s="48"/>
      <c r="D87" s="150">
        <v>2023</v>
      </c>
      <c r="E87" s="137" t="s">
        <v>28</v>
      </c>
      <c r="F87" s="137">
        <v>5</v>
      </c>
      <c r="G87" s="137" t="s">
        <v>28</v>
      </c>
      <c r="H87" s="137">
        <v>6</v>
      </c>
      <c r="I87" s="135"/>
      <c r="N87" s="1"/>
    </row>
    <row r="88" spans="1:14" s="91" customFormat="1" ht="16.5">
      <c r="A88" s="43"/>
      <c r="B88" s="49"/>
      <c r="C88" s="49"/>
      <c r="D88" s="150">
        <v>2024</v>
      </c>
      <c r="E88" s="137" t="s">
        <v>28</v>
      </c>
      <c r="F88" s="137">
        <v>5</v>
      </c>
      <c r="G88" s="137">
        <v>2</v>
      </c>
      <c r="H88" s="137">
        <v>5</v>
      </c>
      <c r="I88" s="132"/>
      <c r="N88" s="1"/>
    </row>
    <row r="89" spans="1:14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40"/>
      <c r="N89" s="1"/>
    </row>
    <row r="90" spans="1:14" s="18" customFormat="1">
      <c r="A90" s="16"/>
      <c r="B90" s="17"/>
      <c r="C90" s="17"/>
      <c r="D90" s="113"/>
      <c r="E90" s="113"/>
      <c r="F90" s="113"/>
      <c r="G90" s="113"/>
      <c r="H90" s="113"/>
      <c r="I90" s="114" t="s">
        <v>129</v>
      </c>
      <c r="J90" s="115"/>
      <c r="K90" s="115"/>
      <c r="L90" s="115"/>
      <c r="M90" s="115"/>
    </row>
    <row r="91" spans="1:14" s="16" customFormat="1">
      <c r="A91" s="17"/>
      <c r="B91" s="17"/>
      <c r="C91" s="17"/>
      <c r="D91" s="113"/>
      <c r="E91" s="113"/>
      <c r="F91" s="113"/>
      <c r="G91" s="113"/>
      <c r="H91" s="113"/>
      <c r="I91" s="116" t="s">
        <v>130</v>
      </c>
      <c r="J91" s="117"/>
      <c r="K91" s="117"/>
      <c r="L91" s="117"/>
      <c r="M91" s="117"/>
    </row>
    <row r="92" spans="1:14" s="224" customFormat="1" ht="16.5" customHeight="1">
      <c r="B92" s="224" t="s">
        <v>217</v>
      </c>
    </row>
    <row r="93" spans="1:14" s="224" customFormat="1" ht="16.5" customHeight="1">
      <c r="B93" s="225" t="s">
        <v>218</v>
      </c>
    </row>
    <row r="94" spans="1:14" s="224" customFormat="1" ht="16.5" customHeight="1">
      <c r="B94" s="225" t="s">
        <v>219</v>
      </c>
    </row>
    <row r="95" spans="1:14" s="224" customFormat="1" ht="16.5" customHeight="1">
      <c r="B95" s="225" t="s">
        <v>220</v>
      </c>
    </row>
    <row r="96" spans="1:14" s="224" customFormat="1" ht="15" customHeight="1">
      <c r="B96" s="226" t="s">
        <v>221</v>
      </c>
    </row>
    <row r="97" spans="2:2" s="224" customFormat="1" ht="15" customHeight="1">
      <c r="B97" s="226" t="s">
        <v>222</v>
      </c>
    </row>
    <row r="98" spans="2:2" s="224" customFormat="1">
      <c r="B98" s="224" t="s">
        <v>223</v>
      </c>
    </row>
  </sheetData>
  <mergeCells count="2">
    <mergeCell ref="E17:H17"/>
    <mergeCell ref="C14:H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6" fitToWidth="0" orientation="portrait" r:id="rId1"/>
  <headerFooter>
    <oddHeader xml:space="preserve">&amp;R&amp;"-,Bold"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909F-E10E-42B2-95A6-EBDC8B352859}">
  <dimension ref="A1:O98"/>
  <sheetViews>
    <sheetView showGridLines="0" tabSelected="1" view="pageBreakPreview" topLeftCell="A64" zoomScale="90" zoomScaleNormal="90" zoomScaleSheetLayoutView="90" workbookViewId="0">
      <selection activeCell="E43" sqref="E43"/>
    </sheetView>
  </sheetViews>
  <sheetFormatPr defaultColWidth="9.140625" defaultRowHeight="16.5"/>
  <cols>
    <col min="1" max="1" width="1.7109375" style="1" customWidth="1"/>
    <col min="2" max="2" width="14.140625" style="2" customWidth="1"/>
    <col min="3" max="3" width="10" style="2" customWidth="1"/>
    <col min="4" max="4" width="15" style="89" customWidth="1"/>
    <col min="5" max="5" width="17.28515625" style="89" customWidth="1"/>
    <col min="6" max="9" width="19" style="220" customWidth="1"/>
    <col min="10" max="10" width="1.5703125" style="91" customWidth="1"/>
    <col min="11" max="14" width="9.140625" style="91"/>
    <col min="15" max="16384" width="9.140625" style="1"/>
  </cols>
  <sheetData>
    <row r="1" spans="1:14" ht="12" customHeight="1">
      <c r="J1" s="90"/>
    </row>
    <row r="2" spans="1:14" ht="12" customHeight="1">
      <c r="J2" s="90"/>
      <c r="K2" s="92"/>
      <c r="L2" s="92"/>
      <c r="M2" s="92"/>
    </row>
    <row r="3" spans="1:14" ht="12" customHeight="1"/>
    <row r="4" spans="1:14" ht="16.5" customHeight="1"/>
    <row r="5" spans="1:14" ht="16.5" customHeight="1"/>
    <row r="6" spans="1:14" ht="16.5" customHeight="1"/>
    <row r="7" spans="1:14" ht="16.5" customHeight="1"/>
    <row r="8" spans="1:14" ht="16.5" customHeight="1"/>
    <row r="9" spans="1:14" ht="16.5" customHeight="1"/>
    <row r="10" spans="1:14" ht="16.5" customHeight="1"/>
    <row r="11" spans="1:14" ht="16.5" customHeight="1"/>
    <row r="12" spans="1:14" ht="6.75" customHeight="1"/>
    <row r="13" spans="1:14" s="154" customFormat="1" ht="15" customHeight="1">
      <c r="B13" s="228" t="s">
        <v>242</v>
      </c>
      <c r="C13" s="229" t="s">
        <v>244</v>
      </c>
      <c r="D13" s="221"/>
      <c r="E13" s="221"/>
      <c r="F13" s="221"/>
      <c r="G13" s="221"/>
      <c r="H13" s="221"/>
      <c r="I13" s="221"/>
      <c r="J13" s="158"/>
      <c r="K13" s="159"/>
      <c r="L13" s="159"/>
      <c r="M13" s="159"/>
      <c r="N13" s="159"/>
    </row>
    <row r="14" spans="1:14" s="160" customFormat="1" ht="16.5" customHeight="1">
      <c r="B14" s="230" t="s">
        <v>243</v>
      </c>
      <c r="C14" s="240" t="s">
        <v>245</v>
      </c>
      <c r="D14" s="240"/>
      <c r="E14" s="240"/>
      <c r="F14" s="240"/>
      <c r="G14" s="240"/>
      <c r="H14" s="240"/>
      <c r="I14" s="240"/>
      <c r="J14" s="162"/>
      <c r="K14" s="162"/>
      <c r="L14" s="162"/>
      <c r="M14" s="162"/>
      <c r="N14" s="162"/>
    </row>
    <row r="15" spans="1:14" ht="8.1" customHeight="1" thickBot="1"/>
    <row r="16" spans="1:14" ht="4.5" customHeight="1" thickTop="1">
      <c r="A16" s="35"/>
      <c r="B16" s="36"/>
      <c r="C16" s="36"/>
      <c r="D16" s="122"/>
      <c r="E16" s="122"/>
      <c r="F16" s="122"/>
      <c r="G16" s="122"/>
      <c r="H16" s="122"/>
      <c r="I16" s="122"/>
      <c r="J16" s="123"/>
    </row>
    <row r="17" spans="1:14" ht="15" customHeight="1">
      <c r="A17" s="37"/>
      <c r="B17" s="38" t="s">
        <v>0</v>
      </c>
      <c r="C17" s="39"/>
      <c r="D17" s="124" t="s">
        <v>1</v>
      </c>
      <c r="E17" s="125" t="s">
        <v>2</v>
      </c>
      <c r="F17" s="238" t="s">
        <v>216</v>
      </c>
      <c r="G17" s="238"/>
      <c r="H17" s="238"/>
      <c r="I17" s="238"/>
      <c r="J17" s="126"/>
    </row>
    <row r="18" spans="1:14">
      <c r="A18" s="37"/>
      <c r="B18" s="40" t="s">
        <v>3</v>
      </c>
      <c r="C18" s="39"/>
      <c r="D18" s="127" t="s">
        <v>4</v>
      </c>
      <c r="E18" s="128" t="s">
        <v>5</v>
      </c>
      <c r="F18" s="222" t="s">
        <v>213</v>
      </c>
      <c r="G18" s="223" t="s">
        <v>208</v>
      </c>
      <c r="H18" s="222" t="s">
        <v>214</v>
      </c>
      <c r="I18" s="223" t="s">
        <v>215</v>
      </c>
      <c r="J18" s="126"/>
    </row>
    <row r="19" spans="1:14">
      <c r="A19" s="37"/>
      <c r="B19" s="40"/>
      <c r="C19" s="39"/>
      <c r="D19" s="127"/>
      <c r="E19" s="128"/>
      <c r="F19" s="170" t="s">
        <v>209</v>
      </c>
      <c r="G19" s="171" t="s">
        <v>210</v>
      </c>
      <c r="H19" s="170" t="s">
        <v>211</v>
      </c>
      <c r="I19" s="171" t="s">
        <v>212</v>
      </c>
      <c r="J19" s="126"/>
    </row>
    <row r="20" spans="1:14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29"/>
      <c r="J20" s="130"/>
      <c r="K20" s="107"/>
      <c r="L20" s="107"/>
      <c r="M20" s="107"/>
      <c r="N20" s="107"/>
    </row>
    <row r="21" spans="1:14" ht="8.1" customHeight="1">
      <c r="A21" s="43"/>
      <c r="B21" s="44"/>
      <c r="C21" s="44"/>
      <c r="D21" s="131"/>
      <c r="E21" s="131"/>
      <c r="F21" s="131"/>
      <c r="G21" s="131"/>
      <c r="H21" s="131"/>
      <c r="I21" s="131"/>
      <c r="J21" s="132"/>
    </row>
    <row r="22" spans="1:14">
      <c r="A22" s="43"/>
      <c r="B22" s="44" t="s">
        <v>10</v>
      </c>
      <c r="C22" s="45"/>
      <c r="D22" s="149">
        <v>2022</v>
      </c>
      <c r="E22" s="134">
        <f>SUM(E26,E30,E34,E38,E42,E46,E50,E54,E58,E62,E66,E70,E74,E78,E82,E86)</f>
        <v>23517</v>
      </c>
      <c r="F22" s="134">
        <f t="shared" ref="F22:I22" si="0">SUM(F26,F30,F34,F38,F42,F46,F50,F54,F58,F62,F66,F70,F74,F78,F82,F86)</f>
        <v>10337</v>
      </c>
      <c r="G22" s="134">
        <f t="shared" si="0"/>
        <v>5808</v>
      </c>
      <c r="H22" s="134">
        <f t="shared" si="0"/>
        <v>1869</v>
      </c>
      <c r="I22" s="134">
        <f t="shared" si="0"/>
        <v>1804</v>
      </c>
      <c r="J22" s="132"/>
    </row>
    <row r="23" spans="1:14">
      <c r="A23" s="46"/>
      <c r="B23" s="47"/>
      <c r="C23" s="47"/>
      <c r="D23" s="149">
        <v>2023</v>
      </c>
      <c r="E23" s="134">
        <f t="shared" ref="E23:I24" si="1">SUM(E27,E31,E35,E39,E43,E47,E51,E55,E59,E63,E67,E71,E75,E79,E83,E87)</f>
        <v>24186</v>
      </c>
      <c r="F23" s="134">
        <f t="shared" si="1"/>
        <v>11054</v>
      </c>
      <c r="G23" s="134">
        <f t="shared" si="1"/>
        <v>6250</v>
      </c>
      <c r="H23" s="134">
        <f t="shared" si="1"/>
        <v>1689</v>
      </c>
      <c r="I23" s="134">
        <f t="shared" si="1"/>
        <v>1980</v>
      </c>
      <c r="J23" s="135"/>
    </row>
    <row r="24" spans="1:14">
      <c r="A24" s="46"/>
      <c r="B24" s="47"/>
      <c r="C24" s="47"/>
      <c r="D24" s="149">
        <v>2024</v>
      </c>
      <c r="E24" s="134">
        <f t="shared" si="1"/>
        <v>25581</v>
      </c>
      <c r="F24" s="134">
        <f t="shared" si="1"/>
        <v>11544</v>
      </c>
      <c r="G24" s="134">
        <f t="shared" si="1"/>
        <v>6504</v>
      </c>
      <c r="H24" s="134">
        <f t="shared" si="1"/>
        <v>1675</v>
      </c>
      <c r="I24" s="134">
        <f t="shared" si="1"/>
        <v>1991</v>
      </c>
      <c r="J24" s="135"/>
    </row>
    <row r="25" spans="1:14" ht="8.1" customHeight="1">
      <c r="A25" s="46"/>
      <c r="B25" s="48"/>
      <c r="C25" s="48"/>
      <c r="D25" s="149"/>
      <c r="E25" s="133"/>
      <c r="F25" s="133"/>
      <c r="G25" s="133"/>
      <c r="H25" s="133"/>
      <c r="I25" s="133"/>
      <c r="J25" s="135"/>
    </row>
    <row r="26" spans="1:14">
      <c r="A26" s="46"/>
      <c r="B26" s="48" t="s">
        <v>11</v>
      </c>
      <c r="C26" s="48"/>
      <c r="D26" s="150">
        <v>2022</v>
      </c>
      <c r="E26" s="136">
        <f>SUM(F26,G26,H26,I26,'6.4e (2)'!E26,'6.4e (2)'!F26,'6.4e (2)'!G26,'6.4e (2)'!H26,'6.4e (2)'!I26)</f>
        <v>2674</v>
      </c>
      <c r="F26" s="136">
        <v>1429</v>
      </c>
      <c r="G26" s="136">
        <v>452</v>
      </c>
      <c r="H26" s="136">
        <v>170</v>
      </c>
      <c r="I26" s="136">
        <v>118</v>
      </c>
      <c r="J26" s="135"/>
    </row>
    <row r="27" spans="1:14">
      <c r="A27" s="46"/>
      <c r="B27" s="48"/>
      <c r="C27" s="48"/>
      <c r="D27" s="150">
        <v>2023</v>
      </c>
      <c r="E27" s="136">
        <f>SUM(F27,G27,H27,I27,'6.4e (2)'!E27,'6.4e (2)'!F27,'6.4e (2)'!G27,'6.4e (2)'!H27,'6.4e (2)'!I27)</f>
        <v>2847</v>
      </c>
      <c r="F27" s="136">
        <v>1344</v>
      </c>
      <c r="G27" s="137">
        <v>408</v>
      </c>
      <c r="H27" s="136">
        <v>159</v>
      </c>
      <c r="I27" s="136">
        <v>148</v>
      </c>
      <c r="J27" s="135"/>
    </row>
    <row r="28" spans="1:14">
      <c r="A28" s="46"/>
      <c r="B28" s="48"/>
      <c r="C28" s="48"/>
      <c r="D28" s="150">
        <v>2024</v>
      </c>
      <c r="E28" s="136">
        <f>SUM(F28,G28,H28,I28,'6.4e (2)'!E28,'6.4e (2)'!F28,'6.4e (2)'!G28,'6.4e (2)'!H28,'6.4e (2)'!I28)</f>
        <v>3639</v>
      </c>
      <c r="F28" s="136">
        <v>1898</v>
      </c>
      <c r="G28" s="136">
        <v>600</v>
      </c>
      <c r="H28" s="137">
        <v>198</v>
      </c>
      <c r="I28" s="136">
        <v>275</v>
      </c>
      <c r="J28" s="135"/>
    </row>
    <row r="29" spans="1:14" ht="8.1" customHeight="1">
      <c r="A29" s="46"/>
      <c r="B29" s="48"/>
      <c r="C29" s="48"/>
      <c r="D29" s="151"/>
      <c r="E29" s="138"/>
      <c r="F29" s="138"/>
      <c r="G29" s="138"/>
      <c r="H29" s="138"/>
      <c r="I29" s="138"/>
      <c r="J29" s="135"/>
    </row>
    <row r="30" spans="1:14">
      <c r="A30" s="46"/>
      <c r="B30" s="48" t="s">
        <v>12</v>
      </c>
      <c r="C30" s="48"/>
      <c r="D30" s="150">
        <v>2022</v>
      </c>
      <c r="E30" s="136">
        <f>SUM(F30,G30,H30,I30,'6.4e (2)'!E30,'6.4e (2)'!F30,'6.4e (2)'!G30,'6.4e (2)'!H30,'6.4e (2)'!I30)</f>
        <v>2724</v>
      </c>
      <c r="F30" s="136">
        <v>1326</v>
      </c>
      <c r="G30" s="137">
        <v>623</v>
      </c>
      <c r="H30" s="136">
        <v>310</v>
      </c>
      <c r="I30" s="136">
        <v>180</v>
      </c>
      <c r="J30" s="135"/>
    </row>
    <row r="31" spans="1:14">
      <c r="A31" s="46"/>
      <c r="B31" s="48"/>
      <c r="C31" s="48"/>
      <c r="D31" s="150">
        <v>2023</v>
      </c>
      <c r="E31" s="136">
        <f>SUM(F31,G31,H31,I31,'6.4e (2)'!E31,'6.4e (2)'!F31,'6.4e (2)'!G31,'6.4e (2)'!H31,'6.4e (2)'!I31)</f>
        <v>2678</v>
      </c>
      <c r="F31" s="136">
        <v>1413</v>
      </c>
      <c r="G31" s="137">
        <v>749</v>
      </c>
      <c r="H31" s="136">
        <v>192</v>
      </c>
      <c r="I31" s="136">
        <v>174</v>
      </c>
      <c r="J31" s="135"/>
    </row>
    <row r="32" spans="1:14">
      <c r="A32" s="46"/>
      <c r="B32" s="48"/>
      <c r="C32" s="48"/>
      <c r="D32" s="150">
        <v>2024</v>
      </c>
      <c r="E32" s="136">
        <f>SUM(F32,G32,H32,I32,'6.4e (2)'!E32,'6.4e (2)'!F32,'6.4e (2)'!G32,'6.4e (2)'!H32,'6.4e (2)'!I32)</f>
        <v>2338</v>
      </c>
      <c r="F32" s="136">
        <v>1251</v>
      </c>
      <c r="G32" s="136">
        <v>640</v>
      </c>
      <c r="H32" s="136">
        <v>179</v>
      </c>
      <c r="I32" s="136">
        <v>90</v>
      </c>
      <c r="J32" s="135"/>
    </row>
    <row r="33" spans="1:14" ht="8.1" customHeight="1">
      <c r="A33" s="46"/>
      <c r="B33" s="48"/>
      <c r="C33" s="48"/>
      <c r="D33" s="151"/>
      <c r="E33" s="138"/>
      <c r="F33" s="138"/>
      <c r="G33" s="138"/>
      <c r="H33" s="138"/>
      <c r="I33" s="138"/>
      <c r="J33" s="135"/>
    </row>
    <row r="34" spans="1:14" ht="15" customHeight="1">
      <c r="A34" s="46"/>
      <c r="B34" s="48" t="s">
        <v>13</v>
      </c>
      <c r="C34" s="48"/>
      <c r="D34" s="150">
        <v>2022</v>
      </c>
      <c r="E34" s="136">
        <f>SUM(F34,G34,H34,I34,'6.4e (2)'!E34,'6.4e (2)'!F34,'6.4e (2)'!G34,'6.4e (2)'!H34,'6.4e (2)'!I34)</f>
        <v>2339</v>
      </c>
      <c r="F34" s="136">
        <v>745</v>
      </c>
      <c r="G34" s="136">
        <v>1139</v>
      </c>
      <c r="H34" s="136">
        <v>146</v>
      </c>
      <c r="I34" s="136">
        <v>114</v>
      </c>
      <c r="J34" s="135"/>
    </row>
    <row r="35" spans="1:14" ht="15" customHeight="1">
      <c r="A35" s="46"/>
      <c r="B35" s="48"/>
      <c r="C35" s="48"/>
      <c r="D35" s="150">
        <v>2023</v>
      </c>
      <c r="E35" s="136">
        <f>SUM(F35,G35,H35,I35,'6.4e (2)'!E35,'6.4e (2)'!F35,'6.4e (2)'!G35,'6.4e (2)'!H35,'6.4e (2)'!I35)</f>
        <v>2589</v>
      </c>
      <c r="F35" s="136">
        <v>956</v>
      </c>
      <c r="G35" s="136">
        <v>1142</v>
      </c>
      <c r="H35" s="136">
        <v>122</v>
      </c>
      <c r="I35" s="136">
        <v>169</v>
      </c>
      <c r="J35" s="135"/>
    </row>
    <row r="36" spans="1:14" ht="15" customHeight="1">
      <c r="A36" s="46"/>
      <c r="B36" s="48"/>
      <c r="C36" s="48"/>
      <c r="D36" s="150">
        <v>2024</v>
      </c>
      <c r="E36" s="136">
        <f>SUM(F36,G36,H36,I36,'6.4e (2)'!E36,'6.4e (2)'!F36,'6.4e (2)'!G36,'6.4e (2)'!H36,'6.4e (2)'!I36)</f>
        <v>2977</v>
      </c>
      <c r="F36" s="136">
        <v>1082</v>
      </c>
      <c r="G36" s="136">
        <v>1336</v>
      </c>
      <c r="H36" s="136">
        <v>160</v>
      </c>
      <c r="I36" s="136">
        <v>149</v>
      </c>
      <c r="J36" s="135"/>
    </row>
    <row r="37" spans="1:14" ht="8.1" customHeight="1">
      <c r="A37" s="46"/>
      <c r="B37" s="48"/>
      <c r="C37" s="48"/>
      <c r="D37" s="151"/>
      <c r="E37" s="138"/>
      <c r="F37" s="138"/>
      <c r="G37" s="138"/>
      <c r="H37" s="138"/>
      <c r="I37" s="138"/>
      <c r="J37" s="135"/>
    </row>
    <row r="38" spans="1:14">
      <c r="A38" s="46"/>
      <c r="B38" s="48" t="s">
        <v>14</v>
      </c>
      <c r="C38" s="48"/>
      <c r="D38" s="150">
        <v>2022</v>
      </c>
      <c r="E38" s="136">
        <f>SUM(F38,G38,H38,I38,'6.4e (2)'!E38,'6.4e (2)'!F38,'6.4e (2)'!G38,'6.4e (2)'!H38,'6.4e (2)'!I38)</f>
        <v>555</v>
      </c>
      <c r="F38" s="136">
        <v>250</v>
      </c>
      <c r="G38" s="137">
        <v>196</v>
      </c>
      <c r="H38" s="136">
        <v>37</v>
      </c>
      <c r="I38" s="136">
        <v>30</v>
      </c>
      <c r="J38" s="135"/>
    </row>
    <row r="39" spans="1:14">
      <c r="A39" s="46"/>
      <c r="B39" s="48"/>
      <c r="C39" s="48"/>
      <c r="D39" s="150">
        <v>2023</v>
      </c>
      <c r="E39" s="136">
        <f>SUM(F39,G39,H39,I39,'6.4e (2)'!E39,'6.4e (2)'!F39,'6.4e (2)'!G39,'6.4e (2)'!H39,'6.4e (2)'!I39)</f>
        <v>467</v>
      </c>
      <c r="F39" s="136">
        <v>206</v>
      </c>
      <c r="G39" s="137">
        <v>189</v>
      </c>
      <c r="H39" s="136">
        <v>13</v>
      </c>
      <c r="I39" s="136">
        <v>21</v>
      </c>
      <c r="J39" s="135"/>
    </row>
    <row r="40" spans="1:14" s="2" customFormat="1">
      <c r="A40" s="46"/>
      <c r="B40" s="48"/>
      <c r="C40" s="48"/>
      <c r="D40" s="150">
        <v>2024</v>
      </c>
      <c r="E40" s="136">
        <f>SUM(F40,G40,H40,I40,'6.4e (2)'!E40,'6.4e (2)'!F40,'6.4e (2)'!G40,'6.4e (2)'!H40,'6.4e (2)'!I40)</f>
        <v>549</v>
      </c>
      <c r="F40" s="136">
        <v>250</v>
      </c>
      <c r="G40" s="136">
        <v>202</v>
      </c>
      <c r="H40" s="136">
        <v>14</v>
      </c>
      <c r="I40" s="136">
        <v>25</v>
      </c>
      <c r="J40" s="135"/>
      <c r="K40" s="91"/>
      <c r="L40" s="110"/>
      <c r="M40" s="110"/>
      <c r="N40" s="110"/>
    </row>
    <row r="41" spans="1:14" ht="8.1" customHeight="1">
      <c r="A41" s="46"/>
      <c r="B41" s="48"/>
      <c r="C41" s="48"/>
      <c r="D41" s="151"/>
      <c r="E41" s="138"/>
      <c r="F41" s="138"/>
      <c r="G41" s="138"/>
      <c r="H41" s="138"/>
      <c r="I41" s="138"/>
      <c r="J41" s="135"/>
    </row>
    <row r="42" spans="1:14">
      <c r="A42" s="48"/>
      <c r="B42" s="48" t="s">
        <v>15</v>
      </c>
      <c r="C42" s="48"/>
      <c r="D42" s="150">
        <v>2022</v>
      </c>
      <c r="E42" s="136">
        <f>SUM(F42,G42,H42,I42,'6.4e (2)'!E42,'6.4e (2)'!F42,'6.4e (2)'!G42,'6.4e (2)'!H42,'6.4e (2)'!I42)</f>
        <v>969</v>
      </c>
      <c r="F42" s="136">
        <v>486</v>
      </c>
      <c r="G42" s="137">
        <v>188</v>
      </c>
      <c r="H42" s="136">
        <v>62</v>
      </c>
      <c r="I42" s="136">
        <v>94</v>
      </c>
      <c r="J42" s="135"/>
    </row>
    <row r="43" spans="1:14">
      <c r="A43" s="46"/>
      <c r="B43" s="48"/>
      <c r="C43" s="48"/>
      <c r="D43" s="150">
        <v>2023</v>
      </c>
      <c r="E43" s="136">
        <f>SUM(F43,G43,H43,I43,'6.4e (2)'!E43,'6.4e (2)'!F43,'6.4e (2)'!G43,'6.4e (2)'!H43,'6.4e (2)'!I43)</f>
        <v>866</v>
      </c>
      <c r="F43" s="136">
        <v>442</v>
      </c>
      <c r="G43" s="137">
        <v>136</v>
      </c>
      <c r="H43" s="136">
        <v>41</v>
      </c>
      <c r="I43" s="136">
        <v>114</v>
      </c>
      <c r="J43" s="135"/>
    </row>
    <row r="44" spans="1:14">
      <c r="A44" s="46"/>
      <c r="B44" s="48"/>
      <c r="C44" s="48"/>
      <c r="D44" s="150">
        <v>2024</v>
      </c>
      <c r="E44" s="136">
        <f>SUM(F44,G44,H44,I44,'6.4e (2)'!E44,'6.4e (2)'!F44,'6.4e (2)'!G44,'6.4e (2)'!H44,'6.4e (2)'!I44)</f>
        <v>1048</v>
      </c>
      <c r="F44" s="136">
        <v>584</v>
      </c>
      <c r="G44" s="136">
        <v>161</v>
      </c>
      <c r="H44" s="136">
        <v>46</v>
      </c>
      <c r="I44" s="136">
        <v>121</v>
      </c>
      <c r="J44" s="135"/>
    </row>
    <row r="45" spans="1:14" ht="8.1" customHeight="1">
      <c r="A45" s="46"/>
      <c r="B45" s="48"/>
      <c r="C45" s="48"/>
      <c r="D45" s="151"/>
      <c r="E45" s="138"/>
      <c r="F45" s="138"/>
      <c r="G45" s="138"/>
      <c r="H45" s="138"/>
      <c r="I45" s="138"/>
      <c r="J45" s="135"/>
    </row>
    <row r="46" spans="1:14">
      <c r="A46" s="46"/>
      <c r="B46" s="48" t="s">
        <v>16</v>
      </c>
      <c r="C46" s="48"/>
      <c r="D46" s="150">
        <v>2022</v>
      </c>
      <c r="E46" s="136">
        <f>SUM(F46,G46,H46,I46,'6.4e (2)'!E46,'6.4e (2)'!F46,'6.4e (2)'!G46,'6.4e (2)'!H46,'6.4e (2)'!I46)</f>
        <v>1392</v>
      </c>
      <c r="F46" s="136">
        <v>629</v>
      </c>
      <c r="G46" s="137">
        <v>370</v>
      </c>
      <c r="H46" s="136">
        <v>100</v>
      </c>
      <c r="I46" s="136">
        <v>144</v>
      </c>
      <c r="J46" s="135"/>
    </row>
    <row r="47" spans="1:14">
      <c r="A47" s="46"/>
      <c r="B47" s="48"/>
      <c r="C47" s="48"/>
      <c r="D47" s="150">
        <v>2023</v>
      </c>
      <c r="E47" s="136">
        <f>SUM(F47,G47,H47,I47,'6.4e (2)'!E47,'6.4e (2)'!F47,'6.4e (2)'!G47,'6.4e (2)'!H47,'6.4e (2)'!I47)</f>
        <v>1947</v>
      </c>
      <c r="F47" s="136">
        <v>919</v>
      </c>
      <c r="G47" s="137">
        <v>556</v>
      </c>
      <c r="H47" s="136">
        <v>135</v>
      </c>
      <c r="I47" s="136">
        <v>173</v>
      </c>
      <c r="J47" s="135"/>
    </row>
    <row r="48" spans="1:14">
      <c r="A48" s="46"/>
      <c r="B48" s="48"/>
      <c r="C48" s="48"/>
      <c r="D48" s="150">
        <v>2024</v>
      </c>
      <c r="E48" s="136">
        <f>SUM(F48,G48,H48,I48,'6.4e (2)'!E48,'6.4e (2)'!F48,'6.4e (2)'!G48,'6.4e (2)'!H48,'6.4e (2)'!I48)</f>
        <v>1990</v>
      </c>
      <c r="F48" s="136">
        <v>849</v>
      </c>
      <c r="G48" s="136">
        <v>725</v>
      </c>
      <c r="H48" s="136">
        <v>105</v>
      </c>
      <c r="I48" s="136">
        <v>164</v>
      </c>
      <c r="J48" s="135"/>
    </row>
    <row r="49" spans="1:14" ht="8.1" customHeight="1">
      <c r="A49" s="46"/>
      <c r="B49" s="48"/>
      <c r="C49" s="48"/>
      <c r="D49" s="151"/>
      <c r="E49" s="138"/>
      <c r="F49" s="138"/>
      <c r="G49" s="138"/>
      <c r="H49" s="138"/>
      <c r="I49" s="138"/>
      <c r="J49" s="135"/>
    </row>
    <row r="50" spans="1:14">
      <c r="A50" s="46"/>
      <c r="B50" s="48" t="s">
        <v>17</v>
      </c>
      <c r="C50" s="48"/>
      <c r="D50" s="150">
        <v>2022</v>
      </c>
      <c r="E50" s="136">
        <f>SUM(F50,G50,H50,I50,'6.4e (2)'!E50,'6.4e (2)'!F50,'6.4e (2)'!G50,'6.4e (2)'!H50,'6.4e (2)'!I50)</f>
        <v>2376</v>
      </c>
      <c r="F50" s="136">
        <v>973</v>
      </c>
      <c r="G50" s="136">
        <v>611</v>
      </c>
      <c r="H50" s="136">
        <v>186</v>
      </c>
      <c r="I50" s="136">
        <v>174</v>
      </c>
      <c r="J50" s="135"/>
    </row>
    <row r="51" spans="1:14">
      <c r="A51" s="46"/>
      <c r="B51" s="48"/>
      <c r="C51" s="48"/>
      <c r="D51" s="150">
        <v>2023</v>
      </c>
      <c r="E51" s="136">
        <f>SUM(F51,G51,H51,I51,'6.4e (2)'!E51,'6.4e (2)'!F51,'6.4e (2)'!G51,'6.4e (2)'!H51,'6.4e (2)'!I51)</f>
        <v>2222</v>
      </c>
      <c r="F51" s="136">
        <v>934</v>
      </c>
      <c r="G51" s="136">
        <v>650</v>
      </c>
      <c r="H51" s="136">
        <v>167</v>
      </c>
      <c r="I51" s="136">
        <v>190</v>
      </c>
      <c r="J51" s="135"/>
    </row>
    <row r="52" spans="1:14">
      <c r="A52" s="46"/>
      <c r="B52" s="48"/>
      <c r="C52" s="48"/>
      <c r="D52" s="150">
        <v>2024</v>
      </c>
      <c r="E52" s="136">
        <f>SUM(F52,G52,H52,I52,'6.4e (2)'!E52,'6.4e (2)'!F52,'6.4e (2)'!G52,'6.4e (2)'!H52,'6.4e (2)'!I52)</f>
        <v>2104</v>
      </c>
      <c r="F52" s="136">
        <v>800</v>
      </c>
      <c r="G52" s="136">
        <v>520</v>
      </c>
      <c r="H52" s="136">
        <v>109</v>
      </c>
      <c r="I52" s="136">
        <v>200</v>
      </c>
      <c r="J52" s="135"/>
    </row>
    <row r="53" spans="1:14" ht="8.1" customHeight="1">
      <c r="A53" s="46"/>
      <c r="B53" s="48"/>
      <c r="C53" s="48"/>
      <c r="D53" s="151"/>
      <c r="E53" s="138"/>
      <c r="F53" s="138"/>
      <c r="G53" s="138"/>
      <c r="H53" s="138"/>
      <c r="I53" s="138"/>
      <c r="J53" s="135"/>
    </row>
    <row r="54" spans="1:14">
      <c r="A54" s="46"/>
      <c r="B54" s="48" t="s">
        <v>18</v>
      </c>
      <c r="C54" s="48"/>
      <c r="D54" s="150">
        <v>2022</v>
      </c>
      <c r="E54" s="136">
        <f>SUM(F54,G54,H54,I54,'6.4e (2)'!E54,'6.4e (2)'!F54,'6.4e (2)'!G54,'6.4e (2)'!H54,'6.4e (2)'!I54)</f>
        <v>429</v>
      </c>
      <c r="F54" s="136">
        <v>220</v>
      </c>
      <c r="G54" s="137">
        <v>88</v>
      </c>
      <c r="H54" s="136">
        <v>8</v>
      </c>
      <c r="I54" s="136">
        <v>69</v>
      </c>
      <c r="J54" s="135"/>
    </row>
    <row r="55" spans="1:14">
      <c r="A55" s="46"/>
      <c r="B55" s="48"/>
      <c r="C55" s="48"/>
      <c r="D55" s="150">
        <v>2023</v>
      </c>
      <c r="E55" s="136">
        <f>SUM(F55,G55,H55,I55,'6.4e (2)'!E55,'6.4e (2)'!F55,'6.4e (2)'!G55,'6.4e (2)'!H55,'6.4e (2)'!I55)</f>
        <v>459</v>
      </c>
      <c r="F55" s="136">
        <v>278</v>
      </c>
      <c r="G55" s="137">
        <v>78</v>
      </c>
      <c r="H55" s="136">
        <v>11</v>
      </c>
      <c r="I55" s="136">
        <v>55</v>
      </c>
      <c r="J55" s="135"/>
    </row>
    <row r="56" spans="1:14">
      <c r="A56" s="46"/>
      <c r="B56" s="48"/>
      <c r="C56" s="48"/>
      <c r="D56" s="150">
        <v>2024</v>
      </c>
      <c r="E56" s="136">
        <f>SUM(F56,G56,H56,I56,'6.4e (2)'!E56,'6.4e (2)'!F56,'6.4e (2)'!G56,'6.4e (2)'!H56,'6.4e (2)'!I56)</f>
        <v>508</v>
      </c>
      <c r="F56" s="136">
        <v>320</v>
      </c>
      <c r="G56" s="136">
        <v>103</v>
      </c>
      <c r="H56" s="136">
        <v>11</v>
      </c>
      <c r="I56" s="136">
        <v>52</v>
      </c>
      <c r="J56" s="135"/>
    </row>
    <row r="57" spans="1:14" ht="8.1" customHeight="1">
      <c r="A57" s="46"/>
      <c r="B57" s="48"/>
      <c r="C57" s="48"/>
      <c r="D57" s="151"/>
      <c r="E57" s="138"/>
      <c r="F57" s="138"/>
      <c r="G57" s="138"/>
      <c r="H57" s="138"/>
      <c r="I57" s="138"/>
      <c r="J57" s="135"/>
    </row>
    <row r="58" spans="1:14">
      <c r="A58" s="46"/>
      <c r="B58" s="48" t="s">
        <v>19</v>
      </c>
      <c r="C58" s="48"/>
      <c r="D58" s="150">
        <v>2022</v>
      </c>
      <c r="E58" s="136">
        <f>SUM(F58,G58,H58,I58,'6.4e (2)'!E58,'6.4e (2)'!F58,'6.4e (2)'!G58,'6.4e (2)'!H58,'6.4e (2)'!I58)</f>
        <v>2247</v>
      </c>
      <c r="F58" s="136">
        <v>1017</v>
      </c>
      <c r="G58" s="137">
        <v>303</v>
      </c>
      <c r="H58" s="136">
        <v>86</v>
      </c>
      <c r="I58" s="136">
        <v>130</v>
      </c>
      <c r="J58" s="135"/>
    </row>
    <row r="59" spans="1:14">
      <c r="A59" s="46"/>
      <c r="B59" s="48"/>
      <c r="C59" s="48"/>
      <c r="D59" s="150">
        <v>2023</v>
      </c>
      <c r="E59" s="136">
        <f>SUM(F59,G59,H59,I59,'6.4e (2)'!E59,'6.4e (2)'!F59,'6.4e (2)'!G59,'6.4e (2)'!H59,'6.4e (2)'!I59)</f>
        <v>2089</v>
      </c>
      <c r="F59" s="136">
        <v>1103</v>
      </c>
      <c r="G59" s="137">
        <v>368</v>
      </c>
      <c r="H59" s="136">
        <v>102</v>
      </c>
      <c r="I59" s="136">
        <v>290</v>
      </c>
      <c r="J59" s="135"/>
    </row>
    <row r="60" spans="1:14">
      <c r="A60" s="46"/>
      <c r="B60" s="48"/>
      <c r="C60" s="48"/>
      <c r="D60" s="150">
        <v>2024</v>
      </c>
      <c r="E60" s="136">
        <f>SUM(F60,G60,H60,I60,'6.4e (2)'!E60,'6.4e (2)'!F60,'6.4e (2)'!G60,'6.4e (2)'!H60,'6.4e (2)'!I60)</f>
        <v>2178</v>
      </c>
      <c r="F60" s="136">
        <v>955</v>
      </c>
      <c r="G60" s="136">
        <v>277</v>
      </c>
      <c r="H60" s="136">
        <v>114</v>
      </c>
      <c r="I60" s="136">
        <v>205</v>
      </c>
      <c r="J60" s="135"/>
    </row>
    <row r="61" spans="1:14" ht="8.1" customHeight="1">
      <c r="A61" s="46"/>
      <c r="B61" s="48"/>
      <c r="C61" s="48"/>
      <c r="D61" s="151"/>
      <c r="E61" s="138"/>
      <c r="F61" s="138"/>
      <c r="G61" s="138"/>
      <c r="H61" s="138"/>
      <c r="I61" s="138"/>
      <c r="J61" s="135"/>
    </row>
    <row r="62" spans="1:14" ht="15" customHeight="1">
      <c r="A62" s="46"/>
      <c r="B62" s="48" t="s">
        <v>128</v>
      </c>
      <c r="C62" s="48"/>
      <c r="D62" s="150">
        <v>2022</v>
      </c>
      <c r="E62" s="136">
        <f>SUM(F62,G62,H62,I62,'6.4e (2)'!E62,'6.4e (2)'!F62,'6.4e (2)'!G62,'6.4e (2)'!H62,'6.4e (2)'!I62)</f>
        <v>703</v>
      </c>
      <c r="F62" s="136">
        <v>172</v>
      </c>
      <c r="G62" s="137">
        <v>87</v>
      </c>
      <c r="H62" s="136">
        <v>38</v>
      </c>
      <c r="I62" s="136">
        <v>182</v>
      </c>
      <c r="J62" s="135"/>
      <c r="L62" s="88"/>
      <c r="M62" s="119"/>
      <c r="N62" s="120"/>
    </row>
    <row r="63" spans="1:14" ht="15" customHeight="1">
      <c r="A63" s="46"/>
      <c r="B63" s="48"/>
      <c r="C63" s="48"/>
      <c r="D63" s="150">
        <v>2023</v>
      </c>
      <c r="E63" s="136">
        <f>SUM(F63,G63,H63,I63,'6.4e (2)'!E63,'6.4e (2)'!F63,'6.4e (2)'!G63,'6.4e (2)'!H63,'6.4e (2)'!I63)</f>
        <v>623</v>
      </c>
      <c r="F63" s="136">
        <v>243</v>
      </c>
      <c r="G63" s="137">
        <v>81</v>
      </c>
      <c r="H63" s="136">
        <v>40</v>
      </c>
      <c r="I63" s="136">
        <v>98</v>
      </c>
      <c r="J63" s="135"/>
      <c r="L63" s="88"/>
      <c r="M63" s="119"/>
      <c r="N63" s="119"/>
    </row>
    <row r="64" spans="1:14" ht="15" customHeight="1">
      <c r="A64" s="46"/>
      <c r="B64" s="48"/>
      <c r="C64" s="48"/>
      <c r="D64" s="150">
        <v>2024</v>
      </c>
      <c r="E64" s="136">
        <f>SUM(F64,G64,H64,I64,'6.4e (2)'!E64,'6.4e (2)'!F64,'6.4e (2)'!G64,'6.4e (2)'!H64,'6.4e (2)'!I64)</f>
        <v>756</v>
      </c>
      <c r="F64" s="242">
        <v>308</v>
      </c>
      <c r="G64" s="242">
        <v>89</v>
      </c>
      <c r="H64" s="242">
        <v>47</v>
      </c>
      <c r="I64" s="242">
        <v>98</v>
      </c>
      <c r="J64" s="135"/>
    </row>
    <row r="65" spans="1:15" ht="8.1" customHeight="1">
      <c r="A65" s="46"/>
      <c r="B65" s="48"/>
      <c r="C65" s="48"/>
      <c r="D65" s="151"/>
      <c r="E65" s="138"/>
      <c r="F65" s="138"/>
      <c r="G65" s="138"/>
      <c r="H65" s="138"/>
      <c r="I65" s="138"/>
      <c r="J65" s="135"/>
    </row>
    <row r="66" spans="1:15">
      <c r="A66" s="46"/>
      <c r="B66" s="48" t="s">
        <v>21</v>
      </c>
      <c r="C66" s="48"/>
      <c r="D66" s="150">
        <v>2022</v>
      </c>
      <c r="E66" s="136">
        <f>SUM(F66,G66,H66,I66,'6.4e (2)'!E66,'6.4e (2)'!F66,'6.4e (2)'!G66,'6.4e (2)'!H66,'6.4e (2)'!I66)</f>
        <v>1215</v>
      </c>
      <c r="F66" s="136">
        <v>439</v>
      </c>
      <c r="G66" s="136">
        <v>256</v>
      </c>
      <c r="H66" s="136">
        <v>256</v>
      </c>
      <c r="I66" s="136">
        <v>93</v>
      </c>
      <c r="J66" s="135"/>
    </row>
    <row r="67" spans="1:15">
      <c r="A67" s="46"/>
      <c r="B67" s="48"/>
      <c r="C67" s="48"/>
      <c r="D67" s="150">
        <v>2023</v>
      </c>
      <c r="E67" s="136">
        <f>SUM(F67,G67,H67,I67,'6.4e (2)'!E67,'6.4e (2)'!F67,'6.4e (2)'!G67,'6.4e (2)'!H67,'6.4e (2)'!I67)</f>
        <v>1485</v>
      </c>
      <c r="F67" s="136">
        <v>506</v>
      </c>
      <c r="G67" s="137">
        <v>320</v>
      </c>
      <c r="H67" s="136">
        <v>299</v>
      </c>
      <c r="I67" s="136">
        <v>94</v>
      </c>
      <c r="J67" s="135"/>
    </row>
    <row r="68" spans="1:15">
      <c r="A68" s="46"/>
      <c r="B68" s="48"/>
      <c r="C68" s="48"/>
      <c r="D68" s="150">
        <v>2024</v>
      </c>
      <c r="E68" s="136">
        <f>SUM(F68,G68,H68,I68,'6.4e (2)'!E68,'6.4e (2)'!F68,'6.4e (2)'!G68,'6.4e (2)'!H68,'6.4e (2)'!I68)</f>
        <v>1590</v>
      </c>
      <c r="F68" s="242">
        <v>528</v>
      </c>
      <c r="G68" s="242">
        <v>363</v>
      </c>
      <c r="H68" s="242">
        <v>308</v>
      </c>
      <c r="I68" s="242">
        <v>99</v>
      </c>
      <c r="J68" s="135"/>
    </row>
    <row r="69" spans="1:15" ht="8.1" customHeight="1">
      <c r="A69" s="46"/>
      <c r="B69" s="48"/>
      <c r="C69" s="48"/>
      <c r="D69" s="151"/>
      <c r="E69" s="138"/>
      <c r="F69" s="138"/>
      <c r="G69" s="138"/>
      <c r="H69" s="138"/>
      <c r="I69" s="138"/>
      <c r="J69" s="135"/>
    </row>
    <row r="70" spans="1:15">
      <c r="A70" s="46"/>
      <c r="B70" s="48" t="s">
        <v>22</v>
      </c>
      <c r="C70" s="48"/>
      <c r="D70" s="150">
        <v>2022</v>
      </c>
      <c r="E70" s="136">
        <f>SUM(F70,G70,H70,I70,'6.4e (2)'!E70,'6.4e (2)'!F70,'6.4e (2)'!G70,'6.4e (2)'!H70,'6.4e (2)'!I70)</f>
        <v>2553</v>
      </c>
      <c r="F70" s="136">
        <v>1445</v>
      </c>
      <c r="G70" s="136">
        <v>319</v>
      </c>
      <c r="H70" s="136">
        <v>165</v>
      </c>
      <c r="I70" s="136">
        <v>231</v>
      </c>
      <c r="J70" s="135"/>
    </row>
    <row r="71" spans="1:15">
      <c r="A71" s="46"/>
      <c r="B71" s="48"/>
      <c r="C71" s="48"/>
      <c r="D71" s="150">
        <v>2023</v>
      </c>
      <c r="E71" s="136">
        <f>SUM(F71,G71,H71,I71,'6.4e (2)'!E71,'6.4e (2)'!F71,'6.4e (2)'!G71,'6.4e (2)'!H71,'6.4e (2)'!I71)</f>
        <v>2498</v>
      </c>
      <c r="F71" s="136">
        <v>1380</v>
      </c>
      <c r="G71" s="137">
        <v>350</v>
      </c>
      <c r="H71" s="136">
        <v>98</v>
      </c>
      <c r="I71" s="136">
        <v>246</v>
      </c>
      <c r="J71" s="135"/>
    </row>
    <row r="72" spans="1:15">
      <c r="A72" s="46"/>
      <c r="B72" s="48"/>
      <c r="C72" s="48"/>
      <c r="D72" s="150">
        <v>2024</v>
      </c>
      <c r="E72" s="136">
        <f>SUM(F72,G72,H72,I72,'6.4e (2)'!E72,'6.4e (2)'!F72,'6.4e (2)'!G72,'6.4e (2)'!H72,'6.4e (2)'!I72)</f>
        <v>2740</v>
      </c>
      <c r="F72" s="242">
        <v>1483</v>
      </c>
      <c r="G72" s="242">
        <v>418</v>
      </c>
      <c r="H72" s="242">
        <v>90</v>
      </c>
      <c r="I72" s="242">
        <v>334</v>
      </c>
      <c r="J72" s="135"/>
    </row>
    <row r="73" spans="1:15" ht="8.1" customHeight="1">
      <c r="A73" s="46"/>
      <c r="B73" s="48"/>
      <c r="C73" s="48"/>
      <c r="D73" s="151"/>
      <c r="E73" s="138"/>
      <c r="F73" s="138"/>
      <c r="G73" s="138"/>
      <c r="H73" s="138"/>
      <c r="I73" s="138"/>
      <c r="J73" s="135"/>
    </row>
    <row r="74" spans="1:15">
      <c r="A74" s="46"/>
      <c r="B74" s="48" t="s">
        <v>23</v>
      </c>
      <c r="C74" s="48"/>
      <c r="D74" s="150">
        <v>2022</v>
      </c>
      <c r="E74" s="136">
        <f>SUM(F74,G74,H74,I74,'6.4e (2)'!E74,'6.4e (2)'!F74,'6.4e (2)'!G74,'6.4e (2)'!H74,'6.4e (2)'!I74)</f>
        <v>2237</v>
      </c>
      <c r="F74" s="136">
        <v>573</v>
      </c>
      <c r="G74" s="137">
        <v>1067</v>
      </c>
      <c r="H74" s="136">
        <v>166</v>
      </c>
      <c r="I74" s="136">
        <v>190</v>
      </c>
      <c r="J74" s="135"/>
    </row>
    <row r="75" spans="1:15">
      <c r="A75" s="46"/>
      <c r="B75" s="48"/>
      <c r="C75" s="48"/>
      <c r="D75" s="150">
        <v>2023</v>
      </c>
      <c r="E75" s="136">
        <f>SUM(F75,G75,H75,I75,'6.4e (2)'!E75,'6.4e (2)'!F75,'6.4e (2)'!G75,'6.4e (2)'!H75,'6.4e (2)'!I75)</f>
        <v>2256</v>
      </c>
      <c r="F75" s="136">
        <v>588</v>
      </c>
      <c r="G75" s="137">
        <v>1119</v>
      </c>
      <c r="H75" s="136">
        <v>192</v>
      </c>
      <c r="I75" s="136">
        <v>173</v>
      </c>
      <c r="J75" s="135"/>
    </row>
    <row r="76" spans="1:15">
      <c r="A76" s="46"/>
      <c r="B76" s="48"/>
      <c r="C76" s="48"/>
      <c r="D76" s="150">
        <v>2024</v>
      </c>
      <c r="E76" s="136">
        <f>SUM(F76,G76,H76,I76,'6.4e (2)'!E76,'6.4e (2)'!F76,'6.4e (2)'!G76,'6.4e (2)'!H76,'6.4e (2)'!I76)</f>
        <v>2103</v>
      </c>
      <c r="F76" s="242">
        <v>572</v>
      </c>
      <c r="G76" s="242">
        <v>1006</v>
      </c>
      <c r="H76" s="242">
        <v>215</v>
      </c>
      <c r="I76" s="242">
        <v>129</v>
      </c>
      <c r="J76" s="135"/>
    </row>
    <row r="77" spans="1:15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8"/>
      <c r="J77" s="135"/>
      <c r="O77" s="1"/>
    </row>
    <row r="78" spans="1:15" s="91" customFormat="1">
      <c r="A78" s="46"/>
      <c r="B78" s="2" t="s">
        <v>127</v>
      </c>
      <c r="C78" s="48"/>
      <c r="D78" s="150">
        <v>2022</v>
      </c>
      <c r="E78" s="136">
        <f>SUM(F78,G78,H78,I78,'6.4e (2)'!E78,'6.4e (2)'!F78,'6.4e (2)'!G78,'6.4e (2)'!H78,'6.4e (2)'!I78)</f>
        <v>980</v>
      </c>
      <c r="F78" s="136">
        <v>573</v>
      </c>
      <c r="G78" s="137">
        <v>94</v>
      </c>
      <c r="H78" s="136">
        <v>130</v>
      </c>
      <c r="I78" s="136">
        <v>47</v>
      </c>
      <c r="J78" s="135"/>
      <c r="O78" s="1"/>
    </row>
    <row r="79" spans="1:15" s="91" customFormat="1">
      <c r="A79" s="46"/>
      <c r="B79" s="48"/>
      <c r="C79" s="48"/>
      <c r="D79" s="150">
        <v>2023</v>
      </c>
      <c r="E79" s="136">
        <f>SUM(F79,G79,H79,I79,'6.4e (2)'!E79,'6.4e (2)'!F79,'6.4e (2)'!G79,'6.4e (2)'!H79,'6.4e (2)'!I79)</f>
        <v>1074</v>
      </c>
      <c r="F79" s="136">
        <v>696</v>
      </c>
      <c r="G79" s="137">
        <v>93</v>
      </c>
      <c r="H79" s="136">
        <v>112</v>
      </c>
      <c r="I79" s="136">
        <v>30</v>
      </c>
      <c r="J79" s="135"/>
      <c r="O79" s="1"/>
    </row>
    <row r="80" spans="1:15" s="91" customFormat="1">
      <c r="A80" s="43"/>
      <c r="B80" s="49"/>
      <c r="C80" s="49"/>
      <c r="D80" s="150">
        <v>2024</v>
      </c>
      <c r="E80" s="136">
        <f>SUM(F80,G80,H80,I80,'6.4e (2)'!E80,'6.4e (2)'!F80,'6.4e (2)'!G80,'6.4e (2)'!H80,'6.4e (2)'!I80)</f>
        <v>960</v>
      </c>
      <c r="F80" s="242">
        <v>609</v>
      </c>
      <c r="G80" s="242">
        <v>54</v>
      </c>
      <c r="H80" s="242">
        <v>76</v>
      </c>
      <c r="I80" s="242">
        <v>40</v>
      </c>
      <c r="J80" s="132"/>
      <c r="O80" s="1"/>
    </row>
    <row r="81" spans="1:15" s="91" customFormat="1" ht="8.1" customHeight="1">
      <c r="A81" s="46"/>
      <c r="B81" s="48"/>
      <c r="C81" s="48"/>
      <c r="D81" s="151"/>
      <c r="E81" s="138"/>
      <c r="F81" s="138"/>
      <c r="G81" s="138"/>
      <c r="H81" s="138"/>
      <c r="I81" s="138"/>
      <c r="J81" s="135"/>
      <c r="O81" s="1"/>
    </row>
    <row r="82" spans="1:15" s="91" customFormat="1">
      <c r="A82" s="46"/>
      <c r="B82" s="2" t="s">
        <v>131</v>
      </c>
      <c r="C82" s="48"/>
      <c r="D82" s="150">
        <v>2022</v>
      </c>
      <c r="E82" s="136">
        <f>SUM(F82,G82,H82,I82,'6.4e (2)'!E82,'6.4e (2)'!F82,'6.4e (2)'!G82,'6.4e (2)'!H82,'6.4e (2)'!I82)</f>
        <v>78</v>
      </c>
      <c r="F82" s="136">
        <v>31</v>
      </c>
      <c r="G82" s="137">
        <v>15</v>
      </c>
      <c r="H82" s="137">
        <v>9</v>
      </c>
      <c r="I82" s="136">
        <v>5</v>
      </c>
      <c r="J82" s="135"/>
      <c r="O82" s="1"/>
    </row>
    <row r="83" spans="1:15" s="91" customFormat="1">
      <c r="A83" s="46"/>
      <c r="B83" s="48"/>
      <c r="C83" s="48"/>
      <c r="D83" s="150">
        <v>2023</v>
      </c>
      <c r="E83" s="136">
        <f>SUM(F83,G83,H83,I83,'6.4e (2)'!E83,'6.4e (2)'!F83,'6.4e (2)'!G83,'6.4e (2)'!H83,'6.4e (2)'!I83)</f>
        <v>52</v>
      </c>
      <c r="F83" s="136">
        <v>20</v>
      </c>
      <c r="G83" s="137">
        <v>10</v>
      </c>
      <c r="H83" s="136">
        <v>6</v>
      </c>
      <c r="I83" s="136">
        <v>4</v>
      </c>
      <c r="J83" s="135"/>
      <c r="O83" s="1"/>
    </row>
    <row r="84" spans="1:15" s="91" customFormat="1">
      <c r="A84" s="43"/>
      <c r="B84" s="49"/>
      <c r="C84" s="49"/>
      <c r="D84" s="150">
        <v>2024</v>
      </c>
      <c r="E84" s="136">
        <f>SUM(F84,G84,H84,I84,'6.4e (2)'!E84,'6.4e (2)'!F84,'6.4e (2)'!G84,'6.4e (2)'!H84,'6.4e (2)'!I84)</f>
        <v>54</v>
      </c>
      <c r="F84" s="242">
        <v>29</v>
      </c>
      <c r="G84" s="242">
        <v>8</v>
      </c>
      <c r="H84" s="242">
        <v>1</v>
      </c>
      <c r="I84" s="242">
        <v>9</v>
      </c>
      <c r="J84" s="132"/>
      <c r="O84" s="1"/>
    </row>
    <row r="85" spans="1:15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8"/>
      <c r="J85" s="135"/>
      <c r="O85" s="1"/>
    </row>
    <row r="86" spans="1:15" s="91" customFormat="1">
      <c r="A86" s="46"/>
      <c r="B86" s="2" t="s">
        <v>132</v>
      </c>
      <c r="C86" s="48"/>
      <c r="D86" s="150">
        <v>2022</v>
      </c>
      <c r="E86" s="136">
        <f>SUM(F86,G86,H86,I86,'6.4e (2)'!E86,'6.4e (2)'!F86,'6.4e (2)'!G86,'6.4e (2)'!H86,'6.4e (2)'!I86)</f>
        <v>46</v>
      </c>
      <c r="F86" s="136">
        <v>29</v>
      </c>
      <c r="G86" s="137" t="s">
        <v>28</v>
      </c>
      <c r="H86" s="137" t="s">
        <v>28</v>
      </c>
      <c r="I86" s="136">
        <v>3</v>
      </c>
      <c r="J86" s="135"/>
      <c r="O86" s="1"/>
    </row>
    <row r="87" spans="1:15" s="91" customFormat="1">
      <c r="A87" s="46"/>
      <c r="B87" s="48"/>
      <c r="C87" s="48"/>
      <c r="D87" s="150">
        <v>2023</v>
      </c>
      <c r="E87" s="136">
        <f>SUM(F87,G87,H87,I87,'6.4e (2)'!E87,'6.4e (2)'!F87,'6.4e (2)'!G87,'6.4e (2)'!H87,'6.4e (2)'!I87)</f>
        <v>34</v>
      </c>
      <c r="F87" s="136">
        <v>26</v>
      </c>
      <c r="G87" s="137">
        <v>1</v>
      </c>
      <c r="H87" s="137" t="s">
        <v>28</v>
      </c>
      <c r="I87" s="136">
        <v>1</v>
      </c>
      <c r="J87" s="135"/>
      <c r="O87" s="1"/>
    </row>
    <row r="88" spans="1:15" s="91" customFormat="1" ht="17.25" thickBot="1">
      <c r="A88" s="43"/>
      <c r="B88" s="49"/>
      <c r="C88" s="49"/>
      <c r="D88" s="150">
        <v>2024</v>
      </c>
      <c r="E88" s="136">
        <f>SUM(F88,G88,H88,I88,'6.4e (2)'!E88,'6.4e (2)'!F88,'6.4e (2)'!G88,'6.4e (2)'!H88,'6.4e (2)'!I88)</f>
        <v>47</v>
      </c>
      <c r="F88" s="243">
        <v>26</v>
      </c>
      <c r="G88" s="243">
        <v>2</v>
      </c>
      <c r="H88" s="243">
        <v>2</v>
      </c>
      <c r="I88" s="243">
        <v>1</v>
      </c>
      <c r="J88" s="132"/>
      <c r="O88" s="1"/>
    </row>
    <row r="89" spans="1:15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39"/>
      <c r="J89" s="140"/>
      <c r="O89" s="1"/>
    </row>
    <row r="90" spans="1:15" s="18" customFormat="1">
      <c r="A90" s="16"/>
      <c r="B90" s="17"/>
      <c r="C90" s="17"/>
      <c r="D90" s="113"/>
      <c r="E90" s="113"/>
      <c r="F90" s="220"/>
      <c r="G90" s="220"/>
      <c r="H90" s="220"/>
      <c r="I90" s="220"/>
      <c r="J90" s="114" t="s">
        <v>129</v>
      </c>
      <c r="K90" s="115"/>
      <c r="L90" s="115"/>
      <c r="M90" s="115"/>
      <c r="N90" s="115"/>
    </row>
    <row r="91" spans="1:15" s="16" customFormat="1">
      <c r="A91" s="17"/>
      <c r="B91" s="17"/>
      <c r="C91" s="17"/>
      <c r="D91" s="113"/>
      <c r="E91" s="113"/>
      <c r="F91" s="220"/>
      <c r="G91" s="220"/>
      <c r="H91" s="220"/>
      <c r="I91" s="220"/>
      <c r="J91" s="116" t="s">
        <v>130</v>
      </c>
      <c r="K91" s="117"/>
      <c r="L91" s="117"/>
      <c r="M91" s="117"/>
      <c r="N91" s="117"/>
    </row>
    <row r="92" spans="1:15" s="224" customFormat="1" ht="16.5" customHeight="1">
      <c r="B92" s="165" t="s">
        <v>227</v>
      </c>
    </row>
    <row r="93" spans="1:15" s="224" customFormat="1" ht="16.5" customHeight="1">
      <c r="B93" s="166" t="s">
        <v>228</v>
      </c>
    </row>
    <row r="94" spans="1:15" s="224" customFormat="1" ht="15" customHeight="1">
      <c r="B94" s="227" t="s">
        <v>224</v>
      </c>
    </row>
    <row r="95" spans="1:15" s="224" customFormat="1" ht="15.75">
      <c r="B95" s="166" t="s">
        <v>229</v>
      </c>
    </row>
    <row r="96" spans="1:15" s="224" customFormat="1" ht="13.5">
      <c r="B96" s="227" t="s">
        <v>225</v>
      </c>
    </row>
    <row r="97" spans="2:2" s="224" customFormat="1" ht="15.75">
      <c r="B97" s="166" t="s">
        <v>230</v>
      </c>
    </row>
    <row r="98" spans="2:2" s="224" customFormat="1" ht="13.5">
      <c r="B98" s="227" t="s">
        <v>226</v>
      </c>
    </row>
  </sheetData>
  <mergeCells count="2">
    <mergeCell ref="F17:I17"/>
    <mergeCell ref="C14:I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7" fitToWidth="0" orientation="portrait" r:id="rId1"/>
  <headerFooter>
    <oddHeader xml:space="preserve">&amp;R&amp;"-,Bold"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A07B-B2A8-42FA-925F-D69A06751067}">
  <dimension ref="A1:O96"/>
  <sheetViews>
    <sheetView showGridLines="0" tabSelected="1" view="pageBreakPreview" topLeftCell="A52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.5703125" style="2" customWidth="1"/>
    <col min="3" max="3" width="8.140625" style="2" customWidth="1"/>
    <col min="4" max="4" width="14.85546875" style="89" customWidth="1"/>
    <col min="5" max="5" width="28.85546875" style="89" customWidth="1"/>
    <col min="6" max="8" width="15" style="89" customWidth="1"/>
    <col min="9" max="9" width="23" style="89" customWidth="1"/>
    <col min="10" max="10" width="1.5703125" style="91" customWidth="1"/>
    <col min="11" max="14" width="9.140625" style="91"/>
    <col min="15" max="16384" width="9.140625" style="1"/>
  </cols>
  <sheetData>
    <row r="1" spans="1:14" ht="12" customHeight="1">
      <c r="J1" s="90"/>
    </row>
    <row r="2" spans="1:14" ht="12" customHeight="1">
      <c r="J2" s="90"/>
      <c r="K2" s="92"/>
      <c r="L2" s="92"/>
      <c r="M2" s="92"/>
    </row>
    <row r="3" spans="1:14" ht="12" customHeight="1"/>
    <row r="4" spans="1:14" ht="16.5" customHeight="1"/>
    <row r="5" spans="1:14" ht="16.5" customHeight="1"/>
    <row r="6" spans="1:14" ht="16.5" customHeight="1"/>
    <row r="7" spans="1:14" ht="16.5" customHeight="1"/>
    <row r="8" spans="1:14" ht="16.5" customHeight="1"/>
    <row r="9" spans="1:14" ht="16.5" customHeight="1"/>
    <row r="10" spans="1:14" ht="16.5" customHeight="1"/>
    <row r="11" spans="1:14" ht="16.5" customHeight="1"/>
    <row r="12" spans="1:14" ht="6.75" customHeight="1"/>
    <row r="13" spans="1:14" s="3" customFormat="1" ht="15" customHeight="1">
      <c r="B13" s="228" t="s">
        <v>242</v>
      </c>
      <c r="C13" s="229" t="s">
        <v>259</v>
      </c>
      <c r="D13" s="221"/>
      <c r="E13" s="221"/>
      <c r="F13" s="221"/>
      <c r="G13" s="221"/>
      <c r="H13" s="221"/>
      <c r="I13" s="221"/>
      <c r="J13" s="94"/>
      <c r="K13" s="95"/>
      <c r="L13" s="95"/>
      <c r="M13" s="95"/>
      <c r="N13" s="95"/>
    </row>
    <row r="14" spans="1:14" s="6" customFormat="1" ht="16.5" customHeight="1">
      <c r="B14" s="230" t="s">
        <v>243</v>
      </c>
      <c r="C14" s="240" t="s">
        <v>260</v>
      </c>
      <c r="D14" s="240"/>
      <c r="E14" s="240"/>
      <c r="F14" s="240"/>
      <c r="G14" s="240"/>
      <c r="H14" s="240"/>
      <c r="I14" s="240"/>
      <c r="J14" s="97"/>
      <c r="K14" s="97"/>
      <c r="L14" s="97"/>
      <c r="M14" s="97"/>
      <c r="N14" s="97"/>
    </row>
    <row r="15" spans="1:14" ht="8.1" customHeight="1" thickBot="1"/>
    <row r="16" spans="1:14" ht="4.5" customHeight="1" thickTop="1">
      <c r="A16" s="35"/>
      <c r="B16" s="36"/>
      <c r="C16" s="36"/>
      <c r="D16" s="122"/>
      <c r="E16" s="122"/>
      <c r="F16" s="122"/>
      <c r="G16" s="122"/>
      <c r="H16" s="122"/>
      <c r="I16" s="122"/>
      <c r="J16" s="123"/>
    </row>
    <row r="17" spans="1:14" ht="15" customHeight="1">
      <c r="A17" s="37"/>
      <c r="B17" s="38" t="s">
        <v>0</v>
      </c>
      <c r="C17" s="39"/>
      <c r="D17" s="124" t="s">
        <v>1</v>
      </c>
      <c r="E17" s="238" t="s">
        <v>202</v>
      </c>
      <c r="F17" s="238"/>
      <c r="G17" s="238"/>
      <c r="H17" s="238"/>
      <c r="I17" s="238"/>
      <c r="J17" s="126"/>
    </row>
    <row r="18" spans="1:14" ht="16.5">
      <c r="A18" s="37"/>
      <c r="B18" s="40" t="s">
        <v>3</v>
      </c>
      <c r="C18" s="39"/>
      <c r="D18" s="127" t="s">
        <v>4</v>
      </c>
      <c r="E18" s="218" t="s">
        <v>267</v>
      </c>
      <c r="F18" s="218" t="s">
        <v>246</v>
      </c>
      <c r="G18" s="217" t="s">
        <v>247</v>
      </c>
      <c r="H18" s="218" t="s">
        <v>248</v>
      </c>
      <c r="I18" s="217" t="s">
        <v>254</v>
      </c>
      <c r="J18" s="126"/>
    </row>
    <row r="19" spans="1:14" ht="28.5">
      <c r="A19" s="37"/>
      <c r="B19" s="40"/>
      <c r="C19" s="39"/>
      <c r="D19" s="127"/>
      <c r="E19" s="168" t="s">
        <v>249</v>
      </c>
      <c r="F19" s="168" t="s">
        <v>250</v>
      </c>
      <c r="G19" s="169" t="s">
        <v>251</v>
      </c>
      <c r="H19" s="168" t="s">
        <v>252</v>
      </c>
      <c r="I19" s="169" t="s">
        <v>253</v>
      </c>
      <c r="J19" s="126"/>
    </row>
    <row r="20" spans="1:14" s="9" customFormat="1" ht="8.1" customHeight="1">
      <c r="A20" s="41"/>
      <c r="B20" s="42"/>
      <c r="C20" s="41"/>
      <c r="D20" s="129"/>
      <c r="E20" s="129"/>
      <c r="F20" s="129"/>
      <c r="G20" s="129"/>
      <c r="H20" s="129"/>
      <c r="I20" s="129"/>
      <c r="J20" s="130"/>
      <c r="K20" s="107"/>
      <c r="L20" s="107"/>
      <c r="M20" s="107"/>
      <c r="N20" s="107"/>
    </row>
    <row r="21" spans="1:14" ht="8.1" customHeight="1">
      <c r="A21" s="43"/>
      <c r="B21" s="44"/>
      <c r="C21" s="44"/>
      <c r="D21" s="131"/>
      <c r="E21" s="131"/>
      <c r="F21" s="131"/>
      <c r="G21" s="131"/>
      <c r="H21" s="131"/>
      <c r="I21" s="131"/>
      <c r="J21" s="132"/>
    </row>
    <row r="22" spans="1:14" ht="16.5">
      <c r="A22" s="43"/>
      <c r="B22" s="44" t="s">
        <v>10</v>
      </c>
      <c r="C22" s="45"/>
      <c r="D22" s="149">
        <v>2022</v>
      </c>
      <c r="E22" s="134">
        <f>SUM(E26,E30,E34,E38,E42,E46,E50,E54,E58,E62,E66,E70,E74,E78,E82,E86)</f>
        <v>1235</v>
      </c>
      <c r="F22" s="134">
        <f>SUM(F26,F30,F34,F38,F42,F46,F50,F54,F58,F62,F66,F70,F74,F78,F82,F86)</f>
        <v>183</v>
      </c>
      <c r="G22" s="134">
        <f>SUM(G26,G30,G34,G38,G42,G46,G50,G54,G58,G62,G66,G70,G74,G78,G82,G86)</f>
        <v>84</v>
      </c>
      <c r="H22" s="134">
        <f>SUM(H26,H30,H34,H38,H42,H46,H50,H54,H58,H62,H66,H70,H74,H78,H82,H86)</f>
        <v>46</v>
      </c>
      <c r="I22" s="134">
        <f>SUM(I26,I30,I34,I38,I42,I46,I50,I54,I58,I62,I66,I70,I74,I78,I82,I86)</f>
        <v>2151</v>
      </c>
      <c r="J22" s="132"/>
    </row>
    <row r="23" spans="1:14" ht="16.5">
      <c r="A23" s="46"/>
      <c r="B23" s="47"/>
      <c r="C23" s="47"/>
      <c r="D23" s="149">
        <v>2023</v>
      </c>
      <c r="E23" s="134">
        <f t="shared" ref="E23:I24" si="0">SUM(E27,E31,E35,E39,E43,E47,E51,E55,E59,E63,E67,E71,E75,E79,E83,E87)</f>
        <v>793</v>
      </c>
      <c r="F23" s="134">
        <f t="shared" si="0"/>
        <v>165</v>
      </c>
      <c r="G23" s="134">
        <f t="shared" si="0"/>
        <v>79</v>
      </c>
      <c r="H23" s="134">
        <f t="shared" si="0"/>
        <v>50</v>
      </c>
      <c r="I23" s="134">
        <f t="shared" si="0"/>
        <v>2126</v>
      </c>
      <c r="J23" s="135"/>
    </row>
    <row r="24" spans="1:14" ht="16.5">
      <c r="A24" s="46"/>
      <c r="B24" s="47"/>
      <c r="C24" s="47"/>
      <c r="D24" s="149">
        <v>2024</v>
      </c>
      <c r="E24" s="134">
        <f t="shared" si="0"/>
        <v>1142</v>
      </c>
      <c r="F24" s="134">
        <f t="shared" si="0"/>
        <v>179</v>
      </c>
      <c r="G24" s="134">
        <f t="shared" si="0"/>
        <v>88</v>
      </c>
      <c r="H24" s="134">
        <f t="shared" si="0"/>
        <v>49</v>
      </c>
      <c r="I24" s="134">
        <f t="shared" si="0"/>
        <v>2409</v>
      </c>
      <c r="J24" s="135"/>
    </row>
    <row r="25" spans="1:14" ht="8.1" customHeight="1">
      <c r="A25" s="46"/>
      <c r="B25" s="48"/>
      <c r="C25" s="48"/>
      <c r="D25" s="149"/>
      <c r="E25" s="133"/>
      <c r="F25" s="133"/>
      <c r="G25" s="133"/>
      <c r="H25" s="133"/>
      <c r="I25" s="133"/>
      <c r="J25" s="135"/>
    </row>
    <row r="26" spans="1:14" ht="16.5">
      <c r="A26" s="46"/>
      <c r="B26" s="48" t="s">
        <v>11</v>
      </c>
      <c r="C26" s="48"/>
      <c r="D26" s="150">
        <v>2022</v>
      </c>
      <c r="E26" s="136">
        <v>172</v>
      </c>
      <c r="F26" s="136">
        <v>13</v>
      </c>
      <c r="G26" s="136">
        <v>4</v>
      </c>
      <c r="H26" s="136">
        <v>5</v>
      </c>
      <c r="I26" s="136">
        <v>311</v>
      </c>
      <c r="J26" s="135"/>
    </row>
    <row r="27" spans="1:14" ht="16.5">
      <c r="A27" s="46"/>
      <c r="B27" s="48"/>
      <c r="C27" s="48"/>
      <c r="D27" s="150">
        <v>2023</v>
      </c>
      <c r="E27" s="136">
        <v>395</v>
      </c>
      <c r="F27" s="136">
        <v>17</v>
      </c>
      <c r="G27" s="136">
        <v>3</v>
      </c>
      <c r="H27" s="136">
        <v>3</v>
      </c>
      <c r="I27" s="136">
        <v>370</v>
      </c>
      <c r="J27" s="135"/>
    </row>
    <row r="28" spans="1:14" ht="16.5">
      <c r="A28" s="46"/>
      <c r="B28" s="48"/>
      <c r="C28" s="48"/>
      <c r="D28" s="150">
        <v>2024</v>
      </c>
      <c r="E28" s="137">
        <v>173</v>
      </c>
      <c r="F28" s="137">
        <v>20</v>
      </c>
      <c r="G28" s="137">
        <v>5</v>
      </c>
      <c r="H28" s="137">
        <v>6</v>
      </c>
      <c r="I28" s="137">
        <v>464</v>
      </c>
      <c r="J28" s="135"/>
    </row>
    <row r="29" spans="1:14" ht="8.1" customHeight="1">
      <c r="A29" s="46"/>
      <c r="B29" s="48"/>
      <c r="C29" s="48"/>
      <c r="D29" s="151"/>
      <c r="E29" s="138"/>
      <c r="F29" s="138"/>
      <c r="G29" s="138"/>
      <c r="H29" s="138"/>
      <c r="I29" s="138"/>
      <c r="J29" s="135"/>
    </row>
    <row r="30" spans="1:14" ht="16.5">
      <c r="A30" s="46"/>
      <c r="B30" s="48" t="s">
        <v>12</v>
      </c>
      <c r="C30" s="48"/>
      <c r="D30" s="150">
        <v>2022</v>
      </c>
      <c r="E30" s="136">
        <v>142</v>
      </c>
      <c r="F30" s="136">
        <v>10</v>
      </c>
      <c r="G30" s="136">
        <v>4</v>
      </c>
      <c r="H30" s="136">
        <v>7</v>
      </c>
      <c r="I30" s="136">
        <v>122</v>
      </c>
      <c r="J30" s="135"/>
    </row>
    <row r="31" spans="1:14" ht="16.5">
      <c r="A31" s="46"/>
      <c r="B31" s="48"/>
      <c r="C31" s="48"/>
      <c r="D31" s="150">
        <v>2023</v>
      </c>
      <c r="E31" s="137">
        <v>27</v>
      </c>
      <c r="F31" s="137">
        <v>10</v>
      </c>
      <c r="G31" s="137">
        <v>5</v>
      </c>
      <c r="H31" s="137">
        <v>2</v>
      </c>
      <c r="I31" s="137">
        <v>106</v>
      </c>
      <c r="J31" s="135"/>
    </row>
    <row r="32" spans="1:14" ht="16.5">
      <c r="A32" s="46"/>
      <c r="B32" s="48"/>
      <c r="C32" s="48"/>
      <c r="D32" s="150">
        <v>2024</v>
      </c>
      <c r="E32" s="136">
        <v>53</v>
      </c>
      <c r="F32" s="136">
        <v>6</v>
      </c>
      <c r="G32" s="136">
        <v>5</v>
      </c>
      <c r="H32" s="136">
        <v>4</v>
      </c>
      <c r="I32" s="136">
        <v>110</v>
      </c>
      <c r="J32" s="135"/>
    </row>
    <row r="33" spans="1:14" ht="8.1" customHeight="1">
      <c r="A33" s="46"/>
      <c r="B33" s="48"/>
      <c r="C33" s="48"/>
      <c r="D33" s="151"/>
      <c r="E33" s="138"/>
      <c r="F33" s="138"/>
      <c r="G33" s="138"/>
      <c r="H33" s="138"/>
      <c r="I33" s="138"/>
      <c r="J33" s="135"/>
    </row>
    <row r="34" spans="1:14" ht="15" customHeight="1">
      <c r="A34" s="46"/>
      <c r="B34" s="48" t="s">
        <v>13</v>
      </c>
      <c r="C34" s="48"/>
      <c r="D34" s="150">
        <v>2022</v>
      </c>
      <c r="E34" s="136">
        <v>25</v>
      </c>
      <c r="F34" s="136">
        <v>14</v>
      </c>
      <c r="G34" s="136">
        <v>16</v>
      </c>
      <c r="H34" s="136">
        <v>5</v>
      </c>
      <c r="I34" s="136">
        <v>135</v>
      </c>
      <c r="J34" s="135"/>
    </row>
    <row r="35" spans="1:14" ht="15" customHeight="1">
      <c r="A35" s="46"/>
      <c r="B35" s="48"/>
      <c r="C35" s="48"/>
      <c r="D35" s="150">
        <v>2023</v>
      </c>
      <c r="E35" s="137">
        <v>15</v>
      </c>
      <c r="F35" s="137">
        <v>6</v>
      </c>
      <c r="G35" s="137">
        <v>11</v>
      </c>
      <c r="H35" s="137">
        <v>11</v>
      </c>
      <c r="I35" s="137">
        <v>157</v>
      </c>
      <c r="J35" s="135"/>
    </row>
    <row r="36" spans="1:14" ht="15" customHeight="1">
      <c r="A36" s="46"/>
      <c r="B36" s="48"/>
      <c r="C36" s="48"/>
      <c r="D36" s="150">
        <v>2024</v>
      </c>
      <c r="E36" s="137">
        <v>35</v>
      </c>
      <c r="F36" s="137">
        <v>18</v>
      </c>
      <c r="G36" s="137">
        <v>17</v>
      </c>
      <c r="H36" s="137">
        <v>8</v>
      </c>
      <c r="I36" s="137">
        <v>172</v>
      </c>
      <c r="J36" s="135"/>
    </row>
    <row r="37" spans="1:14" ht="8.1" customHeight="1">
      <c r="A37" s="46"/>
      <c r="B37" s="48"/>
      <c r="C37" s="48"/>
      <c r="D37" s="151"/>
      <c r="E37" s="138"/>
      <c r="F37" s="138"/>
      <c r="G37" s="138"/>
      <c r="H37" s="138"/>
      <c r="I37" s="138"/>
      <c r="J37" s="135"/>
    </row>
    <row r="38" spans="1:14" ht="16.5">
      <c r="A38" s="46"/>
      <c r="B38" s="48" t="s">
        <v>14</v>
      </c>
      <c r="C38" s="48"/>
      <c r="D38" s="150">
        <v>2022</v>
      </c>
      <c r="E38" s="137">
        <v>12</v>
      </c>
      <c r="F38" s="137">
        <v>5</v>
      </c>
      <c r="G38" s="137">
        <v>2</v>
      </c>
      <c r="H38" s="137">
        <v>2</v>
      </c>
      <c r="I38" s="137">
        <v>21</v>
      </c>
      <c r="J38" s="135"/>
    </row>
    <row r="39" spans="1:14" ht="16.5">
      <c r="A39" s="46"/>
      <c r="B39" s="48"/>
      <c r="C39" s="48"/>
      <c r="D39" s="150">
        <v>2023</v>
      </c>
      <c r="E39" s="137">
        <v>8</v>
      </c>
      <c r="F39" s="137">
        <v>4</v>
      </c>
      <c r="G39" s="137">
        <v>2</v>
      </c>
      <c r="H39" s="137">
        <v>3</v>
      </c>
      <c r="I39" s="137">
        <v>21</v>
      </c>
      <c r="J39" s="135"/>
    </row>
    <row r="40" spans="1:14" s="2" customFormat="1" ht="16.5">
      <c r="A40" s="46"/>
      <c r="B40" s="48"/>
      <c r="C40" s="48"/>
      <c r="D40" s="150">
        <v>2024</v>
      </c>
      <c r="E40" s="137">
        <v>4</v>
      </c>
      <c r="F40" s="137">
        <v>4</v>
      </c>
      <c r="G40" s="137">
        <v>3</v>
      </c>
      <c r="H40" s="137">
        <v>1</v>
      </c>
      <c r="I40" s="137">
        <v>46</v>
      </c>
      <c r="J40" s="135"/>
      <c r="K40" s="91"/>
      <c r="L40" s="110"/>
      <c r="M40" s="110"/>
      <c r="N40" s="110"/>
    </row>
    <row r="41" spans="1:14" ht="8.1" customHeight="1">
      <c r="A41" s="46"/>
      <c r="B41" s="48"/>
      <c r="C41" s="48"/>
      <c r="D41" s="151"/>
      <c r="E41" s="138"/>
      <c r="F41" s="138"/>
      <c r="G41" s="138"/>
      <c r="H41" s="138"/>
      <c r="I41" s="138"/>
      <c r="J41" s="135"/>
    </row>
    <row r="42" spans="1:14" ht="16.5">
      <c r="A42" s="48"/>
      <c r="B42" s="48" t="s">
        <v>15</v>
      </c>
      <c r="C42" s="48"/>
      <c r="D42" s="150">
        <v>2022</v>
      </c>
      <c r="E42" s="137">
        <v>22</v>
      </c>
      <c r="F42" s="137">
        <v>9</v>
      </c>
      <c r="G42" s="137">
        <v>2</v>
      </c>
      <c r="H42" s="137">
        <v>6</v>
      </c>
      <c r="I42" s="137">
        <v>100</v>
      </c>
      <c r="J42" s="135"/>
    </row>
    <row r="43" spans="1:14" ht="16.5">
      <c r="A43" s="46"/>
      <c r="B43" s="48"/>
      <c r="C43" s="48"/>
      <c r="D43" s="150">
        <v>2023</v>
      </c>
      <c r="E43" s="137">
        <v>9</v>
      </c>
      <c r="F43" s="137">
        <v>6</v>
      </c>
      <c r="G43" s="137">
        <v>1</v>
      </c>
      <c r="H43" s="137">
        <v>4</v>
      </c>
      <c r="I43" s="137">
        <v>113</v>
      </c>
      <c r="J43" s="135"/>
    </row>
    <row r="44" spans="1:14" ht="16.5">
      <c r="A44" s="46"/>
      <c r="B44" s="48"/>
      <c r="C44" s="48"/>
      <c r="D44" s="150">
        <v>2024</v>
      </c>
      <c r="E44" s="137">
        <v>10</v>
      </c>
      <c r="F44" s="137">
        <v>12</v>
      </c>
      <c r="G44" s="137">
        <v>2</v>
      </c>
      <c r="H44" s="137">
        <v>2</v>
      </c>
      <c r="I44" s="137">
        <v>110</v>
      </c>
      <c r="J44" s="135"/>
    </row>
    <row r="45" spans="1:14" ht="8.1" customHeight="1">
      <c r="A45" s="46"/>
      <c r="B45" s="48"/>
      <c r="C45" s="48"/>
      <c r="D45" s="151"/>
      <c r="E45" s="138"/>
      <c r="F45" s="138"/>
      <c r="G45" s="138"/>
      <c r="H45" s="138"/>
      <c r="I45" s="138"/>
      <c r="J45" s="135"/>
    </row>
    <row r="46" spans="1:14" ht="16.5">
      <c r="A46" s="46"/>
      <c r="B46" s="48" t="s">
        <v>16</v>
      </c>
      <c r="C46" s="48"/>
      <c r="D46" s="150">
        <v>2022</v>
      </c>
      <c r="E46" s="137">
        <v>19</v>
      </c>
      <c r="F46" s="137">
        <v>15</v>
      </c>
      <c r="G46" s="137">
        <v>3</v>
      </c>
      <c r="H46" s="137">
        <v>4</v>
      </c>
      <c r="I46" s="137">
        <v>108</v>
      </c>
      <c r="J46" s="135"/>
    </row>
    <row r="47" spans="1:14" ht="16.5">
      <c r="A47" s="46"/>
      <c r="B47" s="48"/>
      <c r="C47" s="48"/>
      <c r="D47" s="150">
        <v>2023</v>
      </c>
      <c r="E47" s="137">
        <v>9</v>
      </c>
      <c r="F47" s="137">
        <v>12</v>
      </c>
      <c r="G47" s="137">
        <v>4</v>
      </c>
      <c r="H47" s="137">
        <v>4</v>
      </c>
      <c r="I47" s="137">
        <v>135</v>
      </c>
      <c r="J47" s="135"/>
    </row>
    <row r="48" spans="1:14" ht="16.5">
      <c r="A48" s="46"/>
      <c r="B48" s="48"/>
      <c r="C48" s="48"/>
      <c r="D48" s="150">
        <v>2024</v>
      </c>
      <c r="E48" s="137">
        <v>29</v>
      </c>
      <c r="F48" s="137">
        <v>10</v>
      </c>
      <c r="G48" s="137">
        <v>3</v>
      </c>
      <c r="H48" s="137">
        <v>5</v>
      </c>
      <c r="I48" s="137">
        <v>100</v>
      </c>
      <c r="J48" s="135"/>
    </row>
    <row r="49" spans="1:14" ht="8.1" customHeight="1">
      <c r="A49" s="46"/>
      <c r="B49" s="48"/>
      <c r="C49" s="48"/>
      <c r="D49" s="151"/>
      <c r="E49" s="138"/>
      <c r="F49" s="138"/>
      <c r="G49" s="138"/>
      <c r="H49" s="138"/>
      <c r="I49" s="138"/>
      <c r="J49" s="135"/>
    </row>
    <row r="50" spans="1:14" ht="16.5">
      <c r="A50" s="46"/>
      <c r="B50" s="48" t="s">
        <v>17</v>
      </c>
      <c r="C50" s="48"/>
      <c r="D50" s="150">
        <v>2022</v>
      </c>
      <c r="E50" s="136">
        <v>240</v>
      </c>
      <c r="F50" s="136">
        <v>14</v>
      </c>
      <c r="G50" s="136">
        <v>4</v>
      </c>
      <c r="H50" s="136">
        <v>5</v>
      </c>
      <c r="I50" s="136">
        <v>169</v>
      </c>
      <c r="J50" s="135"/>
    </row>
    <row r="51" spans="1:14" ht="16.5">
      <c r="A51" s="46"/>
      <c r="B51" s="48"/>
      <c r="C51" s="48"/>
      <c r="D51" s="150">
        <v>2023</v>
      </c>
      <c r="E51" s="137">
        <v>83</v>
      </c>
      <c r="F51" s="137">
        <v>18</v>
      </c>
      <c r="G51" s="137">
        <v>12</v>
      </c>
      <c r="H51" s="137">
        <v>2</v>
      </c>
      <c r="I51" s="137">
        <v>166</v>
      </c>
      <c r="J51" s="135"/>
    </row>
    <row r="52" spans="1:14" ht="16.5">
      <c r="A52" s="46"/>
      <c r="B52" s="48"/>
      <c r="C52" s="48"/>
      <c r="D52" s="150">
        <v>2024</v>
      </c>
      <c r="E52" s="137">
        <v>230</v>
      </c>
      <c r="F52" s="137">
        <v>11</v>
      </c>
      <c r="G52" s="137">
        <v>11</v>
      </c>
      <c r="H52" s="137">
        <v>5</v>
      </c>
      <c r="I52" s="137">
        <v>218</v>
      </c>
      <c r="J52" s="135"/>
    </row>
    <row r="53" spans="1:14" ht="8.1" customHeight="1">
      <c r="A53" s="46"/>
      <c r="B53" s="48"/>
      <c r="C53" s="48"/>
      <c r="D53" s="151"/>
      <c r="E53" s="138"/>
      <c r="F53" s="138"/>
      <c r="G53" s="138"/>
      <c r="H53" s="138"/>
      <c r="I53" s="138"/>
      <c r="J53" s="135"/>
    </row>
    <row r="54" spans="1:14" ht="16.5">
      <c r="A54" s="46"/>
      <c r="B54" s="48" t="s">
        <v>18</v>
      </c>
      <c r="C54" s="48"/>
      <c r="D54" s="150">
        <v>2022</v>
      </c>
      <c r="E54" s="137" t="s">
        <v>28</v>
      </c>
      <c r="F54" s="137">
        <v>3</v>
      </c>
      <c r="G54" s="137">
        <v>2</v>
      </c>
      <c r="H54" s="137" t="s">
        <v>28</v>
      </c>
      <c r="I54" s="137">
        <v>39</v>
      </c>
      <c r="J54" s="135"/>
    </row>
    <row r="55" spans="1:14" ht="16.5">
      <c r="A55" s="46"/>
      <c r="B55" s="48"/>
      <c r="C55" s="48"/>
      <c r="D55" s="150">
        <v>2023</v>
      </c>
      <c r="E55" s="137" t="s">
        <v>28</v>
      </c>
      <c r="F55" s="137">
        <v>3</v>
      </c>
      <c r="G55" s="137" t="s">
        <v>28</v>
      </c>
      <c r="H55" s="137" t="s">
        <v>28</v>
      </c>
      <c r="I55" s="137">
        <v>34</v>
      </c>
      <c r="J55" s="135"/>
    </row>
    <row r="56" spans="1:14" ht="16.5">
      <c r="A56" s="46"/>
      <c r="B56" s="48"/>
      <c r="C56" s="48"/>
      <c r="D56" s="150">
        <v>2024</v>
      </c>
      <c r="E56" s="137" t="s">
        <v>28</v>
      </c>
      <c r="F56" s="137">
        <v>4</v>
      </c>
      <c r="G56" s="137">
        <v>2</v>
      </c>
      <c r="H56" s="137" t="s">
        <v>28</v>
      </c>
      <c r="I56" s="137">
        <v>16</v>
      </c>
      <c r="J56" s="135"/>
    </row>
    <row r="57" spans="1:14" ht="8.1" customHeight="1">
      <c r="A57" s="46"/>
      <c r="B57" s="48"/>
      <c r="C57" s="48"/>
      <c r="D57" s="151"/>
      <c r="E57" s="138"/>
      <c r="F57" s="138"/>
      <c r="G57" s="138"/>
      <c r="H57" s="138"/>
      <c r="I57" s="138"/>
      <c r="J57" s="135"/>
    </row>
    <row r="58" spans="1:14" ht="16.5">
      <c r="A58" s="46"/>
      <c r="B58" s="48" t="s">
        <v>19</v>
      </c>
      <c r="C58" s="48"/>
      <c r="D58" s="150">
        <v>2022</v>
      </c>
      <c r="E58" s="137">
        <v>475</v>
      </c>
      <c r="F58" s="137">
        <v>13</v>
      </c>
      <c r="G58" s="137">
        <v>8</v>
      </c>
      <c r="H58" s="137">
        <v>1</v>
      </c>
      <c r="I58" s="137">
        <v>214</v>
      </c>
      <c r="J58" s="135"/>
    </row>
    <row r="59" spans="1:14" ht="16.5">
      <c r="A59" s="46"/>
      <c r="B59" s="48"/>
      <c r="C59" s="48"/>
      <c r="D59" s="150">
        <v>2023</v>
      </c>
      <c r="E59" s="137">
        <v>59</v>
      </c>
      <c r="F59" s="137">
        <v>9</v>
      </c>
      <c r="G59" s="137">
        <v>5</v>
      </c>
      <c r="H59" s="137">
        <v>4</v>
      </c>
      <c r="I59" s="137">
        <v>149</v>
      </c>
      <c r="J59" s="135"/>
    </row>
    <row r="60" spans="1:14" ht="16.5">
      <c r="A60" s="46"/>
      <c r="B60" s="48"/>
      <c r="C60" s="48"/>
      <c r="D60" s="150">
        <v>2024</v>
      </c>
      <c r="E60" s="137">
        <v>433</v>
      </c>
      <c r="F60" s="137">
        <v>14</v>
      </c>
      <c r="G60" s="137">
        <v>13</v>
      </c>
      <c r="H60" s="137">
        <v>3</v>
      </c>
      <c r="I60" s="137">
        <v>164</v>
      </c>
      <c r="J60" s="135"/>
    </row>
    <row r="61" spans="1:14" ht="8.1" customHeight="1">
      <c r="A61" s="46"/>
      <c r="B61" s="48"/>
      <c r="C61" s="48"/>
      <c r="D61" s="151"/>
      <c r="E61" s="138"/>
      <c r="F61" s="138"/>
      <c r="G61" s="138"/>
      <c r="H61" s="138"/>
      <c r="I61" s="138"/>
      <c r="J61" s="135"/>
    </row>
    <row r="62" spans="1:14" ht="15" customHeight="1">
      <c r="A62" s="46"/>
      <c r="B62" s="48" t="s">
        <v>128</v>
      </c>
      <c r="C62" s="48"/>
      <c r="D62" s="150">
        <v>2022</v>
      </c>
      <c r="E62" s="137">
        <v>28</v>
      </c>
      <c r="F62" s="137">
        <v>16</v>
      </c>
      <c r="G62" s="137">
        <v>2</v>
      </c>
      <c r="H62" s="137">
        <v>2</v>
      </c>
      <c r="I62" s="137">
        <v>176</v>
      </c>
      <c r="J62" s="135"/>
      <c r="L62" s="88"/>
      <c r="M62" s="119"/>
      <c r="N62" s="120"/>
    </row>
    <row r="63" spans="1:14" ht="15" customHeight="1">
      <c r="A63" s="46"/>
      <c r="B63" s="48"/>
      <c r="C63" s="48"/>
      <c r="D63" s="150">
        <v>2023</v>
      </c>
      <c r="E63" s="137">
        <v>16</v>
      </c>
      <c r="F63" s="137">
        <v>10</v>
      </c>
      <c r="G63" s="137">
        <v>3</v>
      </c>
      <c r="H63" s="137">
        <v>6</v>
      </c>
      <c r="I63" s="137">
        <v>126</v>
      </c>
      <c r="J63" s="135"/>
      <c r="L63" s="88"/>
      <c r="M63" s="119"/>
      <c r="N63" s="119"/>
    </row>
    <row r="64" spans="1:14" ht="15" customHeight="1">
      <c r="A64" s="46"/>
      <c r="B64" s="48"/>
      <c r="C64" s="48"/>
      <c r="D64" s="150">
        <v>2024</v>
      </c>
      <c r="E64" s="137">
        <v>32</v>
      </c>
      <c r="F64" s="137">
        <v>18</v>
      </c>
      <c r="G64" s="137" t="s">
        <v>28</v>
      </c>
      <c r="H64" s="137">
        <v>1</v>
      </c>
      <c r="I64" s="137">
        <v>163</v>
      </c>
      <c r="J64" s="135"/>
    </row>
    <row r="65" spans="1:15" ht="8.1" customHeight="1">
      <c r="A65" s="46"/>
      <c r="B65" s="48"/>
      <c r="C65" s="48"/>
      <c r="D65" s="151"/>
      <c r="E65" s="138"/>
      <c r="F65" s="138"/>
      <c r="G65" s="138"/>
      <c r="H65" s="138"/>
      <c r="I65" s="138"/>
      <c r="J65" s="135"/>
    </row>
    <row r="66" spans="1:15" ht="16.5">
      <c r="A66" s="46"/>
      <c r="B66" s="48" t="s">
        <v>21</v>
      </c>
      <c r="C66" s="48"/>
      <c r="D66" s="150">
        <v>2022</v>
      </c>
      <c r="E66" s="137">
        <v>8</v>
      </c>
      <c r="F66" s="137">
        <v>12</v>
      </c>
      <c r="G66" s="137">
        <v>3</v>
      </c>
      <c r="H66" s="137" t="s">
        <v>28</v>
      </c>
      <c r="I66" s="137">
        <v>148</v>
      </c>
      <c r="J66" s="135"/>
    </row>
    <row r="67" spans="1:15" ht="16.5">
      <c r="A67" s="46"/>
      <c r="B67" s="48"/>
      <c r="C67" s="48"/>
      <c r="D67" s="150">
        <v>2023</v>
      </c>
      <c r="E67" s="137">
        <v>81</v>
      </c>
      <c r="F67" s="137">
        <v>13</v>
      </c>
      <c r="G67" s="137">
        <v>2</v>
      </c>
      <c r="H67" s="137">
        <v>2</v>
      </c>
      <c r="I67" s="137">
        <v>168</v>
      </c>
      <c r="J67" s="135"/>
    </row>
    <row r="68" spans="1:15" ht="16.5">
      <c r="A68" s="46"/>
      <c r="B68" s="48"/>
      <c r="C68" s="48"/>
      <c r="D68" s="150">
        <v>2024</v>
      </c>
      <c r="E68" s="137">
        <v>99</v>
      </c>
      <c r="F68" s="137">
        <v>15</v>
      </c>
      <c r="G68" s="137">
        <v>3</v>
      </c>
      <c r="H68" s="137" t="s">
        <v>28</v>
      </c>
      <c r="I68" s="137">
        <v>175</v>
      </c>
      <c r="J68" s="135"/>
    </row>
    <row r="69" spans="1:15" ht="8.1" customHeight="1">
      <c r="A69" s="46"/>
      <c r="B69" s="48"/>
      <c r="C69" s="48"/>
      <c r="D69" s="151"/>
      <c r="E69" s="138"/>
      <c r="F69" s="138"/>
      <c r="G69" s="138"/>
      <c r="H69" s="138"/>
      <c r="I69" s="138"/>
      <c r="J69" s="135"/>
    </row>
    <row r="70" spans="1:15" ht="16.5">
      <c r="A70" s="46"/>
      <c r="B70" s="48" t="s">
        <v>22</v>
      </c>
      <c r="C70" s="48"/>
      <c r="D70" s="150">
        <v>2022</v>
      </c>
      <c r="E70" s="136">
        <v>48</v>
      </c>
      <c r="F70" s="136">
        <v>14</v>
      </c>
      <c r="G70" s="136">
        <v>8</v>
      </c>
      <c r="H70" s="136">
        <v>6</v>
      </c>
      <c r="I70" s="136">
        <v>317</v>
      </c>
      <c r="J70" s="135"/>
    </row>
    <row r="71" spans="1:15" ht="16.5">
      <c r="A71" s="46"/>
      <c r="B71" s="48"/>
      <c r="C71" s="48"/>
      <c r="D71" s="150">
        <v>2023</v>
      </c>
      <c r="E71" s="137">
        <v>72</v>
      </c>
      <c r="F71" s="137">
        <v>26</v>
      </c>
      <c r="G71" s="137">
        <v>10</v>
      </c>
      <c r="H71" s="137">
        <v>2</v>
      </c>
      <c r="I71" s="137">
        <v>314</v>
      </c>
      <c r="J71" s="135"/>
    </row>
    <row r="72" spans="1:15" ht="16.5">
      <c r="A72" s="46"/>
      <c r="B72" s="48"/>
      <c r="C72" s="48"/>
      <c r="D72" s="150">
        <v>2024</v>
      </c>
      <c r="E72" s="137">
        <v>39</v>
      </c>
      <c r="F72" s="137">
        <v>13</v>
      </c>
      <c r="G72" s="137">
        <v>11</v>
      </c>
      <c r="H72" s="137">
        <v>6</v>
      </c>
      <c r="I72" s="137">
        <v>346</v>
      </c>
      <c r="J72" s="135"/>
    </row>
    <row r="73" spans="1:15" ht="8.1" customHeight="1">
      <c r="A73" s="46"/>
      <c r="B73" s="48"/>
      <c r="C73" s="48"/>
      <c r="D73" s="151"/>
      <c r="E73" s="138"/>
      <c r="F73" s="138"/>
      <c r="G73" s="138"/>
      <c r="H73" s="138"/>
      <c r="I73" s="138"/>
      <c r="J73" s="135"/>
    </row>
    <row r="74" spans="1:15" ht="16.5">
      <c r="A74" s="46"/>
      <c r="B74" s="48" t="s">
        <v>23</v>
      </c>
      <c r="C74" s="48"/>
      <c r="D74" s="150">
        <v>2022</v>
      </c>
      <c r="E74" s="137">
        <v>14</v>
      </c>
      <c r="F74" s="137">
        <v>26</v>
      </c>
      <c r="G74" s="137">
        <v>13</v>
      </c>
      <c r="H74" s="137"/>
      <c r="I74" s="137">
        <v>188</v>
      </c>
      <c r="J74" s="135"/>
    </row>
    <row r="75" spans="1:15" ht="16.5">
      <c r="A75" s="46"/>
      <c r="B75" s="48"/>
      <c r="C75" s="48"/>
      <c r="D75" s="150">
        <v>2023</v>
      </c>
      <c r="E75" s="137">
        <v>9</v>
      </c>
      <c r="F75" s="137">
        <v>16</v>
      </c>
      <c r="G75" s="137">
        <v>4</v>
      </c>
      <c r="H75" s="137">
        <v>3</v>
      </c>
      <c r="I75" s="137">
        <v>152</v>
      </c>
      <c r="J75" s="135"/>
    </row>
    <row r="76" spans="1:15" ht="16.5">
      <c r="A76" s="46"/>
      <c r="B76" s="48"/>
      <c r="C76" s="48"/>
      <c r="D76" s="150">
        <v>2024</v>
      </c>
      <c r="E76" s="137">
        <v>2</v>
      </c>
      <c r="F76" s="137">
        <v>11</v>
      </c>
      <c r="G76" s="137">
        <v>6</v>
      </c>
      <c r="H76" s="137">
        <v>4</v>
      </c>
      <c r="I76" s="137">
        <v>158</v>
      </c>
      <c r="J76" s="135"/>
    </row>
    <row r="77" spans="1:15" s="91" customFormat="1" ht="8.1" customHeight="1">
      <c r="A77" s="46"/>
      <c r="B77" s="48"/>
      <c r="C77" s="48"/>
      <c r="D77" s="151"/>
      <c r="E77" s="138"/>
      <c r="F77" s="138"/>
      <c r="G77" s="138"/>
      <c r="H77" s="138"/>
      <c r="I77" s="138"/>
      <c r="J77" s="135"/>
      <c r="O77" s="1"/>
    </row>
    <row r="78" spans="1:15" s="91" customFormat="1" ht="16.5">
      <c r="A78" s="46"/>
      <c r="B78" s="2" t="s">
        <v>127</v>
      </c>
      <c r="C78" s="48"/>
      <c r="D78" s="150">
        <v>2022</v>
      </c>
      <c r="E78" s="137">
        <v>25</v>
      </c>
      <c r="F78" s="137">
        <v>7</v>
      </c>
      <c r="G78" s="137">
        <v>12</v>
      </c>
      <c r="H78" s="137">
        <v>2</v>
      </c>
      <c r="I78" s="137">
        <v>90</v>
      </c>
      <c r="J78" s="135"/>
      <c r="O78" s="1"/>
    </row>
    <row r="79" spans="1:15" s="91" customFormat="1" ht="16.5">
      <c r="A79" s="46"/>
      <c r="B79" s="48"/>
      <c r="C79" s="48"/>
      <c r="D79" s="150">
        <v>2023</v>
      </c>
      <c r="E79" s="137">
        <v>7</v>
      </c>
      <c r="F79" s="137">
        <v>12</v>
      </c>
      <c r="G79" s="137">
        <v>15</v>
      </c>
      <c r="H79" s="137">
        <v>4</v>
      </c>
      <c r="I79" s="137">
        <v>105</v>
      </c>
      <c r="J79" s="135"/>
      <c r="O79" s="1"/>
    </row>
    <row r="80" spans="1:15" s="91" customFormat="1" ht="16.5">
      <c r="A80" s="43"/>
      <c r="B80" s="49"/>
      <c r="C80" s="49"/>
      <c r="D80" s="150">
        <v>2024</v>
      </c>
      <c r="E80" s="137">
        <v>2</v>
      </c>
      <c r="F80" s="137">
        <v>11</v>
      </c>
      <c r="G80" s="137">
        <v>6</v>
      </c>
      <c r="H80" s="137">
        <v>4</v>
      </c>
      <c r="I80" s="137">
        <v>158</v>
      </c>
      <c r="J80" s="132"/>
      <c r="O80" s="1"/>
    </row>
    <row r="81" spans="1:15" s="91" customFormat="1" ht="8.1" customHeight="1">
      <c r="A81" s="46"/>
      <c r="B81" s="48"/>
      <c r="C81" s="48"/>
      <c r="D81" s="151"/>
      <c r="E81" s="138"/>
      <c r="F81" s="138"/>
      <c r="G81" s="137"/>
      <c r="H81" s="138"/>
      <c r="I81" s="138"/>
      <c r="J81" s="135"/>
      <c r="O81" s="1"/>
    </row>
    <row r="82" spans="1:15" s="91" customFormat="1" ht="16.5">
      <c r="A82" s="46"/>
      <c r="B82" s="2" t="s">
        <v>131</v>
      </c>
      <c r="C82" s="48"/>
      <c r="D82" s="150">
        <v>2022</v>
      </c>
      <c r="E82" s="137">
        <v>5</v>
      </c>
      <c r="F82" s="137">
        <v>3</v>
      </c>
      <c r="G82" s="137" t="s">
        <v>28</v>
      </c>
      <c r="H82" s="137">
        <v>1</v>
      </c>
      <c r="I82" s="137">
        <v>9</v>
      </c>
      <c r="J82" s="135"/>
      <c r="O82" s="1"/>
    </row>
    <row r="83" spans="1:15" s="91" customFormat="1" ht="16.5">
      <c r="A83" s="46"/>
      <c r="B83" s="48"/>
      <c r="C83" s="48"/>
      <c r="D83" s="150">
        <v>2023</v>
      </c>
      <c r="E83" s="137">
        <v>3</v>
      </c>
      <c r="F83" s="137">
        <v>2</v>
      </c>
      <c r="G83" s="137" t="s">
        <v>28</v>
      </c>
      <c r="H83" s="137" t="s">
        <v>28</v>
      </c>
      <c r="I83" s="137">
        <v>7</v>
      </c>
      <c r="J83" s="135"/>
      <c r="O83" s="1"/>
    </row>
    <row r="84" spans="1:15" s="91" customFormat="1" ht="16.5">
      <c r="A84" s="43"/>
      <c r="B84" s="49"/>
      <c r="C84" s="49"/>
      <c r="D84" s="150">
        <v>2024</v>
      </c>
      <c r="E84" s="137">
        <v>1</v>
      </c>
      <c r="F84" s="137" t="s">
        <v>28</v>
      </c>
      <c r="G84" s="137" t="s">
        <v>28</v>
      </c>
      <c r="H84" s="137" t="s">
        <v>28</v>
      </c>
      <c r="I84" s="137">
        <v>6</v>
      </c>
      <c r="J84" s="132"/>
      <c r="O84" s="1"/>
    </row>
    <row r="85" spans="1:15" s="91" customFormat="1" ht="8.1" customHeight="1">
      <c r="A85" s="46"/>
      <c r="B85" s="48"/>
      <c r="C85" s="48"/>
      <c r="D85" s="151"/>
      <c r="E85" s="138"/>
      <c r="F85" s="138"/>
      <c r="G85" s="138"/>
      <c r="H85" s="138"/>
      <c r="I85" s="138"/>
      <c r="J85" s="135"/>
      <c r="O85" s="1"/>
    </row>
    <row r="86" spans="1:15" s="91" customFormat="1" ht="16.5">
      <c r="A86" s="46"/>
      <c r="B86" s="2" t="s">
        <v>132</v>
      </c>
      <c r="C86" s="48"/>
      <c r="D86" s="150">
        <v>2022</v>
      </c>
      <c r="E86" s="137" t="s">
        <v>28</v>
      </c>
      <c r="F86" s="137">
        <v>9</v>
      </c>
      <c r="G86" s="137">
        <v>1</v>
      </c>
      <c r="H86" s="137" t="s">
        <v>28</v>
      </c>
      <c r="I86" s="137">
        <v>4</v>
      </c>
      <c r="J86" s="135"/>
      <c r="O86" s="1"/>
    </row>
    <row r="87" spans="1:15" s="91" customFormat="1" ht="16.5">
      <c r="A87" s="46"/>
      <c r="B87" s="48"/>
      <c r="C87" s="48"/>
      <c r="D87" s="150">
        <v>2023</v>
      </c>
      <c r="E87" s="137" t="s">
        <v>28</v>
      </c>
      <c r="F87" s="137">
        <v>1</v>
      </c>
      <c r="G87" s="137">
        <v>2</v>
      </c>
      <c r="H87" s="137" t="s">
        <v>28</v>
      </c>
      <c r="I87" s="137">
        <v>3</v>
      </c>
      <c r="J87" s="135"/>
      <c r="O87" s="1"/>
    </row>
    <row r="88" spans="1:15" s="91" customFormat="1" ht="16.5">
      <c r="A88" s="43"/>
      <c r="B88" s="49"/>
      <c r="C88" s="49"/>
      <c r="D88" s="150">
        <v>2024</v>
      </c>
      <c r="E88" s="137" t="s">
        <v>28</v>
      </c>
      <c r="F88" s="137">
        <v>12</v>
      </c>
      <c r="G88" s="137">
        <v>1</v>
      </c>
      <c r="H88" s="137" t="s">
        <v>28</v>
      </c>
      <c r="I88" s="137">
        <v>3</v>
      </c>
      <c r="J88" s="132"/>
      <c r="O88" s="1"/>
    </row>
    <row r="89" spans="1:15" s="91" customFormat="1" ht="8.1" customHeight="1" thickBot="1">
      <c r="A89" s="50"/>
      <c r="B89" s="51"/>
      <c r="C89" s="51"/>
      <c r="D89" s="139"/>
      <c r="E89" s="139"/>
      <c r="F89" s="139"/>
      <c r="G89" s="139"/>
      <c r="H89" s="139"/>
      <c r="I89" s="139"/>
      <c r="J89" s="140"/>
      <c r="O89" s="1"/>
    </row>
    <row r="90" spans="1:15" s="18" customFormat="1">
      <c r="A90" s="16"/>
      <c r="B90" s="17"/>
      <c r="C90" s="17"/>
      <c r="D90" s="113"/>
      <c r="E90" s="113"/>
      <c r="F90" s="113"/>
      <c r="G90" s="113"/>
      <c r="H90" s="113"/>
      <c r="I90" s="113"/>
      <c r="J90" s="114" t="s">
        <v>129</v>
      </c>
      <c r="K90" s="115"/>
      <c r="L90" s="115"/>
      <c r="M90" s="115"/>
      <c r="N90" s="115"/>
    </row>
    <row r="91" spans="1:15" s="16" customFormat="1">
      <c r="A91" s="17"/>
      <c r="B91" s="17"/>
      <c r="C91" s="17"/>
      <c r="D91" s="113"/>
      <c r="E91" s="113"/>
      <c r="F91" s="113"/>
      <c r="G91" s="113"/>
      <c r="H91" s="113"/>
      <c r="I91" s="113"/>
      <c r="J91" s="116" t="s">
        <v>130</v>
      </c>
      <c r="K91" s="117"/>
      <c r="L91" s="117"/>
      <c r="M91" s="117"/>
      <c r="N91" s="117"/>
    </row>
    <row r="92" spans="1:15" s="224" customFormat="1" ht="16.5" customHeight="1">
      <c r="B92" s="165" t="s">
        <v>227</v>
      </c>
    </row>
    <row r="93" spans="1:15" s="224" customFormat="1" ht="15.75">
      <c r="B93" s="166" t="s">
        <v>257</v>
      </c>
    </row>
    <row r="94" spans="1:15" s="224" customFormat="1">
      <c r="B94" s="227" t="s">
        <v>255</v>
      </c>
    </row>
    <row r="95" spans="1:15" s="224" customFormat="1" ht="15.75">
      <c r="B95" s="166" t="s">
        <v>258</v>
      </c>
    </row>
    <row r="96" spans="1:15" s="224" customFormat="1">
      <c r="B96" s="227" t="s">
        <v>256</v>
      </c>
    </row>
  </sheetData>
  <mergeCells count="2">
    <mergeCell ref="E17:I17"/>
    <mergeCell ref="C14:I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8" fitToWidth="0" orientation="portrait" r:id="rId1"/>
  <headerFooter>
    <oddHeader xml:space="preserve">&amp;R&amp;"-,Bold"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BE6D-BBFB-41D8-BD81-8C9973C367FB}">
  <dimension ref="A1:L57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1.5703125" style="2" customWidth="1"/>
    <col min="3" max="3" width="11.140625" style="2" customWidth="1"/>
    <col min="4" max="4" width="15.5703125" style="89" customWidth="1"/>
    <col min="5" max="7" width="18.710937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118"/>
      <c r="J2" s="118"/>
      <c r="K2" s="118"/>
    </row>
    <row r="3" spans="1:12" ht="12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/>
    <row r="9" spans="1:12" ht="16.5" customHeight="1"/>
    <row r="10" spans="1:12" s="3" customFormat="1" ht="15" customHeight="1">
      <c r="B10" s="4" t="s">
        <v>115</v>
      </c>
      <c r="C10" s="5" t="s">
        <v>118</v>
      </c>
      <c r="D10" s="93"/>
      <c r="E10" s="93"/>
      <c r="F10" s="93"/>
      <c r="G10" s="93"/>
      <c r="H10" s="94"/>
      <c r="I10" s="95"/>
      <c r="J10" s="95"/>
      <c r="K10" s="95"/>
      <c r="L10" s="95"/>
    </row>
    <row r="11" spans="1:12" s="3" customFormat="1" ht="15" customHeight="1">
      <c r="B11" s="4"/>
      <c r="C11" s="5" t="s">
        <v>119</v>
      </c>
      <c r="D11" s="93"/>
      <c r="E11" s="93"/>
      <c r="F11" s="93"/>
      <c r="G11" s="93"/>
      <c r="H11" s="94"/>
      <c r="I11" s="95"/>
      <c r="J11" s="95"/>
      <c r="K11" s="95"/>
      <c r="L11" s="95"/>
    </row>
    <row r="12" spans="1:12" s="6" customFormat="1" ht="16.5" customHeight="1">
      <c r="B12" s="7" t="s">
        <v>116</v>
      </c>
      <c r="C12" s="236" t="s">
        <v>120</v>
      </c>
      <c r="D12" s="236"/>
      <c r="E12" s="236"/>
      <c r="F12" s="236"/>
      <c r="G12" s="236"/>
      <c r="H12" s="236"/>
      <c r="I12" s="97"/>
      <c r="J12" s="97"/>
      <c r="K12" s="97"/>
      <c r="L12" s="97"/>
    </row>
    <row r="13" spans="1:12" s="6" customFormat="1" ht="16.5" customHeight="1">
      <c r="B13" s="7"/>
      <c r="C13" s="8" t="s">
        <v>121</v>
      </c>
      <c r="D13" s="96"/>
      <c r="E13" s="96"/>
      <c r="F13" s="96"/>
      <c r="G13" s="96"/>
      <c r="H13" s="97"/>
      <c r="I13" s="97"/>
      <c r="J13" s="97"/>
      <c r="K13" s="97"/>
      <c r="L13" s="97"/>
    </row>
    <row r="14" spans="1:12" ht="8.1" customHeight="1" thickBot="1"/>
    <row r="15" spans="1:12" ht="4.5" customHeight="1" thickTop="1">
      <c r="A15" s="26"/>
      <c r="B15" s="27"/>
      <c r="C15" s="27"/>
      <c r="D15" s="98"/>
      <c r="E15" s="98"/>
      <c r="F15" s="98"/>
      <c r="G15" s="98"/>
      <c r="H15" s="99"/>
    </row>
    <row r="16" spans="1:12" ht="15" customHeight="1">
      <c r="A16" s="28"/>
      <c r="B16" s="29" t="s">
        <v>26</v>
      </c>
      <c r="C16" s="30"/>
      <c r="D16" s="100" t="s">
        <v>1</v>
      </c>
      <c r="E16" s="101" t="s">
        <v>2</v>
      </c>
      <c r="F16" s="101" t="s">
        <v>6</v>
      </c>
      <c r="G16" s="101" t="s">
        <v>7</v>
      </c>
      <c r="H16" s="102"/>
    </row>
    <row r="17" spans="1:12" ht="15" customHeight="1">
      <c r="A17" s="28"/>
      <c r="B17" s="31" t="s">
        <v>27</v>
      </c>
      <c r="C17" s="30"/>
      <c r="D17" s="103" t="s">
        <v>4</v>
      </c>
      <c r="E17" s="104" t="s">
        <v>5</v>
      </c>
      <c r="F17" s="104" t="s">
        <v>8</v>
      </c>
      <c r="G17" s="104" t="s">
        <v>9</v>
      </c>
      <c r="H17" s="102"/>
    </row>
    <row r="18" spans="1:12" s="9" customFormat="1" ht="8.1" customHeight="1">
      <c r="A18" s="32"/>
      <c r="B18" s="33"/>
      <c r="C18" s="32"/>
      <c r="D18" s="105"/>
      <c r="E18" s="105"/>
      <c r="F18" s="105"/>
      <c r="G18" s="105"/>
      <c r="H18" s="106"/>
      <c r="I18" s="107"/>
      <c r="J18" s="107"/>
      <c r="K18" s="107"/>
      <c r="L18" s="107"/>
    </row>
    <row r="19" spans="1:12" ht="8.1" customHeight="1">
      <c r="A19" s="9"/>
      <c r="B19" s="10"/>
      <c r="C19" s="10"/>
      <c r="D19" s="108"/>
      <c r="E19" s="108"/>
      <c r="F19" s="108"/>
      <c r="G19" s="108"/>
      <c r="H19" s="107"/>
    </row>
    <row r="20" spans="1:12" ht="15" customHeight="1">
      <c r="A20" s="9"/>
      <c r="B20" s="10" t="s">
        <v>2</v>
      </c>
      <c r="C20" s="11"/>
      <c r="D20" s="141">
        <v>2022</v>
      </c>
      <c r="E20" s="84">
        <f>SUM(E24,E28,E32,E36,E40,E44,E48)</f>
        <v>1259</v>
      </c>
      <c r="F20" s="84">
        <f t="shared" ref="F20:G20" si="0">SUM(F24,F28,F32,F36,F40,F44,F48)</f>
        <v>1192</v>
      </c>
      <c r="G20" s="84">
        <f t="shared" si="0"/>
        <v>67</v>
      </c>
      <c r="H20" s="107"/>
    </row>
    <row r="21" spans="1:12" ht="15" customHeight="1">
      <c r="B21" s="20" t="s">
        <v>5</v>
      </c>
      <c r="C21" s="12"/>
      <c r="D21" s="141">
        <v>2023</v>
      </c>
      <c r="E21" s="84">
        <f t="shared" ref="E21:G22" si="1">SUM(E25,E29,E33,E37,E41,E45,E49)</f>
        <v>1010</v>
      </c>
      <c r="F21" s="84">
        <f t="shared" si="1"/>
        <v>966</v>
      </c>
      <c r="G21" s="84">
        <f t="shared" si="1"/>
        <v>44</v>
      </c>
    </row>
    <row r="22" spans="1:12" ht="15" customHeight="1">
      <c r="B22" s="12"/>
      <c r="C22" s="12"/>
      <c r="D22" s="141">
        <v>2024</v>
      </c>
      <c r="E22" s="84">
        <f t="shared" si="1"/>
        <v>1109</v>
      </c>
      <c r="F22" s="84">
        <f t="shared" si="1"/>
        <v>1056</v>
      </c>
      <c r="G22" s="84">
        <f t="shared" si="1"/>
        <v>53</v>
      </c>
    </row>
    <row r="23" spans="1:12" ht="8.1" customHeight="1">
      <c r="D23" s="141"/>
      <c r="E23" s="85"/>
      <c r="F23" s="85"/>
      <c r="G23" s="85"/>
    </row>
    <row r="24" spans="1:12" ht="15" customHeight="1">
      <c r="B24" s="12" t="s">
        <v>91</v>
      </c>
      <c r="D24" s="142">
        <v>2022</v>
      </c>
      <c r="E24" s="87" t="s">
        <v>28</v>
      </c>
      <c r="F24" s="87" t="s">
        <v>28</v>
      </c>
      <c r="G24" s="87" t="s">
        <v>28</v>
      </c>
    </row>
    <row r="25" spans="1:12" ht="15" customHeight="1">
      <c r="B25" s="20" t="s">
        <v>90</v>
      </c>
      <c r="D25" s="142">
        <v>2023</v>
      </c>
      <c r="E25" s="87" t="s">
        <v>28</v>
      </c>
      <c r="F25" s="87" t="s">
        <v>28</v>
      </c>
      <c r="G25" s="87" t="s">
        <v>28</v>
      </c>
    </row>
    <row r="26" spans="1:12" ht="15" customHeight="1">
      <c r="D26" s="142">
        <v>2024</v>
      </c>
      <c r="E26" s="87" t="s">
        <v>28</v>
      </c>
      <c r="F26" s="87" t="s">
        <v>28</v>
      </c>
      <c r="G26" s="87" t="s">
        <v>28</v>
      </c>
    </row>
    <row r="27" spans="1:12" ht="8.1" customHeight="1">
      <c r="D27" s="143"/>
      <c r="E27" s="88"/>
      <c r="F27" s="88"/>
      <c r="G27" s="88"/>
    </row>
    <row r="28" spans="1:12" ht="15" customHeight="1">
      <c r="B28" s="12" t="s">
        <v>43</v>
      </c>
      <c r="D28" s="142">
        <v>2022</v>
      </c>
      <c r="E28" s="86">
        <f>SUM(F28:G28)</f>
        <v>5</v>
      </c>
      <c r="F28" s="87">
        <v>5</v>
      </c>
      <c r="G28" s="87" t="s">
        <v>28</v>
      </c>
    </row>
    <row r="29" spans="1:12" ht="15" customHeight="1">
      <c r="B29" s="20" t="s">
        <v>44</v>
      </c>
      <c r="D29" s="142">
        <v>2023</v>
      </c>
      <c r="E29" s="86">
        <f t="shared" ref="E29:E30" si="2">SUM(F29:G29)</f>
        <v>7</v>
      </c>
      <c r="F29" s="87">
        <v>5</v>
      </c>
      <c r="G29" s="87">
        <v>2</v>
      </c>
    </row>
    <row r="30" spans="1:12" ht="15" customHeight="1">
      <c r="D30" s="142">
        <v>2024</v>
      </c>
      <c r="E30" s="86">
        <f t="shared" si="2"/>
        <v>2</v>
      </c>
      <c r="F30" s="87">
        <v>2</v>
      </c>
      <c r="G30" s="87" t="s">
        <v>28</v>
      </c>
    </row>
    <row r="31" spans="1:12" ht="8.1" customHeight="1">
      <c r="D31" s="143"/>
      <c r="E31" s="88"/>
      <c r="F31" s="88"/>
      <c r="G31" s="88"/>
    </row>
    <row r="32" spans="1:12" ht="15" customHeight="1">
      <c r="B32" s="12" t="s">
        <v>45</v>
      </c>
      <c r="D32" s="142">
        <v>2022</v>
      </c>
      <c r="E32" s="86">
        <f>SUM(F32:G32)</f>
        <v>117</v>
      </c>
      <c r="F32" s="87">
        <v>111</v>
      </c>
      <c r="G32" s="87">
        <v>6</v>
      </c>
    </row>
    <row r="33" spans="1:12" ht="15" customHeight="1">
      <c r="B33" s="20" t="s">
        <v>46</v>
      </c>
      <c r="D33" s="142">
        <v>2023</v>
      </c>
      <c r="E33" s="86">
        <f t="shared" ref="E33:E34" si="3">SUM(F33:G33)</f>
        <v>88</v>
      </c>
      <c r="F33" s="87">
        <v>85</v>
      </c>
      <c r="G33" s="87">
        <v>3</v>
      </c>
    </row>
    <row r="34" spans="1:12" ht="15" customHeight="1">
      <c r="D34" s="142">
        <v>2024</v>
      </c>
      <c r="E34" s="86">
        <f t="shared" si="3"/>
        <v>92</v>
      </c>
      <c r="F34" s="87">
        <v>90</v>
      </c>
      <c r="G34" s="87">
        <v>2</v>
      </c>
    </row>
    <row r="35" spans="1:12" ht="8.1" customHeight="1">
      <c r="D35" s="143"/>
      <c r="E35" s="88"/>
      <c r="F35" s="88"/>
      <c r="G35" s="88"/>
    </row>
    <row r="36" spans="1:12" ht="15" customHeight="1">
      <c r="B36" s="12" t="s">
        <v>47</v>
      </c>
      <c r="D36" s="142">
        <v>2022</v>
      </c>
      <c r="E36" s="86">
        <f>SUM(F36:G36)</f>
        <v>219</v>
      </c>
      <c r="F36" s="86">
        <v>209</v>
      </c>
      <c r="G36" s="87">
        <v>10</v>
      </c>
    </row>
    <row r="37" spans="1:12" ht="15" customHeight="1">
      <c r="B37" s="20" t="s">
        <v>48</v>
      </c>
      <c r="D37" s="142">
        <v>2023</v>
      </c>
      <c r="E37" s="86">
        <f t="shared" ref="E37:E38" si="4">SUM(F37:G37)</f>
        <v>171</v>
      </c>
      <c r="F37" s="86">
        <v>168</v>
      </c>
      <c r="G37" s="87">
        <v>3</v>
      </c>
    </row>
    <row r="38" spans="1:12" s="2" customFormat="1" ht="15" customHeight="1">
      <c r="A38" s="1"/>
      <c r="D38" s="142">
        <v>2024</v>
      </c>
      <c r="E38" s="86">
        <f t="shared" si="4"/>
        <v>188</v>
      </c>
      <c r="F38" s="86">
        <v>180</v>
      </c>
      <c r="G38" s="87">
        <v>8</v>
      </c>
      <c r="H38" s="91"/>
      <c r="I38" s="91"/>
      <c r="J38" s="110"/>
      <c r="K38" s="110"/>
      <c r="L38" s="110"/>
    </row>
    <row r="39" spans="1:12" ht="8.1" customHeight="1">
      <c r="D39" s="143"/>
      <c r="E39" s="88"/>
      <c r="F39" s="88"/>
      <c r="G39" s="88"/>
    </row>
    <row r="40" spans="1:12" ht="15" customHeight="1">
      <c r="A40" s="2"/>
      <c r="B40" s="12" t="s">
        <v>49</v>
      </c>
      <c r="D40" s="142">
        <v>2022</v>
      </c>
      <c r="E40" s="86">
        <f>SUM(F40:G40)</f>
        <v>280</v>
      </c>
      <c r="F40" s="86">
        <v>267</v>
      </c>
      <c r="G40" s="86">
        <v>13</v>
      </c>
    </row>
    <row r="41" spans="1:12" ht="15" customHeight="1">
      <c r="B41" s="20" t="s">
        <v>50</v>
      </c>
      <c r="D41" s="142">
        <v>2023</v>
      </c>
      <c r="E41" s="86">
        <f t="shared" ref="E41:E42" si="5">SUM(F41:G41)</f>
        <v>234</v>
      </c>
      <c r="F41" s="86">
        <v>221</v>
      </c>
      <c r="G41" s="87">
        <v>13</v>
      </c>
    </row>
    <row r="42" spans="1:12" ht="15" customHeight="1">
      <c r="D42" s="142">
        <v>2024</v>
      </c>
      <c r="E42" s="86">
        <f t="shared" si="5"/>
        <v>250</v>
      </c>
      <c r="F42" s="87">
        <v>233</v>
      </c>
      <c r="G42" s="87">
        <v>17</v>
      </c>
    </row>
    <row r="43" spans="1:12" ht="8.1" customHeight="1">
      <c r="D43" s="143"/>
      <c r="E43" s="88"/>
      <c r="F43" s="88"/>
      <c r="G43" s="88"/>
    </row>
    <row r="44" spans="1:12" ht="15" customHeight="1">
      <c r="B44" s="12" t="s">
        <v>51</v>
      </c>
      <c r="D44" s="142">
        <v>2022</v>
      </c>
      <c r="E44" s="86">
        <f>SUM(F44:G44)</f>
        <v>299</v>
      </c>
      <c r="F44" s="87">
        <v>288</v>
      </c>
      <c r="G44" s="86">
        <v>11</v>
      </c>
    </row>
    <row r="45" spans="1:12" ht="15" customHeight="1">
      <c r="B45" s="20" t="s">
        <v>52</v>
      </c>
      <c r="D45" s="142">
        <v>2023</v>
      </c>
      <c r="E45" s="86">
        <f t="shared" ref="E45:E46" si="6">SUM(F45:G45)</f>
        <v>245</v>
      </c>
      <c r="F45" s="87">
        <v>232</v>
      </c>
      <c r="G45" s="87">
        <v>13</v>
      </c>
    </row>
    <row r="46" spans="1:12" ht="15" customHeight="1">
      <c r="D46" s="142">
        <v>2024</v>
      </c>
      <c r="E46" s="86">
        <f t="shared" si="6"/>
        <v>276</v>
      </c>
      <c r="F46" s="87">
        <v>265</v>
      </c>
      <c r="G46" s="87">
        <v>11</v>
      </c>
    </row>
    <row r="47" spans="1:12" ht="8.1" customHeight="1">
      <c r="D47" s="143"/>
      <c r="E47" s="88"/>
      <c r="F47" s="88"/>
      <c r="G47" s="88"/>
    </row>
    <row r="48" spans="1:12" ht="15" customHeight="1">
      <c r="B48" s="21" t="s">
        <v>92</v>
      </c>
      <c r="D48" s="142">
        <v>2022</v>
      </c>
      <c r="E48" s="86">
        <f>SUM(F48:G48)</f>
        <v>339</v>
      </c>
      <c r="F48" s="86">
        <v>312</v>
      </c>
      <c r="G48" s="87">
        <v>27</v>
      </c>
    </row>
    <row r="49" spans="1:12" ht="15" customHeight="1">
      <c r="B49" s="20" t="s">
        <v>117</v>
      </c>
      <c r="D49" s="142">
        <v>2023</v>
      </c>
      <c r="E49" s="86">
        <f t="shared" ref="E49:E50" si="7">SUM(F49:G49)</f>
        <v>265</v>
      </c>
      <c r="F49" s="87">
        <v>255</v>
      </c>
      <c r="G49" s="87">
        <v>10</v>
      </c>
    </row>
    <row r="50" spans="1:12" ht="15" customHeight="1">
      <c r="D50" s="142">
        <v>2024</v>
      </c>
      <c r="E50" s="86">
        <f t="shared" si="7"/>
        <v>301</v>
      </c>
      <c r="F50" s="87">
        <v>286</v>
      </c>
      <c r="G50" s="87">
        <v>15</v>
      </c>
    </row>
    <row r="51" spans="1:12" ht="8.1" customHeight="1">
      <c r="D51" s="143"/>
      <c r="E51" s="88"/>
      <c r="F51" s="88"/>
      <c r="G51" s="88"/>
    </row>
    <row r="52" spans="1:12" ht="15" customHeight="1">
      <c r="B52" s="21" t="s">
        <v>53</v>
      </c>
      <c r="D52" s="142">
        <v>2022</v>
      </c>
      <c r="E52" s="86">
        <f>SUM(F52:G52)</f>
        <v>2</v>
      </c>
      <c r="F52" s="86">
        <v>1</v>
      </c>
      <c r="G52" s="87">
        <v>1</v>
      </c>
    </row>
    <row r="53" spans="1:12" ht="15" customHeight="1">
      <c r="B53" s="20" t="s">
        <v>54</v>
      </c>
      <c r="D53" s="142">
        <v>2023</v>
      </c>
      <c r="E53" s="86">
        <f t="shared" ref="E53:E54" si="8">SUM(F53:G53)</f>
        <v>2</v>
      </c>
      <c r="F53" s="87">
        <v>2</v>
      </c>
      <c r="G53" s="87" t="s">
        <v>28</v>
      </c>
    </row>
    <row r="54" spans="1:12" ht="15" customHeight="1">
      <c r="D54" s="142">
        <v>2024</v>
      </c>
      <c r="E54" s="86">
        <f t="shared" si="8"/>
        <v>2</v>
      </c>
      <c r="F54" s="87">
        <v>1</v>
      </c>
      <c r="G54" s="87">
        <v>1</v>
      </c>
    </row>
    <row r="55" spans="1:12" ht="8.1" customHeight="1" thickBot="1">
      <c r="A55" s="14"/>
      <c r="B55" s="15"/>
      <c r="C55" s="15"/>
      <c r="D55" s="144"/>
      <c r="E55" s="111"/>
      <c r="F55" s="111"/>
      <c r="G55" s="111"/>
      <c r="H55" s="112"/>
    </row>
    <row r="56" spans="1:12" s="18" customFormat="1">
      <c r="A56" s="16"/>
      <c r="B56" s="17"/>
      <c r="C56" s="17"/>
      <c r="D56" s="113"/>
      <c r="E56" s="113"/>
      <c r="F56" s="113"/>
      <c r="G56" s="113"/>
      <c r="H56" s="114" t="s">
        <v>24</v>
      </c>
      <c r="I56" s="115"/>
      <c r="J56" s="115"/>
      <c r="K56" s="115"/>
      <c r="L56" s="115"/>
    </row>
    <row r="57" spans="1:12" s="16" customFormat="1">
      <c r="A57" s="19"/>
      <c r="B57" s="17"/>
      <c r="C57" s="17"/>
      <c r="D57" s="113"/>
      <c r="E57" s="113"/>
      <c r="F57" s="113"/>
      <c r="G57" s="113"/>
      <c r="H57" s="116" t="s">
        <v>25</v>
      </c>
      <c r="I57" s="117"/>
      <c r="J57" s="117"/>
      <c r="K57" s="117"/>
      <c r="L57" s="117"/>
    </row>
  </sheetData>
  <mergeCells count="1"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0CB7-10F2-47F5-B427-ACC368406251}">
  <dimension ref="A1:L52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140625" style="2" customWidth="1"/>
    <col min="3" max="3" width="7.5703125" style="2" customWidth="1"/>
    <col min="4" max="4" width="15.5703125" style="89" customWidth="1"/>
    <col min="5" max="7" width="18.710937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95</v>
      </c>
      <c r="C6" s="5" t="s">
        <v>77</v>
      </c>
      <c r="D6" s="93"/>
      <c r="E6" s="93"/>
      <c r="F6" s="93"/>
      <c r="G6" s="93"/>
      <c r="H6" s="94"/>
      <c r="I6" s="95"/>
      <c r="J6" s="95"/>
      <c r="K6" s="95"/>
      <c r="L6" s="95"/>
    </row>
    <row r="7" spans="1:12" s="6" customFormat="1" ht="16.5" customHeight="1">
      <c r="B7" s="7" t="s">
        <v>96</v>
      </c>
      <c r="C7" s="8" t="s">
        <v>78</v>
      </c>
      <c r="D7" s="96"/>
      <c r="E7" s="96"/>
      <c r="F7" s="96"/>
      <c r="G7" s="96"/>
      <c r="H7" s="97"/>
      <c r="I7" s="97"/>
      <c r="J7" s="97"/>
      <c r="K7" s="97"/>
      <c r="L7" s="97"/>
    </row>
    <row r="8" spans="1:12" ht="8.1" customHeight="1"/>
    <row r="9" spans="1:12" ht="19.5" customHeight="1" thickBot="1">
      <c r="D9" s="152"/>
      <c r="E9" s="152"/>
      <c r="F9" s="152"/>
      <c r="G9" s="152"/>
      <c r="H9" s="153" t="s">
        <v>126</v>
      </c>
      <c r="I9" s="1"/>
      <c r="J9" s="1"/>
      <c r="K9" s="1"/>
      <c r="L9" s="1"/>
    </row>
    <row r="10" spans="1:12" ht="4.5" customHeight="1" thickTop="1">
      <c r="A10" s="26"/>
      <c r="B10" s="27"/>
      <c r="C10" s="27"/>
      <c r="D10" s="98"/>
      <c r="E10" s="98"/>
      <c r="F10" s="98"/>
      <c r="G10" s="98"/>
      <c r="H10" s="99"/>
    </row>
    <row r="11" spans="1:12" ht="15" customHeight="1">
      <c r="A11" s="28"/>
      <c r="B11" s="29" t="s">
        <v>26</v>
      </c>
      <c r="C11" s="30"/>
      <c r="D11" s="100" t="s">
        <v>1</v>
      </c>
      <c r="E11" s="101" t="s">
        <v>2</v>
      </c>
      <c r="F11" s="101" t="s">
        <v>6</v>
      </c>
      <c r="G11" s="101" t="s">
        <v>7</v>
      </c>
      <c r="H11" s="102"/>
    </row>
    <row r="12" spans="1:12" ht="15" customHeight="1">
      <c r="A12" s="28"/>
      <c r="B12" s="31" t="s">
        <v>27</v>
      </c>
      <c r="C12" s="30"/>
      <c r="D12" s="103" t="s">
        <v>4</v>
      </c>
      <c r="E12" s="104" t="s">
        <v>5</v>
      </c>
      <c r="F12" s="104" t="s">
        <v>8</v>
      </c>
      <c r="G12" s="104" t="s">
        <v>9</v>
      </c>
      <c r="H12" s="102"/>
    </row>
    <row r="13" spans="1:12" s="9" customFormat="1" ht="8.1" customHeight="1">
      <c r="A13" s="32"/>
      <c r="B13" s="33"/>
      <c r="C13" s="32"/>
      <c r="D13" s="105"/>
      <c r="E13" s="105"/>
      <c r="F13" s="105"/>
      <c r="G13" s="105"/>
      <c r="H13" s="106"/>
      <c r="I13" s="107"/>
      <c r="J13" s="107"/>
      <c r="K13" s="107"/>
      <c r="L13" s="107"/>
    </row>
    <row r="14" spans="1:12" ht="8.1" customHeight="1">
      <c r="A14" s="9"/>
      <c r="B14" s="10"/>
      <c r="C14" s="10"/>
      <c r="D14" s="108"/>
      <c r="E14" s="108"/>
      <c r="F14" s="108"/>
      <c r="G14" s="108"/>
      <c r="H14" s="107"/>
    </row>
    <row r="15" spans="1:12" ht="15" customHeight="1">
      <c r="A15" s="9"/>
      <c r="B15" s="10" t="s">
        <v>2</v>
      </c>
      <c r="C15" s="11"/>
      <c r="D15" s="141">
        <v>2022</v>
      </c>
      <c r="E15" s="84">
        <f>SUM(E19,E23,E27,E31,E35,E39,E43)</f>
        <v>26795</v>
      </c>
      <c r="F15" s="84">
        <f t="shared" ref="F15:G15" si="0">SUM(F19,F23,F27,F31,F35,F39,F43)</f>
        <v>25007</v>
      </c>
      <c r="G15" s="84">
        <f t="shared" si="0"/>
        <v>1788</v>
      </c>
      <c r="H15" s="107"/>
    </row>
    <row r="16" spans="1:12" ht="15" customHeight="1">
      <c r="B16" s="20" t="s">
        <v>5</v>
      </c>
      <c r="C16" s="12"/>
      <c r="D16" s="141">
        <v>2023</v>
      </c>
      <c r="E16" s="84">
        <f t="shared" ref="E16:G17" si="1">SUM(E20,E24,E28,E32,E36,E40,E44)</f>
        <v>26717</v>
      </c>
      <c r="F16" s="84">
        <f t="shared" si="1"/>
        <v>24978</v>
      </c>
      <c r="G16" s="84">
        <f t="shared" si="1"/>
        <v>1739</v>
      </c>
    </row>
    <row r="17" spans="2:7" ht="15" customHeight="1">
      <c r="B17" s="12"/>
      <c r="C17" s="12"/>
      <c r="D17" s="141">
        <v>2024</v>
      </c>
      <c r="E17" s="84">
        <f t="shared" si="1"/>
        <v>27683</v>
      </c>
      <c r="F17" s="84">
        <f t="shared" si="1"/>
        <v>25636</v>
      </c>
      <c r="G17" s="84">
        <f t="shared" si="1"/>
        <v>2047</v>
      </c>
    </row>
    <row r="18" spans="2:7" ht="8.1" customHeight="1">
      <c r="D18" s="141"/>
      <c r="E18" s="85"/>
      <c r="F18" s="85"/>
      <c r="G18" s="85"/>
    </row>
    <row r="19" spans="2:7" ht="15" customHeight="1">
      <c r="B19" s="12" t="s">
        <v>91</v>
      </c>
      <c r="D19" s="142">
        <v>2022</v>
      </c>
      <c r="E19" s="86">
        <f>SUM(F19:G19)</f>
        <v>3</v>
      </c>
      <c r="F19" s="87">
        <v>2</v>
      </c>
      <c r="G19" s="87">
        <v>1</v>
      </c>
    </row>
    <row r="20" spans="2:7" ht="15" customHeight="1">
      <c r="B20" s="20" t="s">
        <v>90</v>
      </c>
      <c r="D20" s="142">
        <v>2023</v>
      </c>
      <c r="E20" s="86">
        <f t="shared" ref="E20:E21" si="2">SUM(F20:G20)</f>
        <v>9</v>
      </c>
      <c r="F20" s="87">
        <v>6</v>
      </c>
      <c r="G20" s="87">
        <v>3</v>
      </c>
    </row>
    <row r="21" spans="2:7" ht="15" customHeight="1">
      <c r="D21" s="142">
        <v>2024</v>
      </c>
      <c r="E21" s="86">
        <f t="shared" si="2"/>
        <v>2</v>
      </c>
      <c r="F21" s="87">
        <v>1</v>
      </c>
      <c r="G21" s="87">
        <v>1</v>
      </c>
    </row>
    <row r="22" spans="2:7" ht="8.1" customHeight="1">
      <c r="D22" s="143"/>
      <c r="E22" s="88"/>
      <c r="F22" s="88"/>
      <c r="G22" s="88"/>
    </row>
    <row r="23" spans="2:7" ht="15" customHeight="1">
      <c r="B23" s="12" t="s">
        <v>43</v>
      </c>
      <c r="D23" s="142">
        <v>2022</v>
      </c>
      <c r="E23" s="86">
        <f>SUM(F23:G23)</f>
        <v>316</v>
      </c>
      <c r="F23" s="87">
        <v>248</v>
      </c>
      <c r="G23" s="87">
        <v>68</v>
      </c>
    </row>
    <row r="24" spans="2:7" ht="15" customHeight="1">
      <c r="B24" s="20" t="s">
        <v>44</v>
      </c>
      <c r="D24" s="142">
        <v>2023</v>
      </c>
      <c r="E24" s="86">
        <f t="shared" ref="E24:E25" si="3">SUM(F24:G24)</f>
        <v>306</v>
      </c>
      <c r="F24" s="87">
        <v>242</v>
      </c>
      <c r="G24" s="87">
        <v>64</v>
      </c>
    </row>
    <row r="25" spans="2:7" ht="15" customHeight="1">
      <c r="D25" s="142">
        <v>2024</v>
      </c>
      <c r="E25" s="86">
        <f t="shared" si="3"/>
        <v>247</v>
      </c>
      <c r="F25" s="87">
        <v>194</v>
      </c>
      <c r="G25" s="87">
        <v>53</v>
      </c>
    </row>
    <row r="26" spans="2:7" ht="8.1" customHeight="1">
      <c r="D26" s="143"/>
      <c r="E26" s="88"/>
      <c r="F26" s="88"/>
      <c r="G26" s="88"/>
    </row>
    <row r="27" spans="2:7" ht="15" customHeight="1">
      <c r="B27" s="12" t="s">
        <v>45</v>
      </c>
      <c r="D27" s="142">
        <v>2022</v>
      </c>
      <c r="E27" s="86">
        <f>SUM(F27:G27)</f>
        <v>2708</v>
      </c>
      <c r="F27" s="87">
        <v>2426</v>
      </c>
      <c r="G27" s="87">
        <v>282</v>
      </c>
    </row>
    <row r="28" spans="2:7" ht="15" customHeight="1">
      <c r="B28" s="20" t="s">
        <v>46</v>
      </c>
      <c r="D28" s="142">
        <v>2023</v>
      </c>
      <c r="E28" s="86">
        <f t="shared" ref="E28:E29" si="4">SUM(F28:G28)</f>
        <v>2553</v>
      </c>
      <c r="F28" s="87">
        <v>2299</v>
      </c>
      <c r="G28" s="87">
        <v>254</v>
      </c>
    </row>
    <row r="29" spans="2:7" ht="15" customHeight="1">
      <c r="D29" s="142">
        <v>2024</v>
      </c>
      <c r="E29" s="86">
        <f t="shared" si="4"/>
        <v>2457</v>
      </c>
      <c r="F29" s="87">
        <v>2175</v>
      </c>
      <c r="G29" s="87">
        <v>282</v>
      </c>
    </row>
    <row r="30" spans="2:7" ht="8.1" customHeight="1">
      <c r="D30" s="143"/>
      <c r="E30" s="88"/>
      <c r="F30" s="88"/>
      <c r="G30" s="88"/>
    </row>
    <row r="31" spans="2:7" ht="15" customHeight="1">
      <c r="B31" s="12" t="s">
        <v>47</v>
      </c>
      <c r="D31" s="142">
        <v>2022</v>
      </c>
      <c r="E31" s="86">
        <f>SUM(F31:G31)</f>
        <v>3830</v>
      </c>
      <c r="F31" s="86">
        <v>3474</v>
      </c>
      <c r="G31" s="87">
        <v>356</v>
      </c>
    </row>
    <row r="32" spans="2:7" ht="15" customHeight="1">
      <c r="B32" s="20" t="s">
        <v>48</v>
      </c>
      <c r="D32" s="142">
        <v>2023</v>
      </c>
      <c r="E32" s="86">
        <f t="shared" ref="E32:E33" si="5">SUM(F32:G32)</f>
        <v>3884</v>
      </c>
      <c r="F32" s="86">
        <v>3564</v>
      </c>
      <c r="G32" s="87">
        <v>320</v>
      </c>
    </row>
    <row r="33" spans="1:12" s="2" customFormat="1" ht="15" customHeight="1">
      <c r="A33" s="1"/>
      <c r="D33" s="142">
        <v>2024</v>
      </c>
      <c r="E33" s="86">
        <f t="shared" si="5"/>
        <v>4056</v>
      </c>
      <c r="F33" s="86">
        <v>3680</v>
      </c>
      <c r="G33" s="87">
        <v>376</v>
      </c>
      <c r="H33" s="91"/>
      <c r="I33" s="91"/>
      <c r="J33" s="110"/>
      <c r="K33" s="110"/>
      <c r="L33" s="110"/>
    </row>
    <row r="34" spans="1:12" ht="8.1" customHeight="1">
      <c r="D34" s="143"/>
      <c r="E34" s="88"/>
      <c r="F34" s="88"/>
      <c r="G34" s="88"/>
    </row>
    <row r="35" spans="1:12" ht="15" customHeight="1">
      <c r="A35" s="2"/>
      <c r="B35" s="12" t="s">
        <v>49</v>
      </c>
      <c r="D35" s="142">
        <v>2022</v>
      </c>
      <c r="E35" s="86">
        <f>SUM(F35:G35)</f>
        <v>4423</v>
      </c>
      <c r="F35" s="86">
        <v>4084</v>
      </c>
      <c r="G35" s="86">
        <v>339</v>
      </c>
    </row>
    <row r="36" spans="1:12" ht="15" customHeight="1">
      <c r="B36" s="20" t="s">
        <v>50</v>
      </c>
      <c r="D36" s="142">
        <v>2023</v>
      </c>
      <c r="E36" s="86">
        <f t="shared" ref="E36:E37" si="6">SUM(F36:G36)</f>
        <v>4307</v>
      </c>
      <c r="F36" s="86">
        <v>3949</v>
      </c>
      <c r="G36" s="87">
        <v>358</v>
      </c>
    </row>
    <row r="37" spans="1:12" ht="15" customHeight="1">
      <c r="D37" s="142">
        <v>2024</v>
      </c>
      <c r="E37" s="86">
        <f t="shared" si="6"/>
        <v>4592</v>
      </c>
      <c r="F37" s="87">
        <v>4178</v>
      </c>
      <c r="G37" s="87">
        <v>414</v>
      </c>
    </row>
    <row r="38" spans="1:12" ht="8.1" customHeight="1">
      <c r="D38" s="143"/>
      <c r="E38" s="88"/>
      <c r="F38" s="88"/>
      <c r="G38" s="88"/>
    </row>
    <row r="39" spans="1:12" ht="15" customHeight="1">
      <c r="B39" s="12" t="s">
        <v>51</v>
      </c>
      <c r="D39" s="142">
        <v>2022</v>
      </c>
      <c r="E39" s="86">
        <f>SUM(F39:G39)</f>
        <v>5734</v>
      </c>
      <c r="F39" s="87">
        <v>5378</v>
      </c>
      <c r="G39" s="86">
        <v>356</v>
      </c>
    </row>
    <row r="40" spans="1:12" ht="15" customHeight="1">
      <c r="B40" s="20" t="s">
        <v>52</v>
      </c>
      <c r="D40" s="142">
        <v>2023</v>
      </c>
      <c r="E40" s="86">
        <f t="shared" ref="E40:E41" si="7">SUM(F40:G40)</f>
        <v>5606</v>
      </c>
      <c r="F40" s="87">
        <v>5262</v>
      </c>
      <c r="G40" s="87">
        <v>344</v>
      </c>
    </row>
    <row r="41" spans="1:12" ht="15" customHeight="1">
      <c r="D41" s="142">
        <v>2024</v>
      </c>
      <c r="E41" s="86">
        <f t="shared" si="7"/>
        <v>5923</v>
      </c>
      <c r="F41" s="87">
        <v>5469</v>
      </c>
      <c r="G41" s="87">
        <v>454</v>
      </c>
    </row>
    <row r="42" spans="1:12" ht="8.1" customHeight="1">
      <c r="D42" s="143"/>
      <c r="E42" s="88"/>
      <c r="F42" s="88"/>
      <c r="G42" s="88"/>
    </row>
    <row r="43" spans="1:12" ht="15" customHeight="1">
      <c r="B43" s="21" t="s">
        <v>92</v>
      </c>
      <c r="D43" s="142">
        <v>2022</v>
      </c>
      <c r="E43" s="86">
        <f>SUM(F43:G43)</f>
        <v>9781</v>
      </c>
      <c r="F43" s="86">
        <v>9395</v>
      </c>
      <c r="G43" s="87">
        <v>386</v>
      </c>
    </row>
    <row r="44" spans="1:12" ht="15" customHeight="1">
      <c r="B44" s="20" t="s">
        <v>117</v>
      </c>
      <c r="D44" s="142">
        <v>2023</v>
      </c>
      <c r="E44" s="86">
        <f t="shared" ref="E44:E45" si="8">SUM(F44:G44)</f>
        <v>10052</v>
      </c>
      <c r="F44" s="87">
        <v>9656</v>
      </c>
      <c r="G44" s="87">
        <v>396</v>
      </c>
    </row>
    <row r="45" spans="1:12" ht="15" customHeight="1">
      <c r="D45" s="142">
        <v>2024</v>
      </c>
      <c r="E45" s="86">
        <f t="shared" si="8"/>
        <v>10406</v>
      </c>
      <c r="F45" s="87">
        <v>9939</v>
      </c>
      <c r="G45" s="87">
        <v>467</v>
      </c>
    </row>
    <row r="46" spans="1:12" ht="8.1" customHeight="1">
      <c r="D46" s="143"/>
      <c r="E46" s="88"/>
      <c r="F46" s="88"/>
      <c r="G46" s="88"/>
    </row>
    <row r="47" spans="1:12" ht="15" customHeight="1">
      <c r="B47" s="21" t="s">
        <v>53</v>
      </c>
      <c r="D47" s="142">
        <v>2022</v>
      </c>
      <c r="E47" s="86">
        <f>SUM(F47:G47)</f>
        <v>488</v>
      </c>
      <c r="F47" s="86">
        <v>466</v>
      </c>
      <c r="G47" s="87">
        <v>22</v>
      </c>
    </row>
    <row r="48" spans="1:12" ht="15" customHeight="1">
      <c r="B48" s="20" t="s">
        <v>54</v>
      </c>
      <c r="D48" s="142">
        <v>2023</v>
      </c>
      <c r="E48" s="86">
        <f t="shared" ref="E48:E49" si="9">SUM(F48:G48)</f>
        <v>97</v>
      </c>
      <c r="F48" s="87">
        <v>78</v>
      </c>
      <c r="G48" s="87">
        <v>19</v>
      </c>
    </row>
    <row r="49" spans="1:12" ht="15" customHeight="1">
      <c r="D49" s="142">
        <v>2024</v>
      </c>
      <c r="E49" s="86">
        <f t="shared" si="9"/>
        <v>135</v>
      </c>
      <c r="F49" s="87">
        <v>121</v>
      </c>
      <c r="G49" s="87">
        <v>14</v>
      </c>
    </row>
    <row r="50" spans="1:12" ht="8.1" customHeight="1" thickBot="1">
      <c r="A50" s="14"/>
      <c r="B50" s="15"/>
      <c r="C50" s="15"/>
      <c r="D50" s="144"/>
      <c r="E50" s="111"/>
      <c r="F50" s="111"/>
      <c r="G50" s="111"/>
      <c r="H50" s="112"/>
    </row>
    <row r="51" spans="1:12" s="18" customFormat="1">
      <c r="A51" s="16"/>
      <c r="B51" s="17"/>
      <c r="C51" s="17"/>
      <c r="D51" s="113"/>
      <c r="E51" s="113"/>
      <c r="F51" s="113"/>
      <c r="G51" s="113"/>
      <c r="H51" s="114" t="s">
        <v>24</v>
      </c>
      <c r="I51" s="115"/>
      <c r="J51" s="115"/>
      <c r="K51" s="115"/>
      <c r="L51" s="115"/>
    </row>
    <row r="52" spans="1:12" s="16" customFormat="1">
      <c r="A52" s="19"/>
      <c r="B52" s="17"/>
      <c r="C52" s="17"/>
      <c r="D52" s="113"/>
      <c r="E52" s="113"/>
      <c r="F52" s="113"/>
      <c r="G52" s="113"/>
      <c r="H52" s="116" t="s">
        <v>25</v>
      </c>
      <c r="I52" s="117"/>
      <c r="J52" s="117"/>
      <c r="K52" s="117"/>
      <c r="L52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A4F5-0B23-4CAB-BB55-4159A95C8C76}">
  <dimension ref="A1:L52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85546875" style="2" customWidth="1"/>
    <col min="3" max="3" width="15.42578125" style="2" customWidth="1"/>
    <col min="4" max="4" width="16" style="89" customWidth="1"/>
    <col min="5" max="7" width="17.14062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118"/>
      <c r="J2" s="118"/>
    </row>
    <row r="3" spans="1:12" ht="12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/>
    <row r="9" spans="1:12" ht="16.5" customHeight="1"/>
    <row r="10" spans="1:12" s="3" customFormat="1" ht="15" customHeight="1">
      <c r="B10" s="4" t="s">
        <v>261</v>
      </c>
      <c r="C10" s="5" t="s">
        <v>118</v>
      </c>
      <c r="D10" s="93"/>
      <c r="E10" s="93"/>
      <c r="F10" s="93"/>
      <c r="G10" s="93"/>
      <c r="H10" s="94"/>
      <c r="I10" s="95"/>
      <c r="J10" s="95"/>
      <c r="K10" s="95"/>
      <c r="L10" s="95"/>
    </row>
    <row r="11" spans="1:12" s="3" customFormat="1" ht="15" customHeight="1">
      <c r="B11" s="4"/>
      <c r="C11" s="5" t="s">
        <v>122</v>
      </c>
      <c r="D11" s="93"/>
      <c r="E11" s="93"/>
      <c r="F11" s="93"/>
      <c r="G11" s="93"/>
      <c r="H11" s="94"/>
      <c r="I11" s="95"/>
      <c r="J11" s="95"/>
      <c r="K11" s="95"/>
      <c r="L11" s="95"/>
    </row>
    <row r="12" spans="1:12" s="6" customFormat="1" ht="16.5" customHeight="1">
      <c r="B12" s="7" t="s">
        <v>262</v>
      </c>
      <c r="C12" s="236" t="s">
        <v>123</v>
      </c>
      <c r="D12" s="236"/>
      <c r="E12" s="236"/>
      <c r="F12" s="236"/>
      <c r="G12" s="236"/>
      <c r="H12" s="236"/>
      <c r="I12" s="97"/>
      <c r="J12" s="97"/>
      <c r="K12" s="97"/>
      <c r="L12" s="97"/>
    </row>
    <row r="13" spans="1:12" s="6" customFormat="1" ht="16.5" customHeight="1">
      <c r="B13" s="7"/>
      <c r="C13" s="8" t="s">
        <v>121</v>
      </c>
      <c r="D13" s="96"/>
      <c r="E13" s="96"/>
      <c r="F13" s="96"/>
      <c r="G13" s="96"/>
      <c r="H13" s="97"/>
      <c r="I13" s="97"/>
      <c r="J13" s="97"/>
      <c r="K13" s="97"/>
      <c r="L13" s="97"/>
    </row>
    <row r="14" spans="1:12" ht="8.1" customHeight="1" thickBot="1"/>
    <row r="15" spans="1:12" ht="4.5" customHeight="1" thickTop="1">
      <c r="A15" s="26"/>
      <c r="B15" s="27"/>
      <c r="C15" s="27"/>
      <c r="D15" s="98"/>
      <c r="E15" s="98"/>
      <c r="F15" s="98"/>
      <c r="G15" s="98"/>
      <c r="H15" s="99"/>
    </row>
    <row r="16" spans="1:12" ht="15" customHeight="1">
      <c r="A16" s="28"/>
      <c r="B16" s="29" t="s">
        <v>75</v>
      </c>
      <c r="C16" s="30"/>
      <c r="D16" s="100" t="s">
        <v>1</v>
      </c>
      <c r="E16" s="101" t="s">
        <v>2</v>
      </c>
      <c r="F16" s="101" t="s">
        <v>6</v>
      </c>
      <c r="G16" s="101" t="s">
        <v>7</v>
      </c>
      <c r="H16" s="102"/>
    </row>
    <row r="17" spans="1:12" ht="15" customHeight="1">
      <c r="A17" s="28"/>
      <c r="B17" s="31" t="s">
        <v>76</v>
      </c>
      <c r="C17" s="30"/>
      <c r="D17" s="103" t="s">
        <v>4</v>
      </c>
      <c r="E17" s="104" t="s">
        <v>5</v>
      </c>
      <c r="F17" s="104" t="s">
        <v>8</v>
      </c>
      <c r="G17" s="104" t="s">
        <v>9</v>
      </c>
      <c r="H17" s="102"/>
    </row>
    <row r="18" spans="1:12" s="9" customFormat="1" ht="8.1" customHeight="1">
      <c r="A18" s="32"/>
      <c r="B18" s="33"/>
      <c r="C18" s="32"/>
      <c r="D18" s="105"/>
      <c r="E18" s="105"/>
      <c r="F18" s="105"/>
      <c r="G18" s="105"/>
      <c r="H18" s="106"/>
      <c r="I18" s="107"/>
      <c r="J18" s="107"/>
      <c r="K18" s="107"/>
      <c r="L18" s="107"/>
    </row>
    <row r="19" spans="1:12" ht="8.1" customHeight="1">
      <c r="A19" s="9"/>
      <c r="B19" s="10"/>
      <c r="C19" s="10"/>
      <c r="D19" s="108"/>
      <c r="E19" s="108"/>
      <c r="F19" s="108"/>
      <c r="G19" s="108"/>
      <c r="H19" s="107"/>
    </row>
    <row r="20" spans="1:12" ht="15" customHeight="1">
      <c r="A20" s="9"/>
      <c r="B20" s="22" t="s">
        <v>2</v>
      </c>
      <c r="C20" s="11"/>
      <c r="D20" s="141">
        <v>2022</v>
      </c>
      <c r="E20" s="84">
        <f t="shared" ref="E20:E22" si="0">SUM(F20:G20)</f>
        <v>1261</v>
      </c>
      <c r="F20" s="84">
        <f t="shared" ref="F20:G22" si="1">SUM(F24,F44)</f>
        <v>1193</v>
      </c>
      <c r="G20" s="84">
        <f t="shared" si="1"/>
        <v>68</v>
      </c>
      <c r="H20" s="107"/>
    </row>
    <row r="21" spans="1:12" ht="15" customHeight="1">
      <c r="B21" s="20" t="s">
        <v>5</v>
      </c>
      <c r="C21" s="12"/>
      <c r="D21" s="141">
        <v>2023</v>
      </c>
      <c r="E21" s="84">
        <f t="shared" si="0"/>
        <v>1012</v>
      </c>
      <c r="F21" s="84">
        <f t="shared" si="1"/>
        <v>968</v>
      </c>
      <c r="G21" s="84">
        <f t="shared" si="1"/>
        <v>44</v>
      </c>
    </row>
    <row r="22" spans="1:12" ht="15" customHeight="1">
      <c r="B22" s="12"/>
      <c r="C22" s="12"/>
      <c r="D22" s="141">
        <v>2024</v>
      </c>
      <c r="E22" s="84">
        <f t="shared" si="0"/>
        <v>1111</v>
      </c>
      <c r="F22" s="84">
        <f t="shared" si="1"/>
        <v>1057</v>
      </c>
      <c r="G22" s="84">
        <f t="shared" si="1"/>
        <v>54</v>
      </c>
    </row>
    <row r="23" spans="1:12" ht="8.1" customHeight="1">
      <c r="D23" s="141"/>
      <c r="E23" s="85"/>
      <c r="F23" s="85"/>
      <c r="G23" s="85"/>
    </row>
    <row r="24" spans="1:12" ht="15" customHeight="1">
      <c r="B24" s="21" t="s">
        <v>29</v>
      </c>
      <c r="D24" s="142">
        <v>2022</v>
      </c>
      <c r="E24" s="86">
        <f>SUM(F24:G24)</f>
        <v>1253</v>
      </c>
      <c r="F24" s="87">
        <f>SUM(F28,F32,F36,F40)</f>
        <v>1189</v>
      </c>
      <c r="G24" s="87">
        <f>SUM(G28,G32,G36,G40)</f>
        <v>64</v>
      </c>
    </row>
    <row r="25" spans="1:12" ht="15" customHeight="1">
      <c r="B25" s="20" t="s">
        <v>30</v>
      </c>
      <c r="D25" s="142">
        <v>2023</v>
      </c>
      <c r="E25" s="86">
        <f t="shared" ref="E25:E46" si="2">SUM(F25:G25)</f>
        <v>1005</v>
      </c>
      <c r="F25" s="87">
        <f>SUM(F29,F33,F37,F41)</f>
        <v>963</v>
      </c>
      <c r="G25" s="87">
        <f t="shared" ref="G25:G26" si="3">SUM(G29,G33,G37,G41)</f>
        <v>42</v>
      </c>
    </row>
    <row r="26" spans="1:12" ht="15" customHeight="1">
      <c r="D26" s="142">
        <v>2024</v>
      </c>
      <c r="E26" s="86">
        <f t="shared" si="2"/>
        <v>1093</v>
      </c>
      <c r="F26" s="87">
        <f>SUM(F30,F34,F38,F42)</f>
        <v>1043</v>
      </c>
      <c r="G26" s="87">
        <f t="shared" si="3"/>
        <v>50</v>
      </c>
    </row>
    <row r="27" spans="1:12" ht="8.1" customHeight="1">
      <c r="D27" s="143"/>
      <c r="E27" s="109"/>
      <c r="F27" s="121"/>
      <c r="G27" s="121"/>
    </row>
    <row r="28" spans="1:12" ht="15" customHeight="1">
      <c r="B28" s="23" t="s">
        <v>31</v>
      </c>
      <c r="D28" s="142">
        <v>2022</v>
      </c>
      <c r="E28" s="86">
        <f t="shared" si="2"/>
        <v>916</v>
      </c>
      <c r="F28" s="87">
        <v>866</v>
      </c>
      <c r="G28" s="87">
        <v>50</v>
      </c>
    </row>
    <row r="29" spans="1:12" ht="15" customHeight="1">
      <c r="B29" s="24"/>
      <c r="D29" s="142">
        <v>2023</v>
      </c>
      <c r="E29" s="86">
        <f t="shared" si="2"/>
        <v>730</v>
      </c>
      <c r="F29" s="87">
        <v>691</v>
      </c>
      <c r="G29" s="87">
        <v>39</v>
      </c>
    </row>
    <row r="30" spans="1:12" ht="15" customHeight="1">
      <c r="D30" s="142">
        <v>2024</v>
      </c>
      <c r="E30" s="86">
        <f t="shared" si="2"/>
        <v>819</v>
      </c>
      <c r="F30" s="87">
        <v>777</v>
      </c>
      <c r="G30" s="87">
        <v>42</v>
      </c>
    </row>
    <row r="31" spans="1:12" ht="8.1" customHeight="1">
      <c r="D31" s="143"/>
      <c r="E31" s="109"/>
      <c r="F31" s="121"/>
      <c r="G31" s="121"/>
    </row>
    <row r="32" spans="1:12" ht="15" customHeight="1">
      <c r="A32" s="2"/>
      <c r="B32" s="25" t="s">
        <v>32</v>
      </c>
      <c r="D32" s="142">
        <v>2022</v>
      </c>
      <c r="E32" s="86">
        <f t="shared" si="2"/>
        <v>86</v>
      </c>
      <c r="F32" s="87">
        <v>83</v>
      </c>
      <c r="G32" s="87">
        <v>3</v>
      </c>
    </row>
    <row r="33" spans="1:12" ht="15" customHeight="1">
      <c r="B33" s="24" t="s">
        <v>33</v>
      </c>
      <c r="D33" s="142">
        <v>2023</v>
      </c>
      <c r="E33" s="86">
        <f t="shared" si="2"/>
        <v>76</v>
      </c>
      <c r="F33" s="87">
        <v>76</v>
      </c>
      <c r="G33" s="87" t="s">
        <v>28</v>
      </c>
    </row>
    <row r="34" spans="1:12" ht="15" customHeight="1">
      <c r="D34" s="142">
        <v>2024</v>
      </c>
      <c r="E34" s="86">
        <f t="shared" si="2"/>
        <v>84</v>
      </c>
      <c r="F34" s="87">
        <v>82</v>
      </c>
      <c r="G34" s="87">
        <v>2</v>
      </c>
    </row>
    <row r="35" spans="1:12" ht="8.1" customHeight="1">
      <c r="D35" s="143"/>
      <c r="E35" s="109"/>
      <c r="F35" s="121"/>
      <c r="G35" s="121"/>
    </row>
    <row r="36" spans="1:12" ht="15" customHeight="1">
      <c r="B36" s="25" t="s">
        <v>34</v>
      </c>
      <c r="D36" s="142">
        <v>2022</v>
      </c>
      <c r="E36" s="86">
        <f t="shared" si="2"/>
        <v>187</v>
      </c>
      <c r="F36" s="87">
        <v>182</v>
      </c>
      <c r="G36" s="87">
        <v>5</v>
      </c>
    </row>
    <row r="37" spans="1:12" ht="15" customHeight="1">
      <c r="B37" s="24" t="s">
        <v>71</v>
      </c>
      <c r="D37" s="142">
        <v>2023</v>
      </c>
      <c r="E37" s="86">
        <f t="shared" si="2"/>
        <v>170</v>
      </c>
      <c r="F37" s="87">
        <v>169</v>
      </c>
      <c r="G37" s="87">
        <v>1</v>
      </c>
    </row>
    <row r="38" spans="1:12" ht="15" customHeight="1">
      <c r="D38" s="142">
        <v>2024</v>
      </c>
      <c r="E38" s="86">
        <f t="shared" si="2"/>
        <v>168</v>
      </c>
      <c r="F38" s="87">
        <v>162</v>
      </c>
      <c r="G38" s="87">
        <v>6</v>
      </c>
    </row>
    <row r="39" spans="1:12" ht="8.1" customHeight="1">
      <c r="D39" s="143"/>
      <c r="E39" s="109"/>
      <c r="F39" s="121"/>
      <c r="G39" s="121"/>
    </row>
    <row r="40" spans="1:12" ht="15" customHeight="1">
      <c r="B40" s="25" t="s">
        <v>35</v>
      </c>
      <c r="D40" s="142">
        <v>2022</v>
      </c>
      <c r="E40" s="86">
        <f t="shared" si="2"/>
        <v>64</v>
      </c>
      <c r="F40" s="87">
        <v>58</v>
      </c>
      <c r="G40" s="87">
        <v>6</v>
      </c>
    </row>
    <row r="41" spans="1:12" ht="15" customHeight="1">
      <c r="B41" s="24" t="s">
        <v>36</v>
      </c>
      <c r="D41" s="142">
        <v>2023</v>
      </c>
      <c r="E41" s="86">
        <f t="shared" si="2"/>
        <v>29</v>
      </c>
      <c r="F41" s="87">
        <v>27</v>
      </c>
      <c r="G41" s="87">
        <v>2</v>
      </c>
    </row>
    <row r="42" spans="1:12" ht="15" customHeight="1">
      <c r="D42" s="142">
        <v>2024</v>
      </c>
      <c r="E42" s="86">
        <f t="shared" si="2"/>
        <v>22</v>
      </c>
      <c r="F42" s="87">
        <v>22</v>
      </c>
      <c r="G42" s="87" t="s">
        <v>28</v>
      </c>
    </row>
    <row r="43" spans="1:12" ht="8.1" customHeight="1">
      <c r="D43" s="143"/>
      <c r="E43" s="109"/>
      <c r="F43" s="121"/>
      <c r="G43" s="121"/>
    </row>
    <row r="44" spans="1:12" ht="15" customHeight="1">
      <c r="B44" s="21" t="s">
        <v>37</v>
      </c>
      <c r="D44" s="142">
        <v>2022</v>
      </c>
      <c r="E44" s="86">
        <f t="shared" si="2"/>
        <v>8</v>
      </c>
      <c r="F44" s="87">
        <v>4</v>
      </c>
      <c r="G44" s="87">
        <v>4</v>
      </c>
    </row>
    <row r="45" spans="1:12" ht="15" customHeight="1">
      <c r="B45" s="20" t="s">
        <v>38</v>
      </c>
      <c r="D45" s="142">
        <v>2023</v>
      </c>
      <c r="E45" s="86">
        <f t="shared" si="2"/>
        <v>7</v>
      </c>
      <c r="F45" s="87">
        <v>5</v>
      </c>
      <c r="G45" s="87">
        <v>2</v>
      </c>
    </row>
    <row r="46" spans="1:12" ht="15" customHeight="1">
      <c r="D46" s="142">
        <v>2024</v>
      </c>
      <c r="E46" s="86">
        <f t="shared" si="2"/>
        <v>18</v>
      </c>
      <c r="F46" s="87">
        <v>14</v>
      </c>
      <c r="G46" s="87">
        <v>4</v>
      </c>
    </row>
    <row r="47" spans="1:12" ht="8.1" customHeight="1" thickBot="1">
      <c r="A47" s="14"/>
      <c r="B47" s="15"/>
      <c r="C47" s="15"/>
      <c r="D47" s="111"/>
      <c r="E47" s="111"/>
      <c r="F47" s="111"/>
      <c r="G47" s="111"/>
      <c r="H47" s="112"/>
    </row>
    <row r="48" spans="1:12" s="18" customFormat="1">
      <c r="A48" s="16"/>
      <c r="B48" s="17"/>
      <c r="C48" s="17"/>
      <c r="D48" s="113"/>
      <c r="E48" s="113"/>
      <c r="F48" s="113"/>
      <c r="G48" s="113"/>
      <c r="H48" s="114" t="s">
        <v>24</v>
      </c>
      <c r="I48" s="115"/>
      <c r="J48" s="115"/>
      <c r="K48" s="115"/>
      <c r="L48" s="115"/>
    </row>
    <row r="49" spans="1:12" s="16" customFormat="1">
      <c r="A49" s="19"/>
      <c r="B49" s="17"/>
      <c r="C49" s="17"/>
      <c r="D49" s="113"/>
      <c r="E49" s="113"/>
      <c r="F49" s="113"/>
      <c r="G49" s="113"/>
      <c r="H49" s="116" t="s">
        <v>25</v>
      </c>
      <c r="I49" s="117"/>
      <c r="J49" s="117"/>
      <c r="K49" s="117"/>
      <c r="L49" s="117"/>
    </row>
    <row r="50" spans="1:12">
      <c r="B50" s="17"/>
    </row>
    <row r="51" spans="1:12">
      <c r="B51" s="34"/>
    </row>
    <row r="52" spans="1:12">
      <c r="B52" s="17"/>
    </row>
  </sheetData>
  <mergeCells count="1"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43E5-2CF2-4173-8663-0B5996461F29}">
  <dimension ref="A1:L74"/>
  <sheetViews>
    <sheetView showGridLines="0" tabSelected="1" view="pageBreakPreview" topLeftCell="A43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1.140625" style="2" customWidth="1"/>
    <col min="3" max="3" width="20" style="2" customWidth="1"/>
    <col min="4" max="4" width="33" style="89" customWidth="1"/>
    <col min="5" max="5" width="31.85546875" style="89" customWidth="1"/>
    <col min="6" max="6" width="2.140625" style="91" customWidth="1"/>
    <col min="7" max="12" width="9.140625" style="91"/>
    <col min="13" max="16384" width="9.140625" style="1"/>
  </cols>
  <sheetData>
    <row r="1" spans="1:12" ht="12" customHeight="1">
      <c r="F1" s="90"/>
    </row>
    <row r="2" spans="1:12" ht="12" customHeight="1">
      <c r="F2" s="90"/>
      <c r="G2" s="118"/>
      <c r="H2" s="118"/>
      <c r="I2" s="118"/>
    </row>
    <row r="3" spans="1:12" ht="12" customHeight="1"/>
    <row r="4" spans="1:12" ht="16.5" customHeight="1"/>
    <row r="5" spans="1:12" s="3" customFormat="1" ht="15" customHeight="1">
      <c r="B5" s="4" t="s">
        <v>263</v>
      </c>
      <c r="C5" s="5" t="s">
        <v>124</v>
      </c>
      <c r="D5" s="93"/>
      <c r="E5" s="93"/>
      <c r="F5" s="94"/>
      <c r="G5" s="95"/>
      <c r="H5" s="95"/>
      <c r="I5" s="95"/>
      <c r="J5" s="95"/>
      <c r="K5" s="95"/>
      <c r="L5" s="95"/>
    </row>
    <row r="6" spans="1:12" s="6" customFormat="1" ht="16.5" customHeight="1">
      <c r="B6" s="7" t="s">
        <v>264</v>
      </c>
      <c r="C6" s="236" t="s">
        <v>125</v>
      </c>
      <c r="D6" s="236"/>
      <c r="E6" s="236"/>
      <c r="F6" s="236"/>
      <c r="G6" s="97"/>
      <c r="H6" s="97"/>
      <c r="I6" s="97"/>
      <c r="J6" s="97"/>
      <c r="K6" s="97"/>
      <c r="L6" s="97"/>
    </row>
    <row r="7" spans="1:12" ht="8.1" customHeight="1" thickBot="1"/>
    <row r="8" spans="1:12" ht="4.5" customHeight="1" thickTop="1">
      <c r="A8" s="26"/>
      <c r="B8" s="27"/>
      <c r="C8" s="27"/>
      <c r="D8" s="98"/>
      <c r="E8" s="98"/>
      <c r="F8" s="99"/>
    </row>
    <row r="9" spans="1:12" ht="15" customHeight="1">
      <c r="A9" s="28"/>
      <c r="B9" s="29" t="s">
        <v>0</v>
      </c>
      <c r="C9" s="30"/>
      <c r="D9" s="100" t="s">
        <v>1</v>
      </c>
      <c r="E9" s="101" t="s">
        <v>41</v>
      </c>
      <c r="F9" s="102"/>
    </row>
    <row r="10" spans="1:12" ht="15" customHeight="1">
      <c r="A10" s="28"/>
      <c r="B10" s="31" t="s">
        <v>3</v>
      </c>
      <c r="C10" s="30"/>
      <c r="D10" s="103" t="s">
        <v>4</v>
      </c>
      <c r="E10" s="104" t="s">
        <v>89</v>
      </c>
      <c r="F10" s="102"/>
    </row>
    <row r="11" spans="1:12" s="9" customFormat="1" ht="8.1" customHeight="1">
      <c r="A11" s="32"/>
      <c r="B11" s="33"/>
      <c r="C11" s="32"/>
      <c r="D11" s="105"/>
      <c r="E11" s="105"/>
      <c r="F11" s="106"/>
      <c r="G11" s="107"/>
      <c r="H11" s="107"/>
      <c r="I11" s="107"/>
      <c r="J11" s="107"/>
      <c r="K11" s="107"/>
      <c r="L11" s="107"/>
    </row>
    <row r="12" spans="1:12" ht="8.1" customHeight="1">
      <c r="A12" s="9"/>
      <c r="B12" s="10"/>
      <c r="C12" s="10"/>
      <c r="D12" s="108"/>
      <c r="E12" s="108"/>
      <c r="F12" s="107"/>
    </row>
    <row r="13" spans="1:12" ht="15" customHeight="1">
      <c r="A13" s="9"/>
      <c r="B13" s="10" t="s">
        <v>10</v>
      </c>
      <c r="C13" s="11"/>
      <c r="D13" s="141">
        <v>2022</v>
      </c>
      <c r="E13" s="84">
        <f>SUM(E17,E21,E25,E29,E33,E37,E41,E45,E49,E53,E57,E61,E65)</f>
        <v>36</v>
      </c>
      <c r="F13" s="107"/>
    </row>
    <row r="14" spans="1:12" ht="15" customHeight="1">
      <c r="B14" s="12"/>
      <c r="C14" s="12"/>
      <c r="D14" s="141">
        <v>2023</v>
      </c>
      <c r="E14" s="84">
        <f t="shared" ref="E14:E15" si="0">SUM(E18,E22,E26,E30,E34,E38,E42,E46,E50,E54,E58,E62,E66)</f>
        <v>10</v>
      </c>
    </row>
    <row r="15" spans="1:12" ht="15" customHeight="1">
      <c r="B15" s="12"/>
      <c r="C15" s="12"/>
      <c r="D15" s="141">
        <v>2024</v>
      </c>
      <c r="E15" s="84">
        <f t="shared" si="0"/>
        <v>28</v>
      </c>
    </row>
    <row r="16" spans="1:12" ht="8.1" customHeight="1">
      <c r="D16" s="141"/>
      <c r="E16" s="85"/>
    </row>
    <row r="17" spans="1:12" ht="15" customHeight="1">
      <c r="B17" s="2" t="s">
        <v>11</v>
      </c>
      <c r="D17" s="142">
        <v>2022</v>
      </c>
      <c r="E17" s="86">
        <v>2</v>
      </c>
    </row>
    <row r="18" spans="1:12" ht="15" customHeight="1">
      <c r="D18" s="142">
        <v>2023</v>
      </c>
      <c r="E18" s="86">
        <v>1</v>
      </c>
    </row>
    <row r="19" spans="1:12" ht="15" customHeight="1">
      <c r="D19" s="142">
        <v>2024</v>
      </c>
      <c r="E19" s="87">
        <v>10</v>
      </c>
    </row>
    <row r="20" spans="1:12" ht="8.1" customHeight="1">
      <c r="D20" s="143"/>
      <c r="E20" s="88"/>
    </row>
    <row r="21" spans="1:12" ht="15" customHeight="1">
      <c r="B21" s="2" t="s">
        <v>60</v>
      </c>
      <c r="D21" s="142">
        <v>2022</v>
      </c>
      <c r="E21" s="86">
        <v>10</v>
      </c>
    </row>
    <row r="22" spans="1:12" ht="15" customHeight="1">
      <c r="D22" s="142">
        <v>2023</v>
      </c>
      <c r="E22" s="87">
        <v>4</v>
      </c>
    </row>
    <row r="23" spans="1:12" ht="15" customHeight="1">
      <c r="D23" s="142">
        <v>2024</v>
      </c>
      <c r="E23" s="86">
        <v>3</v>
      </c>
    </row>
    <row r="24" spans="1:12" ht="8.1" customHeight="1">
      <c r="D24" s="143"/>
      <c r="E24" s="88"/>
    </row>
    <row r="25" spans="1:12" ht="15" customHeight="1">
      <c r="B25" s="2" t="s">
        <v>13</v>
      </c>
      <c r="D25" s="142">
        <v>2022</v>
      </c>
      <c r="E25" s="86" t="s">
        <v>28</v>
      </c>
    </row>
    <row r="26" spans="1:12" ht="15" customHeight="1">
      <c r="D26" s="142">
        <v>2023</v>
      </c>
      <c r="E26" s="87">
        <v>1</v>
      </c>
    </row>
    <row r="27" spans="1:12" ht="15" customHeight="1">
      <c r="D27" s="142">
        <v>2024</v>
      </c>
      <c r="E27" s="87" t="s">
        <v>28</v>
      </c>
    </row>
    <row r="28" spans="1:12" ht="8.1" customHeight="1">
      <c r="D28" s="143"/>
      <c r="E28" s="88"/>
    </row>
    <row r="29" spans="1:12" ht="15" customHeight="1">
      <c r="B29" s="2" t="s">
        <v>61</v>
      </c>
      <c r="D29" s="142">
        <v>2022</v>
      </c>
      <c r="E29" s="87">
        <v>2</v>
      </c>
    </row>
    <row r="30" spans="1:12" ht="15" customHeight="1">
      <c r="D30" s="142">
        <v>2023</v>
      </c>
      <c r="E30" s="87">
        <v>1</v>
      </c>
    </row>
    <row r="31" spans="1:12" s="2" customFormat="1" ht="15" customHeight="1">
      <c r="A31" s="1"/>
      <c r="D31" s="142">
        <v>2024</v>
      </c>
      <c r="E31" s="87">
        <v>1</v>
      </c>
      <c r="F31" s="91"/>
      <c r="G31" s="91"/>
      <c r="H31" s="110"/>
      <c r="I31" s="110"/>
      <c r="J31" s="110"/>
      <c r="K31" s="110"/>
      <c r="L31" s="110"/>
    </row>
    <row r="32" spans="1:12" ht="8.1" customHeight="1">
      <c r="D32" s="143"/>
      <c r="E32" s="88"/>
    </row>
    <row r="33" spans="1:5" ht="15" customHeight="1">
      <c r="A33" s="2"/>
      <c r="B33" s="2" t="s">
        <v>15</v>
      </c>
      <c r="D33" s="142">
        <v>2022</v>
      </c>
      <c r="E33" s="87" t="s">
        <v>28</v>
      </c>
    </row>
    <row r="34" spans="1:5" ht="15" customHeight="1">
      <c r="D34" s="142">
        <v>2023</v>
      </c>
      <c r="E34" s="87" t="s">
        <v>28</v>
      </c>
    </row>
    <row r="35" spans="1:5" ht="15" customHeight="1">
      <c r="D35" s="142">
        <v>2024</v>
      </c>
      <c r="E35" s="87" t="s">
        <v>28</v>
      </c>
    </row>
    <row r="36" spans="1:5" ht="8.1" customHeight="1">
      <c r="D36" s="143"/>
      <c r="E36" s="88"/>
    </row>
    <row r="37" spans="1:5" ht="15" customHeight="1">
      <c r="B37" s="2" t="s">
        <v>16</v>
      </c>
      <c r="D37" s="142">
        <v>2022</v>
      </c>
      <c r="E37" s="87">
        <v>1</v>
      </c>
    </row>
    <row r="38" spans="1:5" ht="15" customHeight="1">
      <c r="D38" s="142">
        <v>2023</v>
      </c>
      <c r="E38" s="87" t="s">
        <v>28</v>
      </c>
    </row>
    <row r="39" spans="1:5" ht="15" customHeight="1">
      <c r="D39" s="142">
        <v>2024</v>
      </c>
      <c r="E39" s="87">
        <v>3</v>
      </c>
    </row>
    <row r="40" spans="1:5" ht="8.1" customHeight="1">
      <c r="D40" s="143"/>
      <c r="E40" s="88"/>
    </row>
    <row r="41" spans="1:5" ht="15" customHeight="1">
      <c r="B41" s="2" t="s">
        <v>17</v>
      </c>
      <c r="D41" s="142">
        <v>2022</v>
      </c>
      <c r="E41" s="86">
        <v>2</v>
      </c>
    </row>
    <row r="42" spans="1:5" ht="15" customHeight="1">
      <c r="D42" s="142">
        <v>2023</v>
      </c>
      <c r="E42" s="87">
        <v>1</v>
      </c>
    </row>
    <row r="43" spans="1:5" ht="15" customHeight="1">
      <c r="D43" s="142">
        <v>2024</v>
      </c>
      <c r="E43" s="87" t="s">
        <v>28</v>
      </c>
    </row>
    <row r="44" spans="1:5" ht="8.1" customHeight="1">
      <c r="D44" s="143"/>
      <c r="E44" s="88"/>
    </row>
    <row r="45" spans="1:5" ht="15" customHeight="1">
      <c r="B45" s="2" t="s">
        <v>18</v>
      </c>
      <c r="D45" s="142">
        <v>2022</v>
      </c>
      <c r="E45" s="87" t="s">
        <v>28</v>
      </c>
    </row>
    <row r="46" spans="1:5" ht="15" customHeight="1">
      <c r="D46" s="142">
        <v>2023</v>
      </c>
      <c r="E46" s="87" t="s">
        <v>28</v>
      </c>
    </row>
    <row r="47" spans="1:5" ht="15" customHeight="1">
      <c r="D47" s="142">
        <v>2024</v>
      </c>
      <c r="E47" s="87" t="s">
        <v>28</v>
      </c>
    </row>
    <row r="48" spans="1:5" ht="8.1" customHeight="1">
      <c r="D48" s="143"/>
      <c r="E48" s="88"/>
    </row>
    <row r="49" spans="2:10" ht="15" customHeight="1">
      <c r="B49" s="2" t="s">
        <v>19</v>
      </c>
      <c r="D49" s="142">
        <v>2022</v>
      </c>
      <c r="E49" s="87" t="s">
        <v>28</v>
      </c>
    </row>
    <row r="50" spans="2:10" ht="15" customHeight="1">
      <c r="D50" s="142">
        <v>2023</v>
      </c>
      <c r="E50" s="87" t="s">
        <v>28</v>
      </c>
    </row>
    <row r="51" spans="2:10" ht="15" customHeight="1">
      <c r="D51" s="142">
        <v>2024</v>
      </c>
      <c r="E51" s="87">
        <v>1</v>
      </c>
    </row>
    <row r="52" spans="2:10" ht="8.1" customHeight="1">
      <c r="D52" s="143"/>
      <c r="E52" s="88"/>
    </row>
    <row r="53" spans="2:10" ht="15" customHeight="1">
      <c r="B53" s="2" t="s">
        <v>62</v>
      </c>
      <c r="D53" s="142">
        <v>2022</v>
      </c>
      <c r="E53" s="87" t="s">
        <v>28</v>
      </c>
      <c r="H53" s="88"/>
      <c r="I53" s="119"/>
      <c r="J53" s="120"/>
    </row>
    <row r="54" spans="2:10" ht="15" customHeight="1">
      <c r="D54" s="142">
        <v>2023</v>
      </c>
      <c r="E54" s="87">
        <v>1</v>
      </c>
      <c r="H54" s="88"/>
      <c r="I54" s="119"/>
      <c r="J54" s="119"/>
    </row>
    <row r="55" spans="2:10" ht="15" customHeight="1">
      <c r="D55" s="142">
        <v>2024</v>
      </c>
      <c r="E55" s="87">
        <v>1</v>
      </c>
    </row>
    <row r="56" spans="2:10" ht="8.1" customHeight="1">
      <c r="D56" s="143"/>
      <c r="E56" s="88"/>
    </row>
    <row r="57" spans="2:10" ht="15" customHeight="1">
      <c r="B57" s="2" t="s">
        <v>21</v>
      </c>
      <c r="D57" s="142">
        <v>2022</v>
      </c>
      <c r="E57" s="87" t="s">
        <v>28</v>
      </c>
    </row>
    <row r="58" spans="2:10" ht="15" customHeight="1">
      <c r="D58" s="142">
        <v>2023</v>
      </c>
      <c r="E58" s="87" t="s">
        <v>28</v>
      </c>
    </row>
    <row r="59" spans="2:10" ht="15" customHeight="1">
      <c r="D59" s="142">
        <v>2024</v>
      </c>
      <c r="E59" s="87">
        <v>4</v>
      </c>
    </row>
    <row r="60" spans="2:10" ht="8.1" customHeight="1">
      <c r="D60" s="143"/>
      <c r="E60" s="88"/>
    </row>
    <row r="61" spans="2:10" ht="15" customHeight="1">
      <c r="B61" s="2" t="s">
        <v>22</v>
      </c>
      <c r="D61" s="142">
        <v>2022</v>
      </c>
      <c r="E61" s="86">
        <v>19</v>
      </c>
    </row>
    <row r="62" spans="2:10" ht="15" customHeight="1">
      <c r="D62" s="142">
        <v>2023</v>
      </c>
      <c r="E62" s="87">
        <v>1</v>
      </c>
    </row>
    <row r="63" spans="2:10" ht="15" customHeight="1">
      <c r="D63" s="142">
        <v>2024</v>
      </c>
      <c r="E63" s="87">
        <v>4</v>
      </c>
    </row>
    <row r="64" spans="2:10" ht="8.1" customHeight="1">
      <c r="D64" s="143"/>
      <c r="E64" s="88"/>
    </row>
    <row r="65" spans="1:12" ht="15" customHeight="1">
      <c r="B65" s="2" t="s">
        <v>23</v>
      </c>
      <c r="D65" s="142">
        <v>2022</v>
      </c>
      <c r="E65" s="87" t="s">
        <v>28</v>
      </c>
    </row>
    <row r="66" spans="1:12" ht="15" customHeight="1">
      <c r="D66" s="142">
        <v>2023</v>
      </c>
      <c r="E66" s="87" t="s">
        <v>28</v>
      </c>
    </row>
    <row r="67" spans="1:12" ht="15" customHeight="1">
      <c r="D67" s="142">
        <v>2024</v>
      </c>
      <c r="E67" s="87">
        <v>1</v>
      </c>
    </row>
    <row r="68" spans="1:12" ht="8.1" customHeight="1" thickBot="1">
      <c r="A68" s="14"/>
      <c r="B68" s="15"/>
      <c r="C68" s="15"/>
      <c r="D68" s="111"/>
      <c r="E68" s="111"/>
      <c r="F68" s="112"/>
    </row>
    <row r="69" spans="1:12" s="18" customFormat="1">
      <c r="A69" s="16"/>
      <c r="B69" s="17"/>
      <c r="C69" s="17"/>
      <c r="D69" s="113"/>
      <c r="E69" s="113"/>
      <c r="F69" s="114" t="s">
        <v>58</v>
      </c>
      <c r="G69" s="115"/>
      <c r="H69" s="115"/>
      <c r="I69" s="115"/>
      <c r="J69" s="115"/>
      <c r="K69" s="115"/>
      <c r="L69" s="115"/>
    </row>
    <row r="70" spans="1:12" s="16" customFormat="1">
      <c r="A70" s="19"/>
      <c r="C70" s="17"/>
      <c r="D70" s="113"/>
      <c r="E70" s="113"/>
      <c r="F70" s="116" t="s">
        <v>59</v>
      </c>
      <c r="G70" s="117"/>
      <c r="H70" s="117"/>
      <c r="I70" s="117"/>
      <c r="J70" s="117"/>
      <c r="K70" s="117"/>
      <c r="L70" s="117"/>
    </row>
    <row r="71" spans="1:12">
      <c r="B71" s="17" t="s">
        <v>63</v>
      </c>
    </row>
    <row r="72" spans="1:12">
      <c r="B72" s="17" t="s">
        <v>64</v>
      </c>
    </row>
    <row r="73" spans="1:12">
      <c r="B73" s="17" t="s">
        <v>65</v>
      </c>
    </row>
    <row r="74" spans="1:12">
      <c r="B74" s="17" t="s">
        <v>66</v>
      </c>
    </row>
  </sheetData>
  <mergeCells count="1">
    <mergeCell ref="C6:F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8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14A2-D0BB-4168-A550-82A8528A337B}">
  <dimension ref="A1:L44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1.28515625" style="2" customWidth="1"/>
    <col min="3" max="3" width="11.42578125" style="2" customWidth="1"/>
    <col min="4" max="4" width="15.85546875" style="89" customWidth="1"/>
    <col min="5" max="7" width="17.8554687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97</v>
      </c>
      <c r="C6" s="5" t="s">
        <v>79</v>
      </c>
      <c r="D6" s="93"/>
      <c r="E6" s="93"/>
      <c r="F6" s="93"/>
      <c r="G6" s="93"/>
      <c r="H6" s="94"/>
      <c r="I6" s="95"/>
      <c r="J6" s="95"/>
      <c r="K6" s="95"/>
      <c r="L6" s="95"/>
    </row>
    <row r="7" spans="1:12" s="6" customFormat="1" ht="16.5" customHeight="1">
      <c r="B7" s="7" t="s">
        <v>98</v>
      </c>
      <c r="C7" s="8" t="s">
        <v>80</v>
      </c>
      <c r="D7" s="96"/>
      <c r="E7" s="96"/>
      <c r="F7" s="96"/>
      <c r="G7" s="96"/>
      <c r="H7" s="97"/>
      <c r="I7" s="97"/>
      <c r="J7" s="97"/>
      <c r="K7" s="97"/>
      <c r="L7" s="97"/>
    </row>
    <row r="8" spans="1:12" ht="8.1" customHeight="1"/>
    <row r="9" spans="1:12" ht="19.5" customHeight="1" thickBot="1">
      <c r="D9" s="152"/>
      <c r="E9" s="152"/>
      <c r="F9" s="152"/>
      <c r="G9" s="152"/>
      <c r="H9" s="153" t="s">
        <v>126</v>
      </c>
      <c r="I9" s="1"/>
      <c r="J9" s="1"/>
      <c r="K9" s="1"/>
      <c r="L9" s="1"/>
    </row>
    <row r="10" spans="1:12" ht="4.5" customHeight="1" thickTop="1">
      <c r="A10" s="26"/>
      <c r="B10" s="27"/>
      <c r="C10" s="27"/>
      <c r="D10" s="98"/>
      <c r="E10" s="98"/>
      <c r="F10" s="98"/>
      <c r="G10" s="98"/>
      <c r="H10" s="99"/>
    </row>
    <row r="11" spans="1:12" ht="15" customHeight="1">
      <c r="A11" s="28"/>
      <c r="B11" s="29" t="s">
        <v>75</v>
      </c>
      <c r="C11" s="30"/>
      <c r="D11" s="100" t="s">
        <v>1</v>
      </c>
      <c r="E11" s="101" t="s">
        <v>2</v>
      </c>
      <c r="F11" s="101" t="s">
        <v>6</v>
      </c>
      <c r="G11" s="101" t="s">
        <v>7</v>
      </c>
      <c r="H11" s="102"/>
    </row>
    <row r="12" spans="1:12" ht="15" customHeight="1">
      <c r="A12" s="28"/>
      <c r="B12" s="31" t="s">
        <v>76</v>
      </c>
      <c r="C12" s="30"/>
      <c r="D12" s="103" t="s">
        <v>4</v>
      </c>
      <c r="E12" s="104" t="s">
        <v>5</v>
      </c>
      <c r="F12" s="104" t="s">
        <v>8</v>
      </c>
      <c r="G12" s="104" t="s">
        <v>9</v>
      </c>
      <c r="H12" s="102"/>
    </row>
    <row r="13" spans="1:12" s="9" customFormat="1" ht="8.1" customHeight="1">
      <c r="A13" s="32"/>
      <c r="B13" s="33"/>
      <c r="C13" s="32"/>
      <c r="D13" s="105"/>
      <c r="E13" s="105"/>
      <c r="F13" s="105"/>
      <c r="G13" s="105"/>
      <c r="H13" s="106"/>
      <c r="I13" s="107"/>
      <c r="J13" s="107"/>
      <c r="K13" s="107"/>
      <c r="L13" s="107"/>
    </row>
    <row r="14" spans="1:12" ht="8.1" customHeight="1">
      <c r="A14" s="9"/>
      <c r="B14" s="10"/>
      <c r="C14" s="10"/>
      <c r="D14" s="108"/>
      <c r="E14" s="108"/>
      <c r="F14" s="108"/>
      <c r="G14" s="108"/>
      <c r="H14" s="107"/>
    </row>
    <row r="15" spans="1:12" ht="15" customHeight="1">
      <c r="A15" s="9"/>
      <c r="B15" s="22" t="s">
        <v>2</v>
      </c>
      <c r="C15" s="11"/>
      <c r="D15" s="145">
        <v>2022</v>
      </c>
      <c r="E15" s="84">
        <f t="shared" ref="E15:E17" si="0">SUM(F15:G15)</f>
        <v>27283</v>
      </c>
      <c r="F15" s="84">
        <f t="shared" ref="F15:G17" si="1">SUM(F19,F39)</f>
        <v>25473</v>
      </c>
      <c r="G15" s="84">
        <f t="shared" si="1"/>
        <v>1810</v>
      </c>
      <c r="H15" s="107"/>
    </row>
    <row r="16" spans="1:12" ht="15" customHeight="1">
      <c r="B16" s="20" t="s">
        <v>5</v>
      </c>
      <c r="C16" s="12"/>
      <c r="D16" s="145">
        <v>2023</v>
      </c>
      <c r="E16" s="84">
        <f t="shared" si="0"/>
        <v>26814</v>
      </c>
      <c r="F16" s="84">
        <f t="shared" si="1"/>
        <v>25056</v>
      </c>
      <c r="G16" s="84">
        <f t="shared" si="1"/>
        <v>1758</v>
      </c>
    </row>
    <row r="17" spans="1:7" ht="15" customHeight="1">
      <c r="B17" s="12"/>
      <c r="C17" s="12"/>
      <c r="D17" s="145">
        <v>2024</v>
      </c>
      <c r="E17" s="84">
        <f t="shared" si="0"/>
        <v>27818</v>
      </c>
      <c r="F17" s="84">
        <f t="shared" si="1"/>
        <v>25757</v>
      </c>
      <c r="G17" s="84">
        <f t="shared" si="1"/>
        <v>2061</v>
      </c>
    </row>
    <row r="18" spans="1:7" ht="8.1" customHeight="1">
      <c r="D18" s="145"/>
      <c r="E18" s="85"/>
      <c r="F18" s="85"/>
      <c r="G18" s="85"/>
    </row>
    <row r="19" spans="1:7" ht="15" customHeight="1">
      <c r="B19" s="21" t="s">
        <v>29</v>
      </c>
      <c r="D19" s="146">
        <v>2022</v>
      </c>
      <c r="E19" s="86">
        <f>SUM(F19:G19)</f>
        <v>25838</v>
      </c>
      <c r="F19" s="87">
        <f>SUM(F23,F27,F31,F35)</f>
        <v>24262</v>
      </c>
      <c r="G19" s="87">
        <f>SUM(G23,G27,G31,G35)</f>
        <v>1576</v>
      </c>
    </row>
    <row r="20" spans="1:7" ht="15" customHeight="1">
      <c r="B20" s="20" t="s">
        <v>30</v>
      </c>
      <c r="D20" s="146">
        <v>2023</v>
      </c>
      <c r="E20" s="86">
        <f t="shared" ref="E20:E41" si="2">SUM(F20:G20)</f>
        <v>24775</v>
      </c>
      <c r="F20" s="87">
        <f>SUM(F24,F28,F32,F36)</f>
        <v>23368</v>
      </c>
      <c r="G20" s="87">
        <f t="shared" ref="G20:G21" si="3">SUM(G24,G28,G32,G36)</f>
        <v>1407</v>
      </c>
    </row>
    <row r="21" spans="1:7" ht="15" customHeight="1">
      <c r="D21" s="146">
        <v>2024</v>
      </c>
      <c r="E21" s="86">
        <f t="shared" si="2"/>
        <v>25299</v>
      </c>
      <c r="F21" s="87">
        <f>SUM(F25,F29,F33,F37)</f>
        <v>23643</v>
      </c>
      <c r="G21" s="87">
        <f t="shared" si="3"/>
        <v>1656</v>
      </c>
    </row>
    <row r="22" spans="1:7" ht="8.1" customHeight="1">
      <c r="D22" s="147"/>
      <c r="E22" s="109"/>
      <c r="F22" s="121"/>
      <c r="G22" s="121"/>
    </row>
    <row r="23" spans="1:7" ht="15" customHeight="1">
      <c r="B23" s="23" t="s">
        <v>31</v>
      </c>
      <c r="D23" s="146">
        <v>2022</v>
      </c>
      <c r="E23" s="86">
        <f t="shared" si="2"/>
        <v>18569</v>
      </c>
      <c r="F23" s="87">
        <v>17499</v>
      </c>
      <c r="G23" s="87">
        <v>1070</v>
      </c>
    </row>
    <row r="24" spans="1:7" ht="15" customHeight="1">
      <c r="B24" s="24"/>
      <c r="D24" s="146">
        <v>2023</v>
      </c>
      <c r="E24" s="86">
        <f t="shared" si="2"/>
        <v>17436</v>
      </c>
      <c r="F24" s="87">
        <v>16506</v>
      </c>
      <c r="G24" s="87">
        <v>930</v>
      </c>
    </row>
    <row r="25" spans="1:7" ht="15" customHeight="1">
      <c r="D25" s="146">
        <v>2024</v>
      </c>
      <c r="E25" s="86">
        <f t="shared" si="2"/>
        <v>18169</v>
      </c>
      <c r="F25" s="87">
        <v>17067</v>
      </c>
      <c r="G25" s="87">
        <v>1102</v>
      </c>
    </row>
    <row r="26" spans="1:7" ht="8.1" customHeight="1">
      <c r="D26" s="147"/>
      <c r="E26" s="109"/>
      <c r="F26" s="121"/>
      <c r="G26" s="121"/>
    </row>
    <row r="27" spans="1:7" ht="15" customHeight="1">
      <c r="A27" s="2"/>
      <c r="B27" s="25" t="s">
        <v>32</v>
      </c>
      <c r="D27" s="146">
        <v>2022</v>
      </c>
      <c r="E27" s="86">
        <f t="shared" si="2"/>
        <v>2561</v>
      </c>
      <c r="F27" s="87">
        <v>2355</v>
      </c>
      <c r="G27" s="87">
        <v>206</v>
      </c>
    </row>
    <row r="28" spans="1:7" ht="15" customHeight="1">
      <c r="B28" s="24" t="s">
        <v>33</v>
      </c>
      <c r="D28" s="146">
        <v>2023</v>
      </c>
      <c r="E28" s="86">
        <f t="shared" si="2"/>
        <v>2683</v>
      </c>
      <c r="F28" s="87">
        <v>2463</v>
      </c>
      <c r="G28" s="87">
        <v>220</v>
      </c>
    </row>
    <row r="29" spans="1:7" ht="15" customHeight="1">
      <c r="D29" s="146">
        <v>2024</v>
      </c>
      <c r="E29" s="86">
        <f t="shared" si="2"/>
        <v>2712</v>
      </c>
      <c r="F29" s="87">
        <v>2473</v>
      </c>
      <c r="G29" s="87">
        <v>239</v>
      </c>
    </row>
    <row r="30" spans="1:7" ht="8.1" customHeight="1">
      <c r="D30" s="147"/>
      <c r="E30" s="109"/>
      <c r="F30" s="121"/>
      <c r="G30" s="121"/>
    </row>
    <row r="31" spans="1:7" ht="15" customHeight="1">
      <c r="B31" s="25" t="s">
        <v>34</v>
      </c>
      <c r="D31" s="146">
        <v>2022</v>
      </c>
      <c r="E31" s="86">
        <f t="shared" si="2"/>
        <v>3116</v>
      </c>
      <c r="F31" s="87">
        <v>2969</v>
      </c>
      <c r="G31" s="87">
        <v>147</v>
      </c>
    </row>
    <row r="32" spans="1:7" ht="15" customHeight="1">
      <c r="B32" s="24" t="s">
        <v>71</v>
      </c>
      <c r="D32" s="146">
        <v>2023</v>
      </c>
      <c r="E32" s="86">
        <f t="shared" si="2"/>
        <v>3059</v>
      </c>
      <c r="F32" s="87">
        <v>2936</v>
      </c>
      <c r="G32" s="87">
        <v>123</v>
      </c>
    </row>
    <row r="33" spans="1:12" ht="15" customHeight="1">
      <c r="D33" s="146">
        <v>2024</v>
      </c>
      <c r="E33" s="86">
        <f t="shared" si="2"/>
        <v>2858</v>
      </c>
      <c r="F33" s="87">
        <v>2700</v>
      </c>
      <c r="G33" s="87">
        <v>158</v>
      </c>
    </row>
    <row r="34" spans="1:12" ht="8.1" customHeight="1">
      <c r="D34" s="147"/>
      <c r="E34" s="109"/>
      <c r="F34" s="121"/>
      <c r="G34" s="121"/>
    </row>
    <row r="35" spans="1:12" ht="15" customHeight="1">
      <c r="B35" s="25" t="s">
        <v>35</v>
      </c>
      <c r="D35" s="146">
        <v>2022</v>
      </c>
      <c r="E35" s="86">
        <f t="shared" si="2"/>
        <v>1592</v>
      </c>
      <c r="F35" s="87">
        <v>1439</v>
      </c>
      <c r="G35" s="87">
        <v>153</v>
      </c>
    </row>
    <row r="36" spans="1:12" ht="15" customHeight="1">
      <c r="B36" s="24" t="s">
        <v>36</v>
      </c>
      <c r="D36" s="146">
        <v>2023</v>
      </c>
      <c r="E36" s="86">
        <f t="shared" si="2"/>
        <v>1597</v>
      </c>
      <c r="F36" s="87">
        <v>1463</v>
      </c>
      <c r="G36" s="87">
        <v>134</v>
      </c>
    </row>
    <row r="37" spans="1:12" ht="15" customHeight="1">
      <c r="D37" s="146">
        <v>2024</v>
      </c>
      <c r="E37" s="86">
        <f t="shared" si="2"/>
        <v>1560</v>
      </c>
      <c r="F37" s="87">
        <v>1403</v>
      </c>
      <c r="G37" s="87">
        <v>157</v>
      </c>
    </row>
    <row r="38" spans="1:12" ht="8.1" customHeight="1">
      <c r="D38" s="147"/>
      <c r="E38" s="109"/>
      <c r="F38" s="121"/>
      <c r="G38" s="121"/>
    </row>
    <row r="39" spans="1:12" ht="15" customHeight="1">
      <c r="B39" s="21" t="s">
        <v>37</v>
      </c>
      <c r="D39" s="146">
        <v>2022</v>
      </c>
      <c r="E39" s="86">
        <f t="shared" si="2"/>
        <v>1445</v>
      </c>
      <c r="F39" s="87">
        <v>1211</v>
      </c>
      <c r="G39" s="87">
        <v>234</v>
      </c>
    </row>
    <row r="40" spans="1:12" ht="15" customHeight="1">
      <c r="B40" s="20" t="s">
        <v>38</v>
      </c>
      <c r="D40" s="146">
        <v>2023</v>
      </c>
      <c r="E40" s="86">
        <f t="shared" si="2"/>
        <v>2039</v>
      </c>
      <c r="F40" s="87">
        <v>1688</v>
      </c>
      <c r="G40" s="87">
        <v>351</v>
      </c>
    </row>
    <row r="41" spans="1:12" ht="15" customHeight="1">
      <c r="D41" s="146">
        <v>2024</v>
      </c>
      <c r="E41" s="86">
        <f t="shared" si="2"/>
        <v>2519</v>
      </c>
      <c r="F41" s="87">
        <v>2114</v>
      </c>
      <c r="G41" s="87">
        <v>405</v>
      </c>
    </row>
    <row r="42" spans="1:12" ht="8.1" customHeight="1" thickBot="1">
      <c r="A42" s="14"/>
      <c r="B42" s="15"/>
      <c r="C42" s="15"/>
      <c r="D42" s="148"/>
      <c r="E42" s="111"/>
      <c r="F42" s="111"/>
      <c r="G42" s="111"/>
      <c r="H42" s="112"/>
    </row>
    <row r="43" spans="1:12" s="18" customFormat="1">
      <c r="A43" s="16"/>
      <c r="B43" s="17"/>
      <c r="C43" s="17"/>
      <c r="D43" s="113"/>
      <c r="E43" s="113"/>
      <c r="F43" s="113"/>
      <c r="G43" s="113"/>
      <c r="H43" s="114" t="s">
        <v>24</v>
      </c>
      <c r="I43" s="115"/>
      <c r="J43" s="115"/>
      <c r="K43" s="115"/>
      <c r="L43" s="115"/>
    </row>
    <row r="44" spans="1:12" s="16" customFormat="1">
      <c r="A44" s="19"/>
      <c r="B44" s="17"/>
      <c r="C44" s="17"/>
      <c r="D44" s="113"/>
      <c r="E44" s="113"/>
      <c r="F44" s="113"/>
      <c r="G44" s="113"/>
      <c r="H44" s="116" t="s">
        <v>25</v>
      </c>
      <c r="I44" s="117"/>
      <c r="J44" s="117"/>
      <c r="K44" s="117"/>
      <c r="L44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4998-5569-4114-AFA8-82ED0FAFC7BF}">
  <dimension ref="A1:L77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" style="2" customWidth="1"/>
    <col min="3" max="3" width="10.140625" style="2" customWidth="1"/>
    <col min="4" max="4" width="23" style="89" customWidth="1"/>
    <col min="5" max="5" width="24.7109375" style="89" customWidth="1"/>
    <col min="6" max="6" width="2.140625" style="89" customWidth="1"/>
    <col min="7" max="7" width="24.7109375" style="89" customWidth="1"/>
    <col min="8" max="8" width="2.140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99</v>
      </c>
      <c r="C6" s="5" t="s">
        <v>74</v>
      </c>
      <c r="D6" s="93"/>
      <c r="E6" s="93"/>
      <c r="F6" s="93"/>
      <c r="G6" s="93"/>
      <c r="H6" s="94"/>
      <c r="I6" s="95"/>
      <c r="J6" s="95"/>
      <c r="K6" s="95"/>
      <c r="L6" s="95"/>
    </row>
    <row r="7" spans="1:12" s="6" customFormat="1" ht="16.5" customHeight="1">
      <c r="B7" s="7" t="s">
        <v>100</v>
      </c>
      <c r="C7" s="8" t="s">
        <v>56</v>
      </c>
      <c r="D7" s="96"/>
      <c r="E7" s="96"/>
      <c r="F7" s="96"/>
      <c r="G7" s="96"/>
      <c r="H7" s="97"/>
      <c r="I7" s="97"/>
      <c r="J7" s="97"/>
      <c r="K7" s="97"/>
      <c r="L7" s="97"/>
    </row>
    <row r="8" spans="1:12" ht="8.1" customHeight="1" thickBot="1"/>
    <row r="9" spans="1:12" ht="4.5" customHeight="1" thickTop="1">
      <c r="A9" s="26"/>
      <c r="B9" s="27"/>
      <c r="C9" s="27"/>
      <c r="D9" s="98"/>
      <c r="E9" s="98"/>
      <c r="F9" s="98"/>
      <c r="G9" s="98"/>
      <c r="H9" s="99"/>
    </row>
    <row r="10" spans="1:12" ht="15" customHeight="1">
      <c r="A10" s="28"/>
      <c r="B10" s="29" t="s">
        <v>0</v>
      </c>
      <c r="C10" s="30"/>
      <c r="D10" s="100" t="s">
        <v>1</v>
      </c>
      <c r="E10" s="101" t="s">
        <v>39</v>
      </c>
      <c r="F10" s="101"/>
      <c r="G10" s="101" t="s">
        <v>41</v>
      </c>
      <c r="H10" s="102"/>
    </row>
    <row r="11" spans="1:12" ht="15" customHeight="1">
      <c r="A11" s="28"/>
      <c r="B11" s="31" t="s">
        <v>3</v>
      </c>
      <c r="C11" s="30"/>
      <c r="D11" s="103" t="s">
        <v>4</v>
      </c>
      <c r="E11" s="104" t="s">
        <v>40</v>
      </c>
      <c r="F11" s="104"/>
      <c r="G11" s="104" t="s">
        <v>89</v>
      </c>
      <c r="H11" s="102"/>
    </row>
    <row r="12" spans="1:12" s="9" customFormat="1" ht="8.1" customHeight="1">
      <c r="A12" s="32"/>
      <c r="B12" s="33"/>
      <c r="C12" s="32"/>
      <c r="D12" s="105"/>
      <c r="E12" s="105"/>
      <c r="F12" s="105"/>
      <c r="G12" s="105"/>
      <c r="H12" s="106"/>
      <c r="I12" s="107"/>
      <c r="J12" s="107"/>
      <c r="K12" s="107"/>
      <c r="L12" s="107"/>
    </row>
    <row r="13" spans="1:12" ht="8.1" customHeight="1">
      <c r="A13" s="9"/>
      <c r="B13" s="10"/>
      <c r="C13" s="10"/>
      <c r="D13" s="108"/>
      <c r="E13" s="108"/>
      <c r="F13" s="108"/>
      <c r="G13" s="108"/>
      <c r="H13" s="107"/>
    </row>
    <row r="14" spans="1:12" ht="15" customHeight="1">
      <c r="A14" s="9"/>
      <c r="B14" s="10" t="s">
        <v>10</v>
      </c>
      <c r="C14" s="11"/>
      <c r="D14" s="141">
        <v>2022</v>
      </c>
      <c r="E14" s="84">
        <f>SUM(E18,E22,E26,E30,E34,E38,E42,E46,E50,E54,E58,E62,E66,E70)</f>
        <v>52398</v>
      </c>
      <c r="F14" s="85"/>
      <c r="G14" s="84">
        <f>SUM(G18,G22,G26,G30,G34,G38,G42,G46,G50,G54,G58,G62,G66,G70)</f>
        <v>67273</v>
      </c>
      <c r="H14" s="107"/>
    </row>
    <row r="15" spans="1:12" ht="15" customHeight="1">
      <c r="B15" s="12"/>
      <c r="C15" s="12"/>
      <c r="D15" s="141">
        <v>2023</v>
      </c>
      <c r="E15" s="84">
        <f t="shared" ref="E15:E16" si="0">SUM(E19,E23,E27,E31,E35,E39,E43,E47,E51,E55,E59,E63,E67,E71)</f>
        <v>53760</v>
      </c>
      <c r="F15" s="85"/>
      <c r="G15" s="84">
        <f t="shared" ref="G15:G16" si="1">SUM(G19,G23,G27,G31,G35,G39,G43,G47,G51,G55,G59,G63,G67,G71)</f>
        <v>67985</v>
      </c>
    </row>
    <row r="16" spans="1:12" ht="15" customHeight="1">
      <c r="B16" s="12"/>
      <c r="C16" s="12"/>
      <c r="D16" s="141">
        <v>2024</v>
      </c>
      <c r="E16" s="84">
        <f t="shared" si="0"/>
        <v>60613</v>
      </c>
      <c r="F16" s="85"/>
      <c r="G16" s="84">
        <f t="shared" si="1"/>
        <v>74383</v>
      </c>
    </row>
    <row r="17" spans="1:12" ht="8.1" customHeight="1">
      <c r="D17" s="141"/>
      <c r="E17" s="85"/>
      <c r="F17" s="85"/>
      <c r="G17" s="85"/>
    </row>
    <row r="18" spans="1:12" ht="15" customHeight="1">
      <c r="B18" s="2" t="s">
        <v>11</v>
      </c>
      <c r="D18" s="142">
        <v>2022</v>
      </c>
      <c r="E18" s="86">
        <v>3876</v>
      </c>
      <c r="F18" s="87"/>
      <c r="G18" s="86">
        <v>5012</v>
      </c>
    </row>
    <row r="19" spans="1:12" ht="15" customHeight="1">
      <c r="D19" s="142">
        <v>2023</v>
      </c>
      <c r="E19" s="86">
        <v>3942</v>
      </c>
      <c r="F19" s="87"/>
      <c r="G19" s="86">
        <v>4997</v>
      </c>
    </row>
    <row r="20" spans="1:12" ht="15" customHeight="1">
      <c r="D20" s="142">
        <v>2024</v>
      </c>
      <c r="E20" s="87">
        <v>5199</v>
      </c>
      <c r="F20" s="87"/>
      <c r="G20" s="87">
        <v>6376</v>
      </c>
    </row>
    <row r="21" spans="1:12" ht="8.1" customHeight="1">
      <c r="D21" s="143"/>
      <c r="E21" s="88"/>
      <c r="F21" s="88"/>
      <c r="G21" s="88"/>
    </row>
    <row r="22" spans="1:12" ht="15" customHeight="1">
      <c r="B22" s="2" t="s">
        <v>12</v>
      </c>
      <c r="D22" s="142">
        <v>2022</v>
      </c>
      <c r="E22" s="86">
        <v>5088</v>
      </c>
      <c r="F22" s="87"/>
      <c r="G22" s="86">
        <v>5715</v>
      </c>
    </row>
    <row r="23" spans="1:12" ht="15" customHeight="1">
      <c r="D23" s="142">
        <v>2023</v>
      </c>
      <c r="E23" s="87">
        <v>5059</v>
      </c>
      <c r="F23" s="87"/>
      <c r="G23" s="87">
        <v>5579</v>
      </c>
    </row>
    <row r="24" spans="1:12" ht="15" customHeight="1">
      <c r="D24" s="142">
        <v>2024</v>
      </c>
      <c r="E24" s="86">
        <v>6415</v>
      </c>
      <c r="F24" s="87"/>
      <c r="G24" s="86">
        <v>6774</v>
      </c>
    </row>
    <row r="25" spans="1:12" ht="8.1" customHeight="1">
      <c r="D25" s="143"/>
      <c r="E25" s="88"/>
      <c r="F25" s="88"/>
      <c r="G25" s="88"/>
    </row>
    <row r="26" spans="1:12" ht="15" customHeight="1">
      <c r="B26" s="2" t="s">
        <v>13</v>
      </c>
      <c r="D26" s="142">
        <v>2022</v>
      </c>
      <c r="E26" s="86">
        <v>4770</v>
      </c>
      <c r="F26" s="87"/>
      <c r="G26" s="86">
        <v>6462</v>
      </c>
    </row>
    <row r="27" spans="1:12" ht="15" customHeight="1">
      <c r="D27" s="142">
        <v>2023</v>
      </c>
      <c r="E27" s="87">
        <v>5750</v>
      </c>
      <c r="F27" s="87"/>
      <c r="G27" s="87">
        <v>7606</v>
      </c>
    </row>
    <row r="28" spans="1:12" ht="15" customHeight="1">
      <c r="D28" s="142">
        <v>2024</v>
      </c>
      <c r="E28" s="87">
        <v>7778</v>
      </c>
      <c r="F28" s="87"/>
      <c r="G28" s="87">
        <v>9193</v>
      </c>
    </row>
    <row r="29" spans="1:12" ht="8.1" customHeight="1">
      <c r="D29" s="143"/>
      <c r="E29" s="88"/>
      <c r="F29" s="88"/>
      <c r="G29" s="88"/>
    </row>
    <row r="30" spans="1:12" ht="15" customHeight="1">
      <c r="B30" s="2" t="s">
        <v>14</v>
      </c>
      <c r="D30" s="142">
        <v>2022</v>
      </c>
      <c r="E30" s="87">
        <v>1546</v>
      </c>
      <c r="F30" s="87"/>
      <c r="G30" s="87">
        <v>2030</v>
      </c>
    </row>
    <row r="31" spans="1:12" ht="15" customHeight="1">
      <c r="D31" s="142">
        <v>2023</v>
      </c>
      <c r="E31" s="87">
        <v>1614</v>
      </c>
      <c r="F31" s="87"/>
      <c r="G31" s="87">
        <v>2169</v>
      </c>
    </row>
    <row r="32" spans="1:12" s="2" customFormat="1" ht="15" customHeight="1">
      <c r="A32" s="1"/>
      <c r="D32" s="142">
        <v>2024</v>
      </c>
      <c r="E32" s="87">
        <v>1818</v>
      </c>
      <c r="F32" s="87"/>
      <c r="G32" s="87">
        <v>2274</v>
      </c>
      <c r="H32" s="91"/>
      <c r="I32" s="91"/>
      <c r="J32" s="110"/>
      <c r="K32" s="110"/>
      <c r="L32" s="110"/>
    </row>
    <row r="33" spans="1:7" ht="8.1" customHeight="1">
      <c r="D33" s="143"/>
      <c r="E33" s="88"/>
      <c r="F33" s="88"/>
      <c r="G33" s="88"/>
    </row>
    <row r="34" spans="1:7" ht="15" customHeight="1">
      <c r="A34" s="2"/>
      <c r="B34" s="2" t="s">
        <v>15</v>
      </c>
      <c r="D34" s="142">
        <v>2022</v>
      </c>
      <c r="E34" s="87">
        <v>1487</v>
      </c>
      <c r="F34" s="87"/>
      <c r="G34" s="87">
        <v>1911</v>
      </c>
    </row>
    <row r="35" spans="1:7" ht="15" customHeight="1">
      <c r="D35" s="142">
        <v>2023</v>
      </c>
      <c r="E35" s="87">
        <v>1634</v>
      </c>
      <c r="F35" s="87"/>
      <c r="G35" s="87">
        <v>2101</v>
      </c>
    </row>
    <row r="36" spans="1:7" ht="15" customHeight="1">
      <c r="D36" s="142">
        <v>2024</v>
      </c>
      <c r="E36" s="87">
        <v>1514</v>
      </c>
      <c r="F36" s="87"/>
      <c r="G36" s="87">
        <v>1979</v>
      </c>
    </row>
    <row r="37" spans="1:7" ht="8.1" customHeight="1">
      <c r="D37" s="143"/>
      <c r="E37" s="88"/>
      <c r="F37" s="88"/>
      <c r="G37" s="88"/>
    </row>
    <row r="38" spans="1:7" ht="15" customHeight="1">
      <c r="B38" s="2" t="s">
        <v>16</v>
      </c>
      <c r="D38" s="142">
        <v>2022</v>
      </c>
      <c r="E38" s="87">
        <v>2366</v>
      </c>
      <c r="F38" s="87"/>
      <c r="G38" s="87">
        <v>3255</v>
      </c>
    </row>
    <row r="39" spans="1:7" ht="15" customHeight="1">
      <c r="D39" s="142">
        <v>2023</v>
      </c>
      <c r="E39" s="87">
        <v>2412</v>
      </c>
      <c r="F39" s="87"/>
      <c r="G39" s="87">
        <v>3292</v>
      </c>
    </row>
    <row r="40" spans="1:7" ht="15" customHeight="1">
      <c r="D40" s="142">
        <v>2024</v>
      </c>
      <c r="E40" s="87">
        <v>2519</v>
      </c>
      <c r="F40" s="87"/>
      <c r="G40" s="87">
        <v>3400</v>
      </c>
    </row>
    <row r="41" spans="1:7" ht="8.1" customHeight="1">
      <c r="D41" s="143"/>
      <c r="E41" s="88"/>
      <c r="F41" s="88"/>
      <c r="G41" s="88"/>
    </row>
    <row r="42" spans="1:7" ht="15" customHeight="1">
      <c r="B42" s="2" t="s">
        <v>17</v>
      </c>
      <c r="D42" s="142">
        <v>2022</v>
      </c>
      <c r="E42" s="86">
        <v>4950</v>
      </c>
      <c r="F42" s="87"/>
      <c r="G42" s="86">
        <v>6093</v>
      </c>
    </row>
    <row r="43" spans="1:7" ht="15" customHeight="1">
      <c r="D43" s="142">
        <v>2023</v>
      </c>
      <c r="E43" s="87">
        <v>4907</v>
      </c>
      <c r="F43" s="87"/>
      <c r="G43" s="87">
        <v>6320</v>
      </c>
    </row>
    <row r="44" spans="1:7" ht="15" customHeight="1">
      <c r="D44" s="142">
        <v>2024</v>
      </c>
      <c r="E44" s="87">
        <v>5040</v>
      </c>
      <c r="F44" s="87"/>
      <c r="G44" s="87">
        <v>6571</v>
      </c>
    </row>
    <row r="45" spans="1:7" ht="8.1" customHeight="1">
      <c r="D45" s="143"/>
      <c r="E45" s="88"/>
      <c r="F45" s="88"/>
      <c r="G45" s="88"/>
    </row>
    <row r="46" spans="1:7" ht="15" customHeight="1">
      <c r="B46" s="2" t="s">
        <v>18</v>
      </c>
      <c r="D46" s="142">
        <v>2022</v>
      </c>
      <c r="E46" s="87">
        <v>877</v>
      </c>
      <c r="F46" s="87"/>
      <c r="G46" s="87">
        <v>926</v>
      </c>
    </row>
    <row r="47" spans="1:7" ht="15" customHeight="1">
      <c r="D47" s="142">
        <v>2023</v>
      </c>
      <c r="E47" s="87">
        <v>797</v>
      </c>
      <c r="F47" s="87"/>
      <c r="G47" s="87">
        <v>902</v>
      </c>
    </row>
    <row r="48" spans="1:7" ht="15" customHeight="1">
      <c r="D48" s="142">
        <v>2024</v>
      </c>
      <c r="E48" s="87">
        <v>800</v>
      </c>
      <c r="F48" s="87"/>
      <c r="G48" s="87">
        <v>921</v>
      </c>
    </row>
    <row r="49" spans="2:12" ht="8.1" customHeight="1">
      <c r="D49" s="143"/>
      <c r="E49" s="88"/>
      <c r="F49" s="88"/>
      <c r="G49" s="88"/>
    </row>
    <row r="50" spans="2:12" ht="15" customHeight="1">
      <c r="B50" s="2" t="s">
        <v>19</v>
      </c>
      <c r="D50" s="142">
        <v>2022</v>
      </c>
      <c r="E50" s="87">
        <v>5307</v>
      </c>
      <c r="F50" s="87"/>
      <c r="G50" s="87">
        <v>7444</v>
      </c>
    </row>
    <row r="51" spans="2:12" ht="15" customHeight="1">
      <c r="D51" s="142">
        <v>2023</v>
      </c>
      <c r="E51" s="87">
        <v>4966</v>
      </c>
      <c r="F51" s="87"/>
      <c r="G51" s="87">
        <v>6934</v>
      </c>
    </row>
    <row r="52" spans="2:12" ht="15" customHeight="1">
      <c r="D52" s="142">
        <v>2024</v>
      </c>
      <c r="E52" s="87">
        <v>5242</v>
      </c>
      <c r="F52" s="87"/>
      <c r="G52" s="87">
        <v>7336</v>
      </c>
    </row>
    <row r="53" spans="2:12" ht="8.1" customHeight="1">
      <c r="D53" s="143"/>
      <c r="E53" s="88"/>
      <c r="F53" s="88"/>
      <c r="G53" s="88"/>
    </row>
    <row r="54" spans="2:12" ht="15" customHeight="1">
      <c r="B54" s="2" t="s">
        <v>20</v>
      </c>
      <c r="D54" s="142">
        <v>2022</v>
      </c>
      <c r="E54" s="87">
        <v>3603</v>
      </c>
      <c r="F54" s="87"/>
      <c r="G54" s="87">
        <v>4144</v>
      </c>
      <c r="J54" s="88"/>
      <c r="K54" s="119"/>
      <c r="L54" s="120"/>
    </row>
    <row r="55" spans="2:12" ht="15" customHeight="1">
      <c r="D55" s="142">
        <v>2023</v>
      </c>
      <c r="E55" s="87">
        <v>3985</v>
      </c>
      <c r="F55" s="87"/>
      <c r="G55" s="87">
        <v>4540</v>
      </c>
      <c r="J55" s="88"/>
      <c r="K55" s="119"/>
      <c r="L55" s="119"/>
    </row>
    <row r="56" spans="2:12" ht="15" customHeight="1">
      <c r="D56" s="142">
        <v>2024</v>
      </c>
      <c r="E56" s="87">
        <v>4580</v>
      </c>
      <c r="F56" s="87"/>
      <c r="G56" s="87">
        <v>5064</v>
      </c>
    </row>
    <row r="57" spans="2:12" ht="8.1" customHeight="1">
      <c r="D57" s="143"/>
      <c r="E57" s="88"/>
      <c r="F57" s="88"/>
      <c r="G57" s="88"/>
    </row>
    <row r="58" spans="2:12" ht="15" customHeight="1">
      <c r="B58" s="2" t="s">
        <v>21</v>
      </c>
      <c r="D58" s="142">
        <v>2022</v>
      </c>
      <c r="E58" s="87">
        <v>1835</v>
      </c>
      <c r="F58" s="87"/>
      <c r="G58" s="87">
        <v>2269</v>
      </c>
    </row>
    <row r="59" spans="2:12" ht="15" customHeight="1">
      <c r="D59" s="142">
        <v>2023</v>
      </c>
      <c r="E59" s="87">
        <v>1742</v>
      </c>
      <c r="F59" s="87"/>
      <c r="G59" s="87">
        <v>2094</v>
      </c>
    </row>
    <row r="60" spans="2:12" ht="15" customHeight="1">
      <c r="D60" s="142">
        <v>2024</v>
      </c>
      <c r="E60" s="87">
        <v>1603</v>
      </c>
      <c r="F60" s="87"/>
      <c r="G60" s="87">
        <v>1831</v>
      </c>
    </row>
    <row r="61" spans="2:12" ht="8.1" customHeight="1">
      <c r="D61" s="143"/>
      <c r="E61" s="88"/>
      <c r="F61" s="88"/>
      <c r="G61" s="88"/>
    </row>
    <row r="62" spans="2:12" ht="15" customHeight="1">
      <c r="B62" s="2" t="s">
        <v>22</v>
      </c>
      <c r="D62" s="142">
        <v>2022</v>
      </c>
      <c r="E62" s="86">
        <v>9680</v>
      </c>
      <c r="F62" s="87"/>
      <c r="G62" s="86">
        <v>13385</v>
      </c>
    </row>
    <row r="63" spans="2:12" ht="15" customHeight="1">
      <c r="D63" s="142">
        <v>2023</v>
      </c>
      <c r="E63" s="87">
        <v>9705</v>
      </c>
      <c r="F63" s="87"/>
      <c r="G63" s="87">
        <v>12605</v>
      </c>
    </row>
    <row r="64" spans="2:12" ht="15" customHeight="1">
      <c r="D64" s="142">
        <v>2024</v>
      </c>
      <c r="E64" s="87">
        <v>10484</v>
      </c>
      <c r="F64" s="87"/>
      <c r="G64" s="87">
        <v>13633</v>
      </c>
    </row>
    <row r="65" spans="1:12" ht="8.1" customHeight="1">
      <c r="D65" s="143"/>
      <c r="E65" s="88"/>
      <c r="F65" s="88"/>
      <c r="G65" s="88"/>
    </row>
    <row r="66" spans="1:12" ht="15" customHeight="1">
      <c r="B66" s="2" t="s">
        <v>23</v>
      </c>
      <c r="D66" s="142">
        <v>2022</v>
      </c>
      <c r="E66" s="87">
        <v>2258</v>
      </c>
      <c r="F66" s="87"/>
      <c r="G66" s="87">
        <v>2752</v>
      </c>
    </row>
    <row r="67" spans="1:12" ht="15" customHeight="1">
      <c r="D67" s="142">
        <v>2023</v>
      </c>
      <c r="E67" s="87">
        <v>2122</v>
      </c>
      <c r="F67" s="87"/>
      <c r="G67" s="87">
        <v>2620</v>
      </c>
    </row>
    <row r="68" spans="1:12" ht="15" customHeight="1">
      <c r="D68" s="142">
        <v>2024</v>
      </c>
      <c r="E68" s="87">
        <v>2590</v>
      </c>
      <c r="F68" s="87"/>
      <c r="G68" s="87">
        <v>2997</v>
      </c>
    </row>
    <row r="69" spans="1:12" ht="8.1" customHeight="1">
      <c r="D69" s="143"/>
      <c r="E69" s="88"/>
      <c r="F69" s="88"/>
      <c r="G69" s="88"/>
    </row>
    <row r="70" spans="1:12" ht="15" customHeight="1">
      <c r="B70" s="2" t="s">
        <v>67</v>
      </c>
      <c r="D70" s="142">
        <v>2022</v>
      </c>
      <c r="E70" s="87">
        <v>4755</v>
      </c>
      <c r="F70" s="87"/>
      <c r="G70" s="87">
        <v>5875</v>
      </c>
    </row>
    <row r="71" spans="1:12" ht="15" customHeight="1">
      <c r="D71" s="142">
        <v>2023</v>
      </c>
      <c r="E71" s="87">
        <v>5125</v>
      </c>
      <c r="F71" s="87"/>
      <c r="G71" s="87">
        <v>6226</v>
      </c>
    </row>
    <row r="72" spans="1:12" ht="15" customHeight="1">
      <c r="A72" s="9"/>
      <c r="B72" s="13"/>
      <c r="C72" s="13"/>
      <c r="D72" s="142">
        <v>2024</v>
      </c>
      <c r="E72" s="87">
        <v>5031</v>
      </c>
      <c r="F72" s="87"/>
      <c r="G72" s="87">
        <v>6034</v>
      </c>
      <c r="H72" s="107"/>
    </row>
    <row r="73" spans="1:12" ht="8.1" customHeight="1" thickBot="1">
      <c r="A73" s="14"/>
      <c r="B73" s="15"/>
      <c r="C73" s="15"/>
      <c r="D73" s="111"/>
      <c r="E73" s="111"/>
      <c r="F73" s="111"/>
      <c r="G73" s="111"/>
      <c r="H73" s="112"/>
    </row>
    <row r="74" spans="1:12" s="18" customFormat="1">
      <c r="A74" s="16"/>
      <c r="B74" s="17"/>
      <c r="C74" s="17"/>
      <c r="D74" s="113"/>
      <c r="E74" s="113"/>
      <c r="F74" s="113"/>
      <c r="G74" s="113"/>
      <c r="H74" s="114" t="s">
        <v>24</v>
      </c>
      <c r="I74" s="115"/>
      <c r="J74" s="115"/>
      <c r="K74" s="115"/>
      <c r="L74" s="115"/>
    </row>
    <row r="75" spans="1:12" s="16" customFormat="1">
      <c r="A75" s="17" t="s">
        <v>68</v>
      </c>
      <c r="B75" s="17"/>
      <c r="C75" s="17"/>
      <c r="D75" s="113"/>
      <c r="E75" s="113"/>
      <c r="F75" s="113"/>
      <c r="G75" s="113"/>
      <c r="H75" s="116" t="s">
        <v>25</v>
      </c>
      <c r="I75" s="117"/>
      <c r="J75" s="117"/>
      <c r="K75" s="117"/>
      <c r="L75" s="117"/>
    </row>
    <row r="76" spans="1:12">
      <c r="A76" s="17" t="s">
        <v>69</v>
      </c>
    </row>
    <row r="77" spans="1:12">
      <c r="A77" s="17" t="s">
        <v>70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8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2AE3-DA5E-4A89-A00A-C5A6872F0C09}">
  <dimension ref="A1:L52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2.42578125" style="2" customWidth="1"/>
    <col min="3" max="3" width="7.5703125" style="2" customWidth="1"/>
    <col min="4" max="4" width="15.5703125" style="89" customWidth="1"/>
    <col min="5" max="7" width="18.710937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101</v>
      </c>
      <c r="C6" s="5" t="s">
        <v>81</v>
      </c>
      <c r="D6" s="93"/>
      <c r="E6" s="93"/>
      <c r="F6" s="93"/>
      <c r="G6" s="93"/>
      <c r="H6" s="94"/>
      <c r="I6" s="95"/>
      <c r="J6" s="95"/>
      <c r="K6" s="95"/>
      <c r="L6" s="95"/>
    </row>
    <row r="7" spans="1:12" s="6" customFormat="1" ht="16.5" customHeight="1">
      <c r="B7" s="7" t="s">
        <v>102</v>
      </c>
      <c r="C7" s="8" t="s">
        <v>82</v>
      </c>
      <c r="D7" s="96"/>
      <c r="E7" s="96"/>
      <c r="F7" s="96"/>
      <c r="G7" s="96"/>
      <c r="H7" s="97"/>
      <c r="I7" s="97"/>
      <c r="J7" s="97"/>
      <c r="K7" s="97"/>
      <c r="L7" s="97"/>
    </row>
    <row r="8" spans="1:12" ht="8.1" customHeight="1"/>
    <row r="9" spans="1:12" ht="19.5" customHeight="1" thickBot="1">
      <c r="D9" s="152"/>
      <c r="E9" s="152"/>
      <c r="F9" s="152"/>
      <c r="G9" s="152"/>
      <c r="H9" s="153" t="s">
        <v>126</v>
      </c>
      <c r="I9" s="1"/>
      <c r="J9" s="1"/>
      <c r="K9" s="1"/>
      <c r="L9" s="1"/>
    </row>
    <row r="10" spans="1:12" ht="4.5" customHeight="1" thickTop="1">
      <c r="A10" s="26"/>
      <c r="B10" s="27"/>
      <c r="C10" s="27"/>
      <c r="D10" s="98"/>
      <c r="E10" s="98"/>
      <c r="F10" s="98"/>
      <c r="G10" s="98"/>
      <c r="H10" s="99"/>
    </row>
    <row r="11" spans="1:12" ht="15" customHeight="1">
      <c r="A11" s="28"/>
      <c r="B11" s="29" t="s">
        <v>26</v>
      </c>
      <c r="C11" s="30"/>
      <c r="D11" s="100" t="s">
        <v>1</v>
      </c>
      <c r="E11" s="101" t="s">
        <v>2</v>
      </c>
      <c r="F11" s="101" t="s">
        <v>6</v>
      </c>
      <c r="G11" s="101" t="s">
        <v>7</v>
      </c>
      <c r="H11" s="102"/>
    </row>
    <row r="12" spans="1:12" ht="15" customHeight="1">
      <c r="A12" s="28"/>
      <c r="B12" s="31" t="s">
        <v>27</v>
      </c>
      <c r="C12" s="30"/>
      <c r="D12" s="103" t="s">
        <v>4</v>
      </c>
      <c r="E12" s="104" t="s">
        <v>5</v>
      </c>
      <c r="F12" s="104" t="s">
        <v>8</v>
      </c>
      <c r="G12" s="104" t="s">
        <v>9</v>
      </c>
      <c r="H12" s="102"/>
    </row>
    <row r="13" spans="1:12" s="9" customFormat="1" ht="8.1" customHeight="1">
      <c r="A13" s="32"/>
      <c r="B13" s="33"/>
      <c r="C13" s="32"/>
      <c r="D13" s="105"/>
      <c r="E13" s="105"/>
      <c r="F13" s="105"/>
      <c r="G13" s="105"/>
      <c r="H13" s="106"/>
      <c r="I13" s="107"/>
      <c r="J13" s="107"/>
      <c r="K13" s="107"/>
      <c r="L13" s="107"/>
    </row>
    <row r="14" spans="1:12" ht="8.1" customHeight="1">
      <c r="A14" s="9"/>
      <c r="B14" s="10"/>
      <c r="C14" s="10"/>
      <c r="D14" s="108"/>
      <c r="E14" s="108"/>
      <c r="F14" s="108"/>
      <c r="G14" s="108"/>
      <c r="H14" s="107"/>
    </row>
    <row r="15" spans="1:12" ht="15" customHeight="1">
      <c r="A15" s="9"/>
      <c r="B15" s="10" t="s">
        <v>2</v>
      </c>
      <c r="C15" s="11"/>
      <c r="D15" s="141">
        <v>2022</v>
      </c>
      <c r="E15" s="84">
        <f>SUM(E19,E23,E27,E31,E35,E39,E43)</f>
        <v>65963</v>
      </c>
      <c r="F15" s="84">
        <f t="shared" ref="F15:G15" si="0">SUM(F19,F23,F27,F31,F35,F39,F43)</f>
        <v>63030</v>
      </c>
      <c r="G15" s="84">
        <f t="shared" si="0"/>
        <v>2933</v>
      </c>
      <c r="H15" s="107"/>
    </row>
    <row r="16" spans="1:12" ht="15" customHeight="1">
      <c r="B16" s="20" t="s">
        <v>5</v>
      </c>
      <c r="C16" s="12"/>
      <c r="D16" s="141">
        <v>2023</v>
      </c>
      <c r="E16" s="84">
        <f t="shared" ref="E16:G17" si="1">SUM(E20,E24,E28,E32,E36,E40,E44)</f>
        <v>67751</v>
      </c>
      <c r="F16" s="84">
        <f t="shared" si="1"/>
        <v>64669</v>
      </c>
      <c r="G16" s="84">
        <f t="shared" si="1"/>
        <v>3082</v>
      </c>
    </row>
    <row r="17" spans="2:7" ht="15" customHeight="1">
      <c r="B17" s="12"/>
      <c r="C17" s="12"/>
      <c r="D17" s="141">
        <v>2024</v>
      </c>
      <c r="E17" s="84">
        <f t="shared" si="1"/>
        <v>74026</v>
      </c>
      <c r="F17" s="84">
        <f t="shared" si="1"/>
        <v>70783</v>
      </c>
      <c r="G17" s="84">
        <f t="shared" si="1"/>
        <v>3243</v>
      </c>
    </row>
    <row r="18" spans="2:7" ht="8.1" customHeight="1">
      <c r="D18" s="141"/>
      <c r="E18" s="85"/>
      <c r="F18" s="85"/>
      <c r="G18" s="85"/>
    </row>
    <row r="19" spans="2:7" ht="15" customHeight="1">
      <c r="B19" s="12" t="s">
        <v>91</v>
      </c>
      <c r="D19" s="142">
        <v>2022</v>
      </c>
      <c r="E19" s="86">
        <f>SUM(F19:G19)</f>
        <v>11</v>
      </c>
      <c r="F19" s="87">
        <v>10</v>
      </c>
      <c r="G19" s="87">
        <v>1</v>
      </c>
    </row>
    <row r="20" spans="2:7" ht="15" customHeight="1">
      <c r="B20" s="20" t="s">
        <v>90</v>
      </c>
      <c r="D20" s="142">
        <v>2023</v>
      </c>
      <c r="E20" s="86">
        <f t="shared" ref="E20:E21" si="2">SUM(F20:G20)</f>
        <v>12</v>
      </c>
      <c r="F20" s="87">
        <v>9</v>
      </c>
      <c r="G20" s="87">
        <v>3</v>
      </c>
    </row>
    <row r="21" spans="2:7" ht="15" customHeight="1">
      <c r="D21" s="142">
        <v>2024</v>
      </c>
      <c r="E21" s="86">
        <f t="shared" si="2"/>
        <v>4</v>
      </c>
      <c r="F21" s="87">
        <v>4</v>
      </c>
      <c r="G21" s="87" t="s">
        <v>28</v>
      </c>
    </row>
    <row r="22" spans="2:7" ht="8.1" customHeight="1">
      <c r="D22" s="143"/>
      <c r="E22" s="88"/>
      <c r="F22" s="88"/>
      <c r="G22" s="88"/>
    </row>
    <row r="23" spans="2:7" ht="15" customHeight="1">
      <c r="B23" s="12" t="s">
        <v>43</v>
      </c>
      <c r="D23" s="142">
        <v>2022</v>
      </c>
      <c r="E23" s="86">
        <f>SUM(F23:G23)</f>
        <v>1356</v>
      </c>
      <c r="F23" s="87">
        <v>1259</v>
      </c>
      <c r="G23" s="87">
        <v>97</v>
      </c>
    </row>
    <row r="24" spans="2:7" ht="15" customHeight="1">
      <c r="B24" s="20" t="s">
        <v>44</v>
      </c>
      <c r="D24" s="142">
        <v>2023</v>
      </c>
      <c r="E24" s="86">
        <f t="shared" ref="E24:E25" si="3">SUM(F24:G24)</f>
        <v>1064</v>
      </c>
      <c r="F24" s="87">
        <v>965</v>
      </c>
      <c r="G24" s="87">
        <v>99</v>
      </c>
    </row>
    <row r="25" spans="2:7" ht="15" customHeight="1">
      <c r="D25" s="142">
        <v>2024</v>
      </c>
      <c r="E25" s="86">
        <f t="shared" si="3"/>
        <v>899</v>
      </c>
      <c r="F25" s="87">
        <v>807</v>
      </c>
      <c r="G25" s="87">
        <v>92</v>
      </c>
    </row>
    <row r="26" spans="2:7" ht="8.1" customHeight="1">
      <c r="D26" s="143"/>
      <c r="E26" s="88"/>
      <c r="F26" s="88"/>
      <c r="G26" s="88"/>
    </row>
    <row r="27" spans="2:7" ht="15" customHeight="1">
      <c r="B27" s="12" t="s">
        <v>45</v>
      </c>
      <c r="D27" s="142">
        <v>2022</v>
      </c>
      <c r="E27" s="86">
        <f>SUM(F27:G27)</f>
        <v>9620</v>
      </c>
      <c r="F27" s="87">
        <v>9197</v>
      </c>
      <c r="G27" s="87">
        <v>423</v>
      </c>
    </row>
    <row r="28" spans="2:7" ht="15" customHeight="1">
      <c r="B28" s="20" t="s">
        <v>46</v>
      </c>
      <c r="D28" s="142">
        <v>2023</v>
      </c>
      <c r="E28" s="86">
        <f t="shared" ref="E28:E29" si="4">SUM(F28:G28)</f>
        <v>9255</v>
      </c>
      <c r="F28" s="87">
        <v>8829</v>
      </c>
      <c r="G28" s="87">
        <v>426</v>
      </c>
    </row>
    <row r="29" spans="2:7" ht="15" customHeight="1">
      <c r="D29" s="142">
        <v>2024</v>
      </c>
      <c r="E29" s="86">
        <f t="shared" si="4"/>
        <v>9197</v>
      </c>
      <c r="F29" s="87">
        <v>8760</v>
      </c>
      <c r="G29" s="87">
        <v>437</v>
      </c>
    </row>
    <row r="30" spans="2:7" ht="8.1" customHeight="1">
      <c r="D30" s="143"/>
      <c r="E30" s="88"/>
      <c r="F30" s="88"/>
      <c r="G30" s="88"/>
    </row>
    <row r="31" spans="2:7" ht="15" customHeight="1">
      <c r="B31" s="12" t="s">
        <v>47</v>
      </c>
      <c r="D31" s="142">
        <v>2022</v>
      </c>
      <c r="E31" s="86">
        <f>SUM(F31:G31)</f>
        <v>11451</v>
      </c>
      <c r="F31" s="86">
        <v>10900</v>
      </c>
      <c r="G31" s="87">
        <v>551</v>
      </c>
    </row>
    <row r="32" spans="2:7" ht="15" customHeight="1">
      <c r="B32" s="20" t="s">
        <v>48</v>
      </c>
      <c r="D32" s="142">
        <v>2023</v>
      </c>
      <c r="E32" s="86">
        <f t="shared" ref="E32:E33" si="5">SUM(F32:G32)</f>
        <v>11885</v>
      </c>
      <c r="F32" s="86">
        <v>11339</v>
      </c>
      <c r="G32" s="87">
        <v>546</v>
      </c>
    </row>
    <row r="33" spans="1:12" s="2" customFormat="1" ht="15" customHeight="1">
      <c r="A33" s="1"/>
      <c r="D33" s="142">
        <v>2024</v>
      </c>
      <c r="E33" s="86">
        <f t="shared" si="5"/>
        <v>12534</v>
      </c>
      <c r="F33" s="86">
        <v>12002</v>
      </c>
      <c r="G33" s="87">
        <v>532</v>
      </c>
      <c r="H33" s="91"/>
      <c r="I33" s="91"/>
      <c r="J33" s="110"/>
      <c r="K33" s="110"/>
      <c r="L33" s="110"/>
    </row>
    <row r="34" spans="1:12" ht="8.1" customHeight="1">
      <c r="D34" s="143"/>
      <c r="E34" s="88"/>
      <c r="F34" s="88"/>
      <c r="G34" s="88"/>
    </row>
    <row r="35" spans="1:12" ht="15" customHeight="1">
      <c r="A35" s="2"/>
      <c r="B35" s="12" t="s">
        <v>49</v>
      </c>
      <c r="D35" s="142">
        <v>2022</v>
      </c>
      <c r="E35" s="86">
        <f>SUM(F35:G35)</f>
        <v>11077</v>
      </c>
      <c r="F35" s="86">
        <v>10465</v>
      </c>
      <c r="G35" s="86">
        <v>612</v>
      </c>
    </row>
    <row r="36" spans="1:12" ht="15" customHeight="1">
      <c r="B36" s="20" t="s">
        <v>50</v>
      </c>
      <c r="D36" s="142">
        <v>2023</v>
      </c>
      <c r="E36" s="86">
        <f t="shared" ref="E36:E37" si="6">SUM(F36:G36)</f>
        <v>11406</v>
      </c>
      <c r="F36" s="86">
        <v>10823</v>
      </c>
      <c r="G36" s="87">
        <v>583</v>
      </c>
    </row>
    <row r="37" spans="1:12" ht="15" customHeight="1">
      <c r="D37" s="142">
        <v>2024</v>
      </c>
      <c r="E37" s="86">
        <f t="shared" si="6"/>
        <v>12933</v>
      </c>
      <c r="F37" s="87">
        <v>12289</v>
      </c>
      <c r="G37" s="87">
        <v>644</v>
      </c>
    </row>
    <row r="38" spans="1:12" ht="8.1" customHeight="1">
      <c r="D38" s="143"/>
      <c r="E38" s="88"/>
      <c r="F38" s="88"/>
      <c r="G38" s="88"/>
    </row>
    <row r="39" spans="1:12" ht="15" customHeight="1">
      <c r="B39" s="12" t="s">
        <v>51</v>
      </c>
      <c r="D39" s="142">
        <v>2022</v>
      </c>
      <c r="E39" s="86">
        <f>SUM(F39:G39)</f>
        <v>13180</v>
      </c>
      <c r="F39" s="87">
        <v>12580</v>
      </c>
      <c r="G39" s="86">
        <v>600</v>
      </c>
    </row>
    <row r="40" spans="1:12" ht="15" customHeight="1">
      <c r="B40" s="20" t="s">
        <v>52</v>
      </c>
      <c r="D40" s="142">
        <v>2023</v>
      </c>
      <c r="E40" s="86">
        <f t="shared" ref="E40:E41" si="7">SUM(F40:G40)</f>
        <v>13669</v>
      </c>
      <c r="F40" s="87">
        <v>12966</v>
      </c>
      <c r="G40" s="87">
        <v>703</v>
      </c>
    </row>
    <row r="41" spans="1:12" ht="15" customHeight="1">
      <c r="D41" s="142">
        <v>2024</v>
      </c>
      <c r="E41" s="86">
        <f t="shared" si="7"/>
        <v>15175</v>
      </c>
      <c r="F41" s="87">
        <v>14419</v>
      </c>
      <c r="G41" s="87">
        <v>756</v>
      </c>
    </row>
    <row r="42" spans="1:12" ht="8.1" customHeight="1">
      <c r="D42" s="143"/>
      <c r="E42" s="88"/>
      <c r="F42" s="88"/>
      <c r="G42" s="88"/>
    </row>
    <row r="43" spans="1:12" ht="15" customHeight="1">
      <c r="B43" s="21" t="s">
        <v>92</v>
      </c>
      <c r="D43" s="142">
        <v>2022</v>
      </c>
      <c r="E43" s="86">
        <f>SUM(F43:G43)</f>
        <v>19268</v>
      </c>
      <c r="F43" s="86">
        <v>18619</v>
      </c>
      <c r="G43" s="87">
        <v>649</v>
      </c>
    </row>
    <row r="44" spans="1:12" ht="15" customHeight="1">
      <c r="B44" s="20" t="s">
        <v>117</v>
      </c>
      <c r="D44" s="142">
        <v>2023</v>
      </c>
      <c r="E44" s="86">
        <f t="shared" ref="E44:E45" si="8">SUM(F44:G44)</f>
        <v>20460</v>
      </c>
      <c r="F44" s="87">
        <v>19738</v>
      </c>
      <c r="G44" s="87">
        <v>722</v>
      </c>
    </row>
    <row r="45" spans="1:12" ht="15" customHeight="1">
      <c r="D45" s="142">
        <v>2024</v>
      </c>
      <c r="E45" s="86">
        <f t="shared" si="8"/>
        <v>23284</v>
      </c>
      <c r="F45" s="87">
        <v>22502</v>
      </c>
      <c r="G45" s="87">
        <v>782</v>
      </c>
    </row>
    <row r="46" spans="1:12" ht="8.1" customHeight="1">
      <c r="D46" s="143"/>
      <c r="E46" s="88"/>
      <c r="F46" s="88"/>
      <c r="G46" s="88"/>
    </row>
    <row r="47" spans="1:12" ht="15" customHeight="1">
      <c r="B47" s="21" t="s">
        <v>53</v>
      </c>
      <c r="D47" s="142">
        <v>2022</v>
      </c>
      <c r="E47" s="86">
        <f>SUM(F47:G47)</f>
        <v>1310</v>
      </c>
      <c r="F47" s="86">
        <v>1257</v>
      </c>
      <c r="G47" s="87">
        <v>53</v>
      </c>
    </row>
    <row r="48" spans="1:12" ht="15" customHeight="1">
      <c r="B48" s="20" t="s">
        <v>54</v>
      </c>
      <c r="D48" s="142">
        <v>2023</v>
      </c>
      <c r="E48" s="86">
        <f t="shared" ref="E48:E49" si="9">SUM(F48:G48)</f>
        <v>234</v>
      </c>
      <c r="F48" s="87">
        <v>225</v>
      </c>
      <c r="G48" s="87">
        <v>9</v>
      </c>
    </row>
    <row r="49" spans="1:12" ht="15" customHeight="1">
      <c r="D49" s="89">
        <v>2024</v>
      </c>
      <c r="E49" s="86">
        <f t="shared" si="9"/>
        <v>357</v>
      </c>
      <c r="F49" s="87">
        <v>320</v>
      </c>
      <c r="G49" s="87">
        <v>37</v>
      </c>
    </row>
    <row r="50" spans="1:12" ht="8.1" customHeight="1" thickBot="1">
      <c r="A50" s="14"/>
      <c r="B50" s="15"/>
      <c r="C50" s="15"/>
      <c r="D50" s="111"/>
      <c r="E50" s="111"/>
      <c r="F50" s="111"/>
      <c r="G50" s="111"/>
      <c r="H50" s="112"/>
    </row>
    <row r="51" spans="1:12" s="18" customFormat="1">
      <c r="A51" s="16"/>
      <c r="B51" s="17"/>
      <c r="C51" s="17"/>
      <c r="D51" s="113"/>
      <c r="E51" s="113"/>
      <c r="F51" s="113"/>
      <c r="G51" s="113"/>
      <c r="H51" s="114" t="s">
        <v>24</v>
      </c>
      <c r="I51" s="115"/>
      <c r="J51" s="115"/>
      <c r="K51" s="115"/>
      <c r="L51" s="115"/>
    </row>
    <row r="52" spans="1:12" s="16" customFormat="1">
      <c r="A52" s="19"/>
      <c r="B52" s="17"/>
      <c r="C52" s="17"/>
      <c r="D52" s="113"/>
      <c r="E52" s="113"/>
      <c r="F52" s="113"/>
      <c r="G52" s="113"/>
      <c r="H52" s="116" t="s">
        <v>25</v>
      </c>
      <c r="I52" s="117"/>
      <c r="J52" s="117"/>
      <c r="K52" s="117"/>
      <c r="L52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DBCB-2038-42D3-9002-DC1F7DEB5593}">
  <dimension ref="A1:L44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" style="2" customWidth="1"/>
    <col min="3" max="3" width="11.42578125" style="2" customWidth="1"/>
    <col min="4" max="4" width="15.85546875" style="89" customWidth="1"/>
    <col min="5" max="7" width="17.85546875" style="89" customWidth="1"/>
    <col min="8" max="8" width="1.28515625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s="3" customFormat="1" ht="15" customHeight="1">
      <c r="B6" s="4" t="s">
        <v>103</v>
      </c>
      <c r="C6" s="5" t="s">
        <v>83</v>
      </c>
      <c r="D6" s="93"/>
      <c r="E6" s="93"/>
      <c r="F6" s="93"/>
      <c r="G6" s="93"/>
      <c r="H6" s="94"/>
      <c r="I6" s="95"/>
      <c r="J6" s="95"/>
      <c r="K6" s="95"/>
      <c r="L6" s="95"/>
    </row>
    <row r="7" spans="1:12" s="6" customFormat="1" ht="16.5" customHeight="1">
      <c r="B7" s="7" t="s">
        <v>104</v>
      </c>
      <c r="C7" s="8" t="s">
        <v>84</v>
      </c>
      <c r="D7" s="96"/>
      <c r="E7" s="96"/>
      <c r="F7" s="96"/>
      <c r="G7" s="96"/>
      <c r="H7" s="97"/>
      <c r="I7" s="97"/>
      <c r="J7" s="97"/>
      <c r="K7" s="97"/>
      <c r="L7" s="97"/>
    </row>
    <row r="8" spans="1:12" ht="8.1" customHeight="1"/>
    <row r="9" spans="1:12" ht="19.5" customHeight="1" thickBot="1">
      <c r="D9" s="152"/>
      <c r="E9" s="152"/>
      <c r="F9" s="152"/>
      <c r="G9" s="152"/>
      <c r="H9" s="153" t="s">
        <v>126</v>
      </c>
      <c r="I9" s="1"/>
      <c r="J9" s="1"/>
      <c r="K9" s="1"/>
      <c r="L9" s="1"/>
    </row>
    <row r="10" spans="1:12" ht="4.5" customHeight="1" thickTop="1">
      <c r="A10" s="26"/>
      <c r="B10" s="27"/>
      <c r="C10" s="27"/>
      <c r="D10" s="98"/>
      <c r="E10" s="98"/>
      <c r="F10" s="98"/>
      <c r="G10" s="98"/>
      <c r="H10" s="99"/>
    </row>
    <row r="11" spans="1:12" ht="15" customHeight="1">
      <c r="A11" s="28"/>
      <c r="B11" s="29" t="s">
        <v>75</v>
      </c>
      <c r="C11" s="30"/>
      <c r="D11" s="100" t="s">
        <v>1</v>
      </c>
      <c r="E11" s="101" t="s">
        <v>2</v>
      </c>
      <c r="F11" s="101" t="s">
        <v>6</v>
      </c>
      <c r="G11" s="101" t="s">
        <v>7</v>
      </c>
      <c r="H11" s="102"/>
    </row>
    <row r="12" spans="1:12" ht="15" customHeight="1">
      <c r="A12" s="28"/>
      <c r="B12" s="31" t="s">
        <v>76</v>
      </c>
      <c r="C12" s="30"/>
      <c r="D12" s="103" t="s">
        <v>4</v>
      </c>
      <c r="E12" s="104" t="s">
        <v>5</v>
      </c>
      <c r="F12" s="104" t="s">
        <v>8</v>
      </c>
      <c r="G12" s="104" t="s">
        <v>9</v>
      </c>
      <c r="H12" s="102"/>
    </row>
    <row r="13" spans="1:12" s="9" customFormat="1" ht="8.1" customHeight="1">
      <c r="A13" s="32"/>
      <c r="B13" s="33"/>
      <c r="C13" s="32"/>
      <c r="D13" s="105"/>
      <c r="E13" s="105"/>
      <c r="F13" s="105"/>
      <c r="G13" s="105"/>
      <c r="H13" s="106"/>
      <c r="I13" s="107"/>
      <c r="J13" s="107"/>
      <c r="K13" s="107"/>
      <c r="L13" s="107"/>
    </row>
    <row r="14" spans="1:12" ht="8.1" customHeight="1">
      <c r="A14" s="9"/>
      <c r="B14" s="10"/>
      <c r="C14" s="10"/>
      <c r="D14" s="108"/>
      <c r="E14" s="108"/>
      <c r="F14" s="108"/>
      <c r="G14" s="108"/>
      <c r="H14" s="107"/>
    </row>
    <row r="15" spans="1:12" ht="15" customHeight="1">
      <c r="A15" s="9"/>
      <c r="B15" s="22" t="s">
        <v>2</v>
      </c>
      <c r="C15" s="11"/>
      <c r="D15" s="141">
        <v>2022</v>
      </c>
      <c r="E15" s="84">
        <f t="shared" ref="E15:E17" si="0">SUM(F15:G15)</f>
        <v>67273</v>
      </c>
      <c r="F15" s="84">
        <f t="shared" ref="F15:G17" si="1">SUM(F19,F39)</f>
        <v>64287</v>
      </c>
      <c r="G15" s="84">
        <f t="shared" si="1"/>
        <v>2986</v>
      </c>
      <c r="H15" s="107"/>
    </row>
    <row r="16" spans="1:12" ht="15" customHeight="1">
      <c r="B16" s="20" t="s">
        <v>5</v>
      </c>
      <c r="C16" s="12"/>
      <c r="D16" s="141">
        <v>2023</v>
      </c>
      <c r="E16" s="84">
        <f t="shared" si="0"/>
        <v>67985</v>
      </c>
      <c r="F16" s="84">
        <f t="shared" si="1"/>
        <v>64894</v>
      </c>
      <c r="G16" s="84">
        <f t="shared" si="1"/>
        <v>3091</v>
      </c>
    </row>
    <row r="17" spans="1:7" ht="15" customHeight="1">
      <c r="B17" s="12"/>
      <c r="C17" s="12"/>
      <c r="D17" s="141">
        <v>2024</v>
      </c>
      <c r="E17" s="84">
        <f t="shared" si="0"/>
        <v>74383</v>
      </c>
      <c r="F17" s="84">
        <f t="shared" si="1"/>
        <v>71103</v>
      </c>
      <c r="G17" s="84">
        <f t="shared" si="1"/>
        <v>3280</v>
      </c>
    </row>
    <row r="18" spans="1:7" ht="8.1" customHeight="1">
      <c r="D18" s="141"/>
      <c r="E18" s="85"/>
      <c r="F18" s="85"/>
      <c r="G18" s="85"/>
    </row>
    <row r="19" spans="1:7" ht="15" customHeight="1">
      <c r="B19" s="21" t="s">
        <v>29</v>
      </c>
      <c r="D19" s="142">
        <v>2022</v>
      </c>
      <c r="E19" s="86">
        <f>SUM(F19:G19)</f>
        <v>63511</v>
      </c>
      <c r="F19" s="87">
        <f>SUM(F23,F27,F31,F35)</f>
        <v>60885</v>
      </c>
      <c r="G19" s="87">
        <f>SUM(G23,G27,G31,G35)</f>
        <v>2626</v>
      </c>
    </row>
    <row r="20" spans="1:7" ht="15" customHeight="1">
      <c r="B20" s="20" t="s">
        <v>30</v>
      </c>
      <c r="D20" s="142">
        <v>2023</v>
      </c>
      <c r="E20" s="86">
        <f t="shared" ref="E20:E41" si="2">SUM(F20:G20)</f>
        <v>63336</v>
      </c>
      <c r="F20" s="87">
        <f>SUM(F24,F28,F32,F36)</f>
        <v>60667</v>
      </c>
      <c r="G20" s="87">
        <f t="shared" ref="G20:G21" si="3">SUM(G24,G28,G32,G36)</f>
        <v>2669</v>
      </c>
    </row>
    <row r="21" spans="1:7" ht="15" customHeight="1">
      <c r="D21" s="142">
        <v>2024</v>
      </c>
      <c r="E21" s="86">
        <f t="shared" si="2"/>
        <v>68567</v>
      </c>
      <c r="F21" s="87">
        <f>SUM(F25,F29,F33,F37)</f>
        <v>65811</v>
      </c>
      <c r="G21" s="87">
        <f t="shared" si="3"/>
        <v>2756</v>
      </c>
    </row>
    <row r="22" spans="1:7" ht="8.1" customHeight="1">
      <c r="D22" s="143"/>
      <c r="E22" s="109"/>
      <c r="F22" s="121"/>
      <c r="G22" s="121"/>
    </row>
    <row r="23" spans="1:7" ht="15" customHeight="1">
      <c r="B23" s="23" t="s">
        <v>31</v>
      </c>
      <c r="D23" s="142">
        <v>2022</v>
      </c>
      <c r="E23" s="86">
        <f t="shared" si="2"/>
        <v>46822</v>
      </c>
      <c r="F23" s="87">
        <v>45011</v>
      </c>
      <c r="G23" s="87">
        <v>1811</v>
      </c>
    </row>
    <row r="24" spans="1:7" ht="15" customHeight="1">
      <c r="B24" s="24"/>
      <c r="D24" s="142">
        <v>2023</v>
      </c>
      <c r="E24" s="86">
        <f t="shared" si="2"/>
        <v>46795</v>
      </c>
      <c r="F24" s="87">
        <v>44967</v>
      </c>
      <c r="G24" s="87">
        <v>1828</v>
      </c>
    </row>
    <row r="25" spans="1:7" ht="15" customHeight="1">
      <c r="D25" s="142">
        <v>2024</v>
      </c>
      <c r="E25" s="86">
        <f t="shared" si="2"/>
        <v>50937</v>
      </c>
      <c r="F25" s="87">
        <v>49014</v>
      </c>
      <c r="G25" s="87">
        <v>1923</v>
      </c>
    </row>
    <row r="26" spans="1:7" ht="8.1" customHeight="1">
      <c r="D26" s="143"/>
      <c r="E26" s="109"/>
      <c r="F26" s="121"/>
      <c r="G26" s="121"/>
    </row>
    <row r="27" spans="1:7" ht="15" customHeight="1">
      <c r="A27" s="2"/>
      <c r="B27" s="25" t="s">
        <v>32</v>
      </c>
      <c r="D27" s="142">
        <v>2022</v>
      </c>
      <c r="E27" s="86">
        <f t="shared" si="2"/>
        <v>4243</v>
      </c>
      <c r="F27" s="87">
        <v>4024</v>
      </c>
      <c r="G27" s="87">
        <v>219</v>
      </c>
    </row>
    <row r="28" spans="1:7" ht="15" customHeight="1">
      <c r="B28" s="24" t="s">
        <v>33</v>
      </c>
      <c r="D28" s="142">
        <v>2023</v>
      </c>
      <c r="E28" s="86">
        <f t="shared" si="2"/>
        <v>4030</v>
      </c>
      <c r="F28" s="87">
        <v>3804</v>
      </c>
      <c r="G28" s="87">
        <v>226</v>
      </c>
    </row>
    <row r="29" spans="1:7" ht="15" customHeight="1">
      <c r="D29" s="142">
        <v>2024</v>
      </c>
      <c r="E29" s="86">
        <f t="shared" si="2"/>
        <v>4371</v>
      </c>
      <c r="F29" s="87">
        <v>4140</v>
      </c>
      <c r="G29" s="87">
        <v>231</v>
      </c>
    </row>
    <row r="30" spans="1:7" ht="8.1" customHeight="1">
      <c r="D30" s="143"/>
      <c r="E30" s="109"/>
      <c r="F30" s="121"/>
      <c r="G30" s="121"/>
    </row>
    <row r="31" spans="1:7" ht="15" customHeight="1">
      <c r="B31" s="25" t="s">
        <v>34</v>
      </c>
      <c r="D31" s="142">
        <v>2022</v>
      </c>
      <c r="E31" s="86">
        <f t="shared" si="2"/>
        <v>5909</v>
      </c>
      <c r="F31" s="87">
        <v>5688</v>
      </c>
      <c r="G31" s="87">
        <v>221</v>
      </c>
    </row>
    <row r="32" spans="1:7" ht="15" customHeight="1">
      <c r="B32" s="24" t="s">
        <v>71</v>
      </c>
      <c r="D32" s="142">
        <v>2023</v>
      </c>
      <c r="E32" s="86">
        <f t="shared" si="2"/>
        <v>5587</v>
      </c>
      <c r="F32" s="87">
        <v>5362</v>
      </c>
      <c r="G32" s="87">
        <v>225</v>
      </c>
    </row>
    <row r="33" spans="1:12" ht="15" customHeight="1">
      <c r="D33" s="142">
        <v>2024</v>
      </c>
      <c r="E33" s="86">
        <f t="shared" si="2"/>
        <v>6073</v>
      </c>
      <c r="F33" s="87">
        <v>5855</v>
      </c>
      <c r="G33" s="87">
        <v>218</v>
      </c>
    </row>
    <row r="34" spans="1:12" ht="8.1" customHeight="1">
      <c r="D34" s="143"/>
      <c r="E34" s="109"/>
      <c r="F34" s="121"/>
      <c r="G34" s="121"/>
    </row>
    <row r="35" spans="1:12" ht="15" customHeight="1">
      <c r="B35" s="25" t="s">
        <v>35</v>
      </c>
      <c r="D35" s="142">
        <v>2022</v>
      </c>
      <c r="E35" s="86">
        <f t="shared" si="2"/>
        <v>6537</v>
      </c>
      <c r="F35" s="87">
        <v>6162</v>
      </c>
      <c r="G35" s="87">
        <v>375</v>
      </c>
    </row>
    <row r="36" spans="1:12" ht="15" customHeight="1">
      <c r="B36" s="24" t="s">
        <v>36</v>
      </c>
      <c r="D36" s="142">
        <v>2023</v>
      </c>
      <c r="E36" s="86">
        <f t="shared" si="2"/>
        <v>6924</v>
      </c>
      <c r="F36" s="87">
        <v>6534</v>
      </c>
      <c r="G36" s="87">
        <v>390</v>
      </c>
    </row>
    <row r="37" spans="1:12" ht="15" customHeight="1">
      <c r="D37" s="142">
        <v>2024</v>
      </c>
      <c r="E37" s="86">
        <f t="shared" si="2"/>
        <v>7186</v>
      </c>
      <c r="F37" s="87">
        <v>6802</v>
      </c>
      <c r="G37" s="87">
        <v>384</v>
      </c>
    </row>
    <row r="38" spans="1:12" ht="8.1" customHeight="1">
      <c r="D38" s="143"/>
      <c r="E38" s="109"/>
      <c r="F38" s="121"/>
      <c r="G38" s="121"/>
    </row>
    <row r="39" spans="1:12" ht="15" customHeight="1">
      <c r="B39" s="21" t="s">
        <v>37</v>
      </c>
      <c r="D39" s="142">
        <v>2022</v>
      </c>
      <c r="E39" s="86">
        <f t="shared" si="2"/>
        <v>3762</v>
      </c>
      <c r="F39" s="87">
        <v>3402</v>
      </c>
      <c r="G39" s="87">
        <v>360</v>
      </c>
    </row>
    <row r="40" spans="1:12" ht="15" customHeight="1">
      <c r="B40" s="20" t="s">
        <v>38</v>
      </c>
      <c r="D40" s="142">
        <v>2023</v>
      </c>
      <c r="E40" s="86">
        <f t="shared" si="2"/>
        <v>4649</v>
      </c>
      <c r="F40" s="87">
        <v>4227</v>
      </c>
      <c r="G40" s="87">
        <v>422</v>
      </c>
    </row>
    <row r="41" spans="1:12" ht="15" customHeight="1">
      <c r="D41" s="142">
        <v>2024</v>
      </c>
      <c r="E41" s="86">
        <f t="shared" si="2"/>
        <v>5816</v>
      </c>
      <c r="F41" s="87">
        <v>5292</v>
      </c>
      <c r="G41" s="87">
        <v>524</v>
      </c>
    </row>
    <row r="42" spans="1:12" ht="8.1" customHeight="1" thickBot="1">
      <c r="A42" s="14"/>
      <c r="B42" s="15"/>
      <c r="C42" s="15"/>
      <c r="D42" s="111"/>
      <c r="E42" s="111"/>
      <c r="F42" s="111"/>
      <c r="G42" s="111"/>
      <c r="H42" s="112"/>
    </row>
    <row r="43" spans="1:12" s="18" customFormat="1">
      <c r="A43" s="16"/>
      <c r="B43" s="17"/>
      <c r="C43" s="17"/>
      <c r="D43" s="113"/>
      <c r="E43" s="113"/>
      <c r="F43" s="113"/>
      <c r="G43" s="113"/>
      <c r="H43" s="114" t="s">
        <v>24</v>
      </c>
      <c r="I43" s="115"/>
      <c r="J43" s="115"/>
      <c r="K43" s="115"/>
      <c r="L43" s="115"/>
    </row>
    <row r="44" spans="1:12" s="16" customFormat="1">
      <c r="A44" s="19"/>
      <c r="B44" s="17"/>
      <c r="C44" s="17"/>
      <c r="D44" s="113"/>
      <c r="E44" s="113"/>
      <c r="F44" s="113"/>
      <c r="G44" s="113"/>
      <c r="H44" s="116" t="s">
        <v>25</v>
      </c>
      <c r="I44" s="117"/>
      <c r="J44" s="117"/>
      <c r="K44" s="117"/>
      <c r="L44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9F3E-9B29-42CD-834C-5B469C674546}">
  <dimension ref="A1:L84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3.7109375" style="2" customWidth="1"/>
    <col min="3" max="3" width="12.85546875" style="2" customWidth="1"/>
    <col min="4" max="4" width="24.85546875" style="89" customWidth="1"/>
    <col min="5" max="5" width="29.140625" style="89" customWidth="1"/>
    <col min="6" max="6" width="2.140625" style="89" customWidth="1"/>
    <col min="7" max="7" width="26.42578125" style="89" customWidth="1"/>
    <col min="8" max="8" width="4" style="91" customWidth="1"/>
    <col min="9" max="12" width="9.140625" style="91"/>
    <col min="13" max="16384" width="9.140625" style="1"/>
  </cols>
  <sheetData>
    <row r="1" spans="1:12" ht="12" customHeight="1">
      <c r="H1" s="90"/>
    </row>
    <row r="2" spans="1:12" ht="12" customHeight="1">
      <c r="H2" s="90"/>
      <c r="I2" s="92"/>
      <c r="J2" s="92"/>
      <c r="K2" s="92"/>
    </row>
    <row r="3" spans="1:12" ht="12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/>
    <row r="9" spans="1:12" ht="16.5" customHeight="1"/>
    <row r="10" spans="1:12" ht="16.5" customHeight="1"/>
    <row r="11" spans="1:12" ht="16.5" customHeight="1"/>
    <row r="12" spans="1:12" ht="6" customHeight="1"/>
    <row r="13" spans="1:12" s="3" customFormat="1" ht="15" customHeight="1">
      <c r="B13" s="4" t="s">
        <v>105</v>
      </c>
      <c r="C13" s="5" t="s">
        <v>73</v>
      </c>
      <c r="D13" s="93"/>
      <c r="E13" s="93"/>
      <c r="F13" s="93"/>
      <c r="G13" s="93"/>
      <c r="H13" s="94"/>
      <c r="I13" s="95"/>
      <c r="J13" s="95"/>
      <c r="K13" s="95"/>
      <c r="L13" s="95"/>
    </row>
    <row r="14" spans="1:12" s="6" customFormat="1" ht="16.5" customHeight="1">
      <c r="B14" s="7" t="s">
        <v>106</v>
      </c>
      <c r="C14" s="8" t="s">
        <v>42</v>
      </c>
      <c r="D14" s="96"/>
      <c r="E14" s="96"/>
      <c r="F14" s="96"/>
      <c r="G14" s="96"/>
      <c r="H14" s="97"/>
      <c r="I14" s="97"/>
      <c r="J14" s="97"/>
      <c r="K14" s="97"/>
      <c r="L14" s="97"/>
    </row>
    <row r="15" spans="1:12" ht="8.1" customHeight="1" thickBot="1"/>
    <row r="16" spans="1:12" ht="4.5" customHeight="1" thickTop="1">
      <c r="A16" s="35"/>
      <c r="B16" s="36"/>
      <c r="C16" s="36"/>
      <c r="D16" s="122"/>
      <c r="E16" s="122"/>
      <c r="F16" s="122"/>
      <c r="G16" s="122"/>
      <c r="H16" s="123"/>
    </row>
    <row r="17" spans="1:12" ht="15" customHeight="1">
      <c r="A17" s="37"/>
      <c r="B17" s="38" t="s">
        <v>0</v>
      </c>
      <c r="C17" s="39"/>
      <c r="D17" s="124" t="s">
        <v>1</v>
      </c>
      <c r="E17" s="125" t="s">
        <v>39</v>
      </c>
      <c r="F17" s="125"/>
      <c r="G17" s="125" t="s">
        <v>41</v>
      </c>
      <c r="H17" s="126"/>
    </row>
    <row r="18" spans="1:12" ht="15" customHeight="1">
      <c r="A18" s="37"/>
      <c r="B18" s="40" t="s">
        <v>3</v>
      </c>
      <c r="C18" s="39"/>
      <c r="D18" s="127" t="s">
        <v>4</v>
      </c>
      <c r="E18" s="128" t="s">
        <v>40</v>
      </c>
      <c r="F18" s="128"/>
      <c r="G18" s="128" t="s">
        <v>89</v>
      </c>
      <c r="H18" s="126"/>
    </row>
    <row r="19" spans="1:12" s="9" customFormat="1" ht="8.1" customHeight="1">
      <c r="A19" s="41"/>
      <c r="B19" s="42"/>
      <c r="C19" s="41"/>
      <c r="D19" s="129"/>
      <c r="E19" s="129"/>
      <c r="F19" s="129"/>
      <c r="G19" s="129"/>
      <c r="H19" s="130"/>
      <c r="I19" s="107"/>
      <c r="J19" s="107"/>
      <c r="K19" s="107"/>
      <c r="L19" s="107"/>
    </row>
    <row r="20" spans="1:12" ht="8.1" customHeight="1">
      <c r="A20" s="43"/>
      <c r="B20" s="44"/>
      <c r="C20" s="44"/>
      <c r="D20" s="131"/>
      <c r="E20" s="131"/>
      <c r="F20" s="131"/>
      <c r="G20" s="131"/>
      <c r="H20" s="132"/>
    </row>
    <row r="21" spans="1:12" ht="16.5">
      <c r="A21" s="43"/>
      <c r="B21" s="44" t="s">
        <v>10</v>
      </c>
      <c r="C21" s="45"/>
      <c r="D21" s="149">
        <v>2022</v>
      </c>
      <c r="E21" s="134">
        <f>SUM(E25,E29,E33,E37,E41,E45,E49,E53,E57,E61,E65,E69,E73,E77)</f>
        <v>69270</v>
      </c>
      <c r="F21" s="133"/>
      <c r="G21" s="134">
        <f>SUM(G25,G29,G33,G37,G41,G45,G49,G53,G57,G61,G65,G69,G73,G77)</f>
        <v>69141</v>
      </c>
      <c r="H21" s="132"/>
    </row>
    <row r="22" spans="1:12" ht="16.5">
      <c r="A22" s="46"/>
      <c r="B22" s="47"/>
      <c r="C22" s="47"/>
      <c r="D22" s="149">
        <v>2023</v>
      </c>
      <c r="E22" s="134">
        <f t="shared" ref="E22:E23" si="0">SUM(E26,E30,E34,E38,E42,E46,E50,E54,E58,E62,E66,E70,E74,E78)</f>
        <v>85077</v>
      </c>
      <c r="F22" s="133"/>
      <c r="G22" s="134">
        <f t="shared" ref="G22:G23" si="1">SUM(G26,G30,G34,G38,G42,G46,G50,G54,G58,G62,G66,G70,G74,G78)</f>
        <v>85000</v>
      </c>
      <c r="H22" s="135"/>
    </row>
    <row r="23" spans="1:12" ht="16.5">
      <c r="A23" s="46"/>
      <c r="B23" s="47"/>
      <c r="C23" s="47"/>
      <c r="D23" s="149">
        <v>2024</v>
      </c>
      <c r="E23" s="134">
        <f t="shared" si="0"/>
        <v>157014</v>
      </c>
      <c r="F23" s="133"/>
      <c r="G23" s="134">
        <f t="shared" si="1"/>
        <v>156803</v>
      </c>
      <c r="H23" s="135"/>
    </row>
    <row r="24" spans="1:12" ht="8.1" customHeight="1">
      <c r="A24" s="46"/>
      <c r="B24" s="48"/>
      <c r="C24" s="48"/>
      <c r="D24" s="149"/>
      <c r="E24" s="133"/>
      <c r="F24" s="133"/>
      <c r="G24" s="133"/>
      <c r="H24" s="135"/>
    </row>
    <row r="25" spans="1:12" ht="16.5">
      <c r="A25" s="46"/>
      <c r="B25" s="48" t="s">
        <v>11</v>
      </c>
      <c r="C25" s="48"/>
      <c r="D25" s="150">
        <v>2022</v>
      </c>
      <c r="E25" s="136">
        <v>7215</v>
      </c>
      <c r="F25" s="137"/>
      <c r="G25" s="136">
        <v>7199</v>
      </c>
      <c r="H25" s="135"/>
    </row>
    <row r="26" spans="1:12" ht="16.5">
      <c r="A26" s="46"/>
      <c r="B26" s="48"/>
      <c r="C26" s="48"/>
      <c r="D26" s="150">
        <v>2023</v>
      </c>
      <c r="E26" s="136">
        <v>9084</v>
      </c>
      <c r="F26" s="137"/>
      <c r="G26" s="136">
        <v>9080</v>
      </c>
      <c r="H26" s="135"/>
    </row>
    <row r="27" spans="1:12" ht="16.5">
      <c r="A27" s="46"/>
      <c r="B27" s="48"/>
      <c r="C27" s="48"/>
      <c r="D27" s="150">
        <v>2024</v>
      </c>
      <c r="E27" s="137">
        <v>16951</v>
      </c>
      <c r="F27" s="137"/>
      <c r="G27" s="137">
        <v>16934</v>
      </c>
      <c r="H27" s="135"/>
    </row>
    <row r="28" spans="1:12" ht="8.1" customHeight="1">
      <c r="A28" s="46"/>
      <c r="B28" s="48"/>
      <c r="C28" s="48"/>
      <c r="D28" s="151"/>
      <c r="E28" s="138"/>
      <c r="F28" s="138"/>
      <c r="G28" s="138"/>
      <c r="H28" s="135"/>
    </row>
    <row r="29" spans="1:12" ht="16.5">
      <c r="A29" s="46"/>
      <c r="B29" s="48" t="s">
        <v>12</v>
      </c>
      <c r="C29" s="48"/>
      <c r="D29" s="150">
        <v>2022</v>
      </c>
      <c r="E29" s="136">
        <v>4193</v>
      </c>
      <c r="F29" s="137"/>
      <c r="G29" s="136">
        <v>4189</v>
      </c>
      <c r="H29" s="135"/>
    </row>
    <row r="30" spans="1:12" ht="16.5">
      <c r="A30" s="46"/>
      <c r="B30" s="48"/>
      <c r="C30" s="48"/>
      <c r="D30" s="150">
        <v>2023</v>
      </c>
      <c r="E30" s="137">
        <v>5807</v>
      </c>
      <c r="F30" s="137"/>
      <c r="G30" s="137">
        <v>5795</v>
      </c>
      <c r="H30" s="135"/>
    </row>
    <row r="31" spans="1:12" ht="16.5">
      <c r="A31" s="46"/>
      <c r="B31" s="48"/>
      <c r="C31" s="48"/>
      <c r="D31" s="150">
        <v>2024</v>
      </c>
      <c r="E31" s="136">
        <v>15536</v>
      </c>
      <c r="F31" s="137"/>
      <c r="G31" s="136">
        <v>15504</v>
      </c>
      <c r="H31" s="135"/>
    </row>
    <row r="32" spans="1:12" ht="8.1" customHeight="1">
      <c r="A32" s="46"/>
      <c r="B32" s="48"/>
      <c r="C32" s="48"/>
      <c r="D32" s="151"/>
      <c r="E32" s="138"/>
      <c r="F32" s="138"/>
      <c r="G32" s="138"/>
      <c r="H32" s="135"/>
    </row>
    <row r="33" spans="1:12" ht="15" customHeight="1">
      <c r="A33" s="46"/>
      <c r="B33" s="48" t="s">
        <v>13</v>
      </c>
      <c r="C33" s="48"/>
      <c r="D33" s="150">
        <v>2022</v>
      </c>
      <c r="E33" s="136">
        <v>7190</v>
      </c>
      <c r="F33" s="137"/>
      <c r="G33" s="136">
        <v>7175</v>
      </c>
      <c r="H33" s="135"/>
    </row>
    <row r="34" spans="1:12" ht="15" customHeight="1">
      <c r="A34" s="46"/>
      <c r="B34" s="48"/>
      <c r="C34" s="48"/>
      <c r="D34" s="150">
        <v>2023</v>
      </c>
      <c r="E34" s="137">
        <v>8559</v>
      </c>
      <c r="F34" s="137"/>
      <c r="G34" s="137">
        <v>8560</v>
      </c>
      <c r="H34" s="135"/>
    </row>
    <row r="35" spans="1:12" ht="15" customHeight="1">
      <c r="A35" s="46"/>
      <c r="B35" s="48"/>
      <c r="C35" s="48"/>
      <c r="D35" s="150">
        <v>2024</v>
      </c>
      <c r="E35" s="137">
        <v>18697</v>
      </c>
      <c r="F35" s="137"/>
      <c r="G35" s="137">
        <v>18671</v>
      </c>
      <c r="H35" s="135"/>
    </row>
    <row r="36" spans="1:12" ht="8.1" customHeight="1">
      <c r="A36" s="46"/>
      <c r="B36" s="48"/>
      <c r="C36" s="48"/>
      <c r="D36" s="151"/>
      <c r="E36" s="138"/>
      <c r="F36" s="138"/>
      <c r="G36" s="138"/>
      <c r="H36" s="135"/>
    </row>
    <row r="37" spans="1:12" ht="16.5">
      <c r="A37" s="46"/>
      <c r="B37" s="48" t="s">
        <v>14</v>
      </c>
      <c r="C37" s="48"/>
      <c r="D37" s="150">
        <v>2022</v>
      </c>
      <c r="E37" s="137">
        <v>1914</v>
      </c>
      <c r="F37" s="137"/>
      <c r="G37" s="137">
        <v>1912</v>
      </c>
      <c r="H37" s="135"/>
    </row>
    <row r="38" spans="1:12" ht="16.5">
      <c r="A38" s="46"/>
      <c r="B38" s="48"/>
      <c r="C38" s="48"/>
      <c r="D38" s="150">
        <v>2023</v>
      </c>
      <c r="E38" s="137">
        <v>2419</v>
      </c>
      <c r="F38" s="137"/>
      <c r="G38" s="137">
        <v>2419</v>
      </c>
      <c r="H38" s="135"/>
    </row>
    <row r="39" spans="1:12" s="2" customFormat="1" ht="16.5">
      <c r="A39" s="46"/>
      <c r="B39" s="48"/>
      <c r="C39" s="48"/>
      <c r="D39" s="150">
        <v>2024</v>
      </c>
      <c r="E39" s="137">
        <v>5957</v>
      </c>
      <c r="F39" s="137"/>
      <c r="G39" s="137">
        <v>5953</v>
      </c>
      <c r="H39" s="135"/>
      <c r="I39" s="91"/>
      <c r="J39" s="110"/>
      <c r="K39" s="110"/>
      <c r="L39" s="110"/>
    </row>
    <row r="40" spans="1:12" ht="8.1" customHeight="1">
      <c r="A40" s="46"/>
      <c r="B40" s="48"/>
      <c r="C40" s="48"/>
      <c r="D40" s="151"/>
      <c r="E40" s="138"/>
      <c r="F40" s="138"/>
      <c r="G40" s="138"/>
      <c r="H40" s="135"/>
    </row>
    <row r="41" spans="1:12" ht="16.5">
      <c r="A41" s="48"/>
      <c r="B41" s="48" t="s">
        <v>15</v>
      </c>
      <c r="C41" s="48"/>
      <c r="D41" s="150">
        <v>2022</v>
      </c>
      <c r="E41" s="137">
        <v>3604</v>
      </c>
      <c r="F41" s="137"/>
      <c r="G41" s="137">
        <v>3600</v>
      </c>
      <c r="H41" s="135"/>
    </row>
    <row r="42" spans="1:12" ht="16.5">
      <c r="A42" s="46"/>
      <c r="B42" s="48"/>
      <c r="C42" s="48"/>
      <c r="D42" s="150">
        <v>2023</v>
      </c>
      <c r="E42" s="137">
        <v>4458</v>
      </c>
      <c r="F42" s="137"/>
      <c r="G42" s="137">
        <v>4454</v>
      </c>
      <c r="H42" s="135"/>
    </row>
    <row r="43" spans="1:12" ht="16.5">
      <c r="A43" s="46"/>
      <c r="B43" s="48"/>
      <c r="C43" s="48"/>
      <c r="D43" s="150">
        <v>2024</v>
      </c>
      <c r="E43" s="137">
        <v>4730</v>
      </c>
      <c r="F43" s="137"/>
      <c r="G43" s="137">
        <v>4726</v>
      </c>
      <c r="H43" s="135"/>
    </row>
    <row r="44" spans="1:12" ht="8.1" customHeight="1">
      <c r="A44" s="46"/>
      <c r="B44" s="48"/>
      <c r="C44" s="48"/>
      <c r="D44" s="151"/>
      <c r="E44" s="138"/>
      <c r="F44" s="138"/>
      <c r="G44" s="138"/>
      <c r="H44" s="135"/>
    </row>
    <row r="45" spans="1:12" ht="16.5">
      <c r="A45" s="46"/>
      <c r="B45" s="48" t="s">
        <v>16</v>
      </c>
      <c r="C45" s="48"/>
      <c r="D45" s="150">
        <v>2022</v>
      </c>
      <c r="E45" s="137">
        <v>8017</v>
      </c>
      <c r="F45" s="137"/>
      <c r="G45" s="137">
        <v>8010</v>
      </c>
      <c r="H45" s="135"/>
    </row>
    <row r="46" spans="1:12" ht="16.5">
      <c r="A46" s="46"/>
      <c r="B46" s="48"/>
      <c r="C46" s="48"/>
      <c r="D46" s="150">
        <v>2023</v>
      </c>
      <c r="E46" s="137">
        <v>9383</v>
      </c>
      <c r="F46" s="137"/>
      <c r="G46" s="137">
        <v>9372</v>
      </c>
      <c r="H46" s="135"/>
    </row>
    <row r="47" spans="1:12" ht="16.5">
      <c r="A47" s="46"/>
      <c r="B47" s="48"/>
      <c r="C47" s="48"/>
      <c r="D47" s="150">
        <v>2024</v>
      </c>
      <c r="E47" s="137">
        <v>9078</v>
      </c>
      <c r="F47" s="137"/>
      <c r="G47" s="137">
        <v>9064</v>
      </c>
      <c r="H47" s="135"/>
    </row>
    <row r="48" spans="1:12" ht="8.1" customHeight="1">
      <c r="A48" s="46"/>
      <c r="B48" s="48"/>
      <c r="C48" s="48"/>
      <c r="D48" s="151"/>
      <c r="E48" s="138"/>
      <c r="F48" s="138"/>
      <c r="G48" s="138"/>
      <c r="H48" s="135"/>
    </row>
    <row r="49" spans="1:12" ht="16.5">
      <c r="A49" s="46"/>
      <c r="B49" s="48" t="s">
        <v>17</v>
      </c>
      <c r="C49" s="48"/>
      <c r="D49" s="150">
        <v>2022</v>
      </c>
      <c r="E49" s="136">
        <v>4341</v>
      </c>
      <c r="F49" s="137"/>
      <c r="G49" s="136">
        <v>4333</v>
      </c>
      <c r="H49" s="135"/>
    </row>
    <row r="50" spans="1:12" ht="16.5">
      <c r="A50" s="46"/>
      <c r="B50" s="48"/>
      <c r="C50" s="48"/>
      <c r="D50" s="150">
        <v>2023</v>
      </c>
      <c r="E50" s="137">
        <v>4963</v>
      </c>
      <c r="F50" s="137"/>
      <c r="G50" s="137">
        <v>4959</v>
      </c>
      <c r="H50" s="135"/>
    </row>
    <row r="51" spans="1:12" ht="16.5">
      <c r="A51" s="46"/>
      <c r="B51" s="48"/>
      <c r="C51" s="48"/>
      <c r="D51" s="150">
        <v>2024</v>
      </c>
      <c r="E51" s="137">
        <v>11298</v>
      </c>
      <c r="F51" s="137"/>
      <c r="G51" s="137">
        <v>11283</v>
      </c>
      <c r="H51" s="135"/>
    </row>
    <row r="52" spans="1:12" ht="8.1" customHeight="1">
      <c r="A52" s="46"/>
      <c r="B52" s="48"/>
      <c r="C52" s="48"/>
      <c r="D52" s="151"/>
      <c r="E52" s="138"/>
      <c r="F52" s="138"/>
      <c r="G52" s="138"/>
      <c r="H52" s="135"/>
    </row>
    <row r="53" spans="1:12" ht="16.5">
      <c r="A53" s="46"/>
      <c r="B53" s="48" t="s">
        <v>18</v>
      </c>
      <c r="C53" s="48"/>
      <c r="D53" s="150">
        <v>2022</v>
      </c>
      <c r="E53" s="137">
        <v>1209</v>
      </c>
      <c r="F53" s="137"/>
      <c r="G53" s="137">
        <v>1207</v>
      </c>
      <c r="H53" s="135"/>
    </row>
    <row r="54" spans="1:12" ht="16.5">
      <c r="A54" s="46"/>
      <c r="B54" s="48"/>
      <c r="C54" s="48"/>
      <c r="D54" s="150">
        <v>2023</v>
      </c>
      <c r="E54" s="137">
        <v>1915</v>
      </c>
      <c r="F54" s="137"/>
      <c r="G54" s="137">
        <v>1915</v>
      </c>
      <c r="H54" s="135"/>
    </row>
    <row r="55" spans="1:12" ht="16.5">
      <c r="A55" s="46"/>
      <c r="B55" s="48"/>
      <c r="C55" s="48"/>
      <c r="D55" s="150">
        <v>2024</v>
      </c>
      <c r="E55" s="137">
        <v>1826</v>
      </c>
      <c r="F55" s="137"/>
      <c r="G55" s="137">
        <v>1825</v>
      </c>
      <c r="H55" s="135"/>
    </row>
    <row r="56" spans="1:12" ht="8.1" customHeight="1">
      <c r="A56" s="46"/>
      <c r="B56" s="48"/>
      <c r="C56" s="48"/>
      <c r="D56" s="151"/>
      <c r="E56" s="138"/>
      <c r="F56" s="138"/>
      <c r="G56" s="138"/>
      <c r="H56" s="135"/>
    </row>
    <row r="57" spans="1:12" ht="16.5">
      <c r="A57" s="46"/>
      <c r="B57" s="48" t="s">
        <v>19</v>
      </c>
      <c r="C57" s="48"/>
      <c r="D57" s="150">
        <v>2022</v>
      </c>
      <c r="E57" s="137">
        <v>2981</v>
      </c>
      <c r="F57" s="137"/>
      <c r="G57" s="137">
        <v>2970</v>
      </c>
      <c r="H57" s="135"/>
    </row>
    <row r="58" spans="1:12" ht="16.5">
      <c r="A58" s="46"/>
      <c r="B58" s="48"/>
      <c r="C58" s="48"/>
      <c r="D58" s="150">
        <v>2023</v>
      </c>
      <c r="E58" s="137">
        <v>4416</v>
      </c>
      <c r="F58" s="137"/>
      <c r="G58" s="137">
        <v>4407</v>
      </c>
      <c r="H58" s="135"/>
    </row>
    <row r="59" spans="1:12" ht="16.5">
      <c r="A59" s="46"/>
      <c r="B59" s="48"/>
      <c r="C59" s="48"/>
      <c r="D59" s="150">
        <v>2024</v>
      </c>
      <c r="E59" s="137">
        <v>12433</v>
      </c>
      <c r="F59" s="137"/>
      <c r="G59" s="137">
        <v>12413</v>
      </c>
      <c r="H59" s="135"/>
    </row>
    <row r="60" spans="1:12" ht="8.1" customHeight="1">
      <c r="A60" s="46"/>
      <c r="B60" s="48"/>
      <c r="C60" s="48"/>
      <c r="D60" s="151"/>
      <c r="E60" s="138"/>
      <c r="F60" s="138"/>
      <c r="G60" s="138"/>
      <c r="H60" s="135"/>
    </row>
    <row r="61" spans="1:12" ht="15" customHeight="1">
      <c r="A61" s="46"/>
      <c r="B61" s="48" t="s">
        <v>57</v>
      </c>
      <c r="C61" s="48"/>
      <c r="D61" s="150">
        <v>2022</v>
      </c>
      <c r="E61" s="137">
        <v>8319</v>
      </c>
      <c r="F61" s="137"/>
      <c r="G61" s="137">
        <v>8298</v>
      </c>
      <c r="H61" s="135"/>
      <c r="J61" s="88"/>
      <c r="K61" s="119"/>
      <c r="L61" s="120"/>
    </row>
    <row r="62" spans="1:12" ht="15" customHeight="1">
      <c r="A62" s="46"/>
      <c r="B62" s="48"/>
      <c r="C62" s="48"/>
      <c r="D62" s="150">
        <v>2023</v>
      </c>
      <c r="E62" s="137">
        <v>9785</v>
      </c>
      <c r="F62" s="137"/>
      <c r="G62" s="137">
        <v>9778</v>
      </c>
      <c r="H62" s="135"/>
      <c r="J62" s="88"/>
      <c r="K62" s="119"/>
      <c r="L62" s="119"/>
    </row>
    <row r="63" spans="1:12" ht="15" customHeight="1">
      <c r="A63" s="46"/>
      <c r="B63" s="48"/>
      <c r="C63" s="48"/>
      <c r="D63" s="150">
        <v>2024</v>
      </c>
      <c r="E63" s="137">
        <v>11302</v>
      </c>
      <c r="F63" s="137"/>
      <c r="G63" s="137">
        <v>11284</v>
      </c>
      <c r="H63" s="135"/>
    </row>
    <row r="64" spans="1:12" ht="8.1" customHeight="1">
      <c r="A64" s="46"/>
      <c r="B64" s="48"/>
      <c r="C64" s="48"/>
      <c r="D64" s="151"/>
      <c r="E64" s="138"/>
      <c r="F64" s="138"/>
      <c r="G64" s="138"/>
      <c r="H64" s="135"/>
    </row>
    <row r="65" spans="1:8" ht="16.5">
      <c r="A65" s="46"/>
      <c r="B65" s="48" t="s">
        <v>21</v>
      </c>
      <c r="C65" s="48"/>
      <c r="D65" s="150">
        <v>2022</v>
      </c>
      <c r="E65" s="137">
        <v>6167</v>
      </c>
      <c r="F65" s="137"/>
      <c r="G65" s="137">
        <v>6152</v>
      </c>
      <c r="H65" s="135"/>
    </row>
    <row r="66" spans="1:8" ht="16.5">
      <c r="A66" s="46"/>
      <c r="B66" s="48"/>
      <c r="C66" s="48"/>
      <c r="D66" s="150">
        <v>2023</v>
      </c>
      <c r="E66" s="137">
        <v>7804</v>
      </c>
      <c r="F66" s="137"/>
      <c r="G66" s="137">
        <v>7791</v>
      </c>
      <c r="H66" s="135"/>
    </row>
    <row r="67" spans="1:8" ht="16.5">
      <c r="A67" s="46"/>
      <c r="B67" s="48"/>
      <c r="C67" s="48"/>
      <c r="D67" s="150">
        <v>2024</v>
      </c>
      <c r="E67" s="137">
        <v>8052</v>
      </c>
      <c r="F67" s="137"/>
      <c r="G67" s="137">
        <v>8045</v>
      </c>
      <c r="H67" s="135"/>
    </row>
    <row r="68" spans="1:8" ht="8.1" customHeight="1">
      <c r="A68" s="46"/>
      <c r="B68" s="48"/>
      <c r="C68" s="48"/>
      <c r="D68" s="151"/>
      <c r="E68" s="138"/>
      <c r="F68" s="138"/>
      <c r="G68" s="138"/>
      <c r="H68" s="135"/>
    </row>
    <row r="69" spans="1:8" ht="16.5">
      <c r="A69" s="46"/>
      <c r="B69" s="48" t="s">
        <v>22</v>
      </c>
      <c r="C69" s="48"/>
      <c r="D69" s="150">
        <v>2022</v>
      </c>
      <c r="E69" s="136">
        <v>4527</v>
      </c>
      <c r="F69" s="137"/>
      <c r="G69" s="136">
        <v>4510</v>
      </c>
      <c r="H69" s="135"/>
    </row>
    <row r="70" spans="1:8" ht="16.5">
      <c r="A70" s="46"/>
      <c r="B70" s="48"/>
      <c r="C70" s="48"/>
      <c r="D70" s="150">
        <v>2023</v>
      </c>
      <c r="E70" s="137">
        <v>6582</v>
      </c>
      <c r="F70" s="137"/>
      <c r="G70" s="137">
        <v>6578</v>
      </c>
      <c r="H70" s="135"/>
    </row>
    <row r="71" spans="1:8" ht="16.5">
      <c r="A71" s="46"/>
      <c r="B71" s="48"/>
      <c r="C71" s="48"/>
      <c r="D71" s="150">
        <v>2024</v>
      </c>
      <c r="E71" s="137">
        <v>21975</v>
      </c>
      <c r="F71" s="137"/>
      <c r="G71" s="137">
        <v>21945</v>
      </c>
      <c r="H71" s="135"/>
    </row>
    <row r="72" spans="1:8" ht="8.1" customHeight="1">
      <c r="A72" s="46"/>
      <c r="B72" s="48"/>
      <c r="C72" s="48"/>
      <c r="D72" s="151"/>
      <c r="E72" s="138"/>
      <c r="F72" s="138"/>
      <c r="G72" s="138"/>
      <c r="H72" s="135"/>
    </row>
    <row r="73" spans="1:8" ht="16.5">
      <c r="A73" s="46"/>
      <c r="B73" s="48" t="s">
        <v>23</v>
      </c>
      <c r="C73" s="48"/>
      <c r="D73" s="150">
        <v>2022</v>
      </c>
      <c r="E73" s="137">
        <v>6869</v>
      </c>
      <c r="F73" s="137"/>
      <c r="G73" s="137">
        <v>6867</v>
      </c>
      <c r="H73" s="135"/>
    </row>
    <row r="74" spans="1:8" ht="16.5">
      <c r="A74" s="46"/>
      <c r="B74" s="48"/>
      <c r="C74" s="48"/>
      <c r="D74" s="150">
        <v>2023</v>
      </c>
      <c r="E74" s="137">
        <v>6470</v>
      </c>
      <c r="F74" s="137"/>
      <c r="G74" s="137">
        <v>6465</v>
      </c>
      <c r="H74" s="135"/>
    </row>
    <row r="75" spans="1:8" ht="16.5">
      <c r="A75" s="46"/>
      <c r="B75" s="48"/>
      <c r="C75" s="48"/>
      <c r="D75" s="150">
        <v>2024</v>
      </c>
      <c r="E75" s="137">
        <v>7613</v>
      </c>
      <c r="F75" s="137"/>
      <c r="G75" s="137">
        <v>7605</v>
      </c>
      <c r="H75" s="135"/>
    </row>
    <row r="76" spans="1:8" ht="8.1" customHeight="1">
      <c r="A76" s="46"/>
      <c r="B76" s="48"/>
      <c r="C76" s="48"/>
      <c r="D76" s="151"/>
      <c r="E76" s="138"/>
      <c r="F76" s="138"/>
      <c r="G76" s="138"/>
      <c r="H76" s="135"/>
    </row>
    <row r="77" spans="1:8" ht="16.5">
      <c r="A77" s="46"/>
      <c r="B77" s="2" t="s">
        <v>67</v>
      </c>
      <c r="C77" s="48"/>
      <c r="D77" s="150">
        <v>2022</v>
      </c>
      <c r="E77" s="137">
        <v>2724</v>
      </c>
      <c r="F77" s="137"/>
      <c r="G77" s="137">
        <v>2719</v>
      </c>
      <c r="H77" s="135"/>
    </row>
    <row r="78" spans="1:8" ht="16.5">
      <c r="A78" s="46"/>
      <c r="B78" s="48"/>
      <c r="C78" s="48"/>
      <c r="D78" s="150">
        <v>2023</v>
      </c>
      <c r="E78" s="137">
        <v>3432</v>
      </c>
      <c r="F78" s="137"/>
      <c r="G78" s="137">
        <v>3427</v>
      </c>
      <c r="H78" s="135"/>
    </row>
    <row r="79" spans="1:8" ht="16.5">
      <c r="A79" s="43"/>
      <c r="B79" s="49"/>
      <c r="C79" s="49"/>
      <c r="D79" s="150">
        <v>2024</v>
      </c>
      <c r="E79" s="137">
        <v>11566</v>
      </c>
      <c r="F79" s="137"/>
      <c r="G79" s="137">
        <v>11551</v>
      </c>
      <c r="H79" s="132"/>
    </row>
    <row r="80" spans="1:8" ht="8.1" customHeight="1" thickBot="1">
      <c r="A80" s="50"/>
      <c r="B80" s="51"/>
      <c r="C80" s="51"/>
      <c r="D80" s="139"/>
      <c r="E80" s="139"/>
      <c r="F80" s="139"/>
      <c r="G80" s="139"/>
      <c r="H80" s="140"/>
    </row>
    <row r="81" spans="1:12" s="18" customFormat="1">
      <c r="A81" s="16"/>
      <c r="B81" s="17"/>
      <c r="C81" s="17"/>
      <c r="D81" s="113"/>
      <c r="E81" s="113"/>
      <c r="F81" s="113"/>
      <c r="G81" s="113"/>
      <c r="H81" s="114" t="s">
        <v>24</v>
      </c>
      <c r="I81" s="115"/>
      <c r="J81" s="115"/>
      <c r="K81" s="115"/>
      <c r="L81" s="115"/>
    </row>
    <row r="82" spans="1:12" s="16" customFormat="1">
      <c r="A82" s="17" t="s">
        <v>68</v>
      </c>
      <c r="B82" s="17"/>
      <c r="C82" s="17"/>
      <c r="D82" s="113"/>
      <c r="E82" s="113"/>
      <c r="F82" s="113"/>
      <c r="G82" s="113"/>
      <c r="H82" s="116" t="s">
        <v>25</v>
      </c>
      <c r="I82" s="117"/>
      <c r="J82" s="117"/>
      <c r="K82" s="117"/>
      <c r="L82" s="117"/>
    </row>
    <row r="83" spans="1:12">
      <c r="A83" s="17" t="s">
        <v>69</v>
      </c>
    </row>
    <row r="84" spans="1:12">
      <c r="A84" s="17" t="s">
        <v>70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BC53-E440-458D-8069-E757EB094B83}">
  <dimension ref="A1:L59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4.7109375" style="2" customWidth="1"/>
    <col min="3" max="3" width="7.5703125" style="2" customWidth="1"/>
    <col min="4" max="4" width="15.5703125" style="89" customWidth="1"/>
    <col min="5" max="7" width="20.140625" style="89" customWidth="1"/>
    <col min="8" max="8" width="1.28515625" style="91" customWidth="1"/>
    <col min="9" max="12" width="9.140625" style="91"/>
    <col min="13" max="16384" width="9.140625" style="1"/>
  </cols>
  <sheetData>
    <row r="1" spans="2:12" ht="12" customHeight="1">
      <c r="H1" s="90"/>
    </row>
    <row r="2" spans="2:12" ht="12" customHeight="1">
      <c r="H2" s="90"/>
      <c r="I2" s="92"/>
      <c r="J2" s="92"/>
      <c r="K2" s="92"/>
    </row>
    <row r="3" spans="2:12" ht="12" customHeight="1"/>
    <row r="4" spans="2:12" ht="16.5" customHeight="1"/>
    <row r="5" spans="2:12" ht="16.5" customHeight="1"/>
    <row r="6" spans="2:12" ht="16.5" customHeight="1"/>
    <row r="7" spans="2:12" ht="16.5" customHeight="1"/>
    <row r="8" spans="2:12" ht="16.5" customHeight="1"/>
    <row r="9" spans="2:12" ht="16.5" customHeight="1"/>
    <row r="10" spans="2:12" ht="16.5" customHeight="1"/>
    <row r="11" spans="2:12" ht="16.5" customHeight="1"/>
    <row r="12" spans="2:12" ht="6" customHeight="1"/>
    <row r="13" spans="2:12" s="3" customFormat="1" ht="15" customHeight="1">
      <c r="B13" s="4" t="s">
        <v>107</v>
      </c>
      <c r="C13" s="5" t="s">
        <v>85</v>
      </c>
      <c r="D13" s="93"/>
      <c r="E13" s="93"/>
      <c r="F13" s="93"/>
      <c r="G13" s="93"/>
      <c r="H13" s="94"/>
      <c r="I13" s="95"/>
      <c r="J13" s="95"/>
      <c r="K13" s="95"/>
      <c r="L13" s="95"/>
    </row>
    <row r="14" spans="2:12" s="6" customFormat="1" ht="16.5" customHeight="1">
      <c r="B14" s="7" t="s">
        <v>108</v>
      </c>
      <c r="C14" s="8" t="s">
        <v>86</v>
      </c>
      <c r="D14" s="96"/>
      <c r="E14" s="96"/>
      <c r="F14" s="96"/>
      <c r="G14" s="96"/>
      <c r="H14" s="97"/>
      <c r="I14" s="97"/>
      <c r="J14" s="97"/>
      <c r="K14" s="97"/>
      <c r="L14" s="97"/>
    </row>
    <row r="15" spans="2:12" ht="8.1" customHeight="1"/>
    <row r="16" spans="2:12" ht="19.5" customHeight="1" thickBot="1">
      <c r="D16" s="152"/>
      <c r="E16" s="152"/>
      <c r="F16" s="152"/>
      <c r="G16" s="152"/>
      <c r="H16" s="153" t="s">
        <v>126</v>
      </c>
      <c r="I16" s="1"/>
      <c r="J16" s="1"/>
      <c r="K16" s="1"/>
      <c r="L16" s="1"/>
    </row>
    <row r="17" spans="1:12" ht="4.5" customHeight="1" thickTop="1">
      <c r="A17" s="26"/>
      <c r="B17" s="27"/>
      <c r="C17" s="27"/>
      <c r="D17" s="98"/>
      <c r="E17" s="98"/>
      <c r="F17" s="98"/>
      <c r="G17" s="98"/>
      <c r="H17" s="99"/>
    </row>
    <row r="18" spans="1:12" ht="15" customHeight="1">
      <c r="A18" s="28"/>
      <c r="B18" s="29" t="s">
        <v>26</v>
      </c>
      <c r="C18" s="30"/>
      <c r="D18" s="100" t="s">
        <v>1</v>
      </c>
      <c r="E18" s="101" t="s">
        <v>2</v>
      </c>
      <c r="F18" s="101" t="s">
        <v>6</v>
      </c>
      <c r="G18" s="101" t="s">
        <v>7</v>
      </c>
      <c r="H18" s="102"/>
    </row>
    <row r="19" spans="1:12" ht="15" customHeight="1">
      <c r="A19" s="28"/>
      <c r="B19" s="31" t="s">
        <v>27</v>
      </c>
      <c r="C19" s="30"/>
      <c r="D19" s="103" t="s">
        <v>4</v>
      </c>
      <c r="E19" s="104" t="s">
        <v>5</v>
      </c>
      <c r="F19" s="104" t="s">
        <v>8</v>
      </c>
      <c r="G19" s="104" t="s">
        <v>9</v>
      </c>
      <c r="H19" s="102"/>
    </row>
    <row r="20" spans="1:12" s="9" customFormat="1" ht="8.1" customHeight="1">
      <c r="A20" s="32"/>
      <c r="B20" s="33"/>
      <c r="C20" s="32"/>
      <c r="D20" s="105"/>
      <c r="E20" s="105"/>
      <c r="F20" s="105"/>
      <c r="G20" s="105"/>
      <c r="H20" s="106"/>
      <c r="I20" s="107"/>
      <c r="J20" s="107"/>
      <c r="K20" s="107"/>
      <c r="L20" s="107"/>
    </row>
    <row r="21" spans="1:12" ht="8.1" customHeight="1">
      <c r="A21" s="9"/>
      <c r="B21" s="10"/>
      <c r="C21" s="10"/>
      <c r="D21" s="108"/>
      <c r="E21" s="108"/>
      <c r="F21" s="108"/>
      <c r="G21" s="108"/>
      <c r="H21" s="107"/>
    </row>
    <row r="22" spans="1:12" ht="15" customHeight="1">
      <c r="A22" s="9"/>
      <c r="B22" s="10" t="s">
        <v>2</v>
      </c>
      <c r="C22" s="11"/>
      <c r="D22" s="141">
        <v>2022</v>
      </c>
      <c r="E22" s="84">
        <f>SUM(E26,E30,E34,E38,E42,E46,E50)</f>
        <v>160452</v>
      </c>
      <c r="F22" s="84">
        <f t="shared" ref="F22:G22" si="0">SUM(F26,F30,F34,F38,F42,F46,F50)</f>
        <v>152668</v>
      </c>
      <c r="G22" s="84">
        <f t="shared" si="0"/>
        <v>7784</v>
      </c>
      <c r="H22" s="107"/>
    </row>
    <row r="23" spans="1:12" ht="15" customHeight="1">
      <c r="B23" s="20" t="s">
        <v>5</v>
      </c>
      <c r="C23" s="12"/>
      <c r="D23" s="141">
        <v>2023</v>
      </c>
      <c r="E23" s="84">
        <f t="shared" ref="E23:G24" si="1">SUM(E27,E31,E35,E39,E43,E47,E51)</f>
        <v>179140</v>
      </c>
      <c r="F23" s="84">
        <f t="shared" si="1"/>
        <v>169974</v>
      </c>
      <c r="G23" s="84">
        <f t="shared" si="1"/>
        <v>9166</v>
      </c>
    </row>
    <row r="24" spans="1:12" ht="15" customHeight="1">
      <c r="B24" s="12"/>
      <c r="C24" s="12"/>
      <c r="D24" s="141">
        <v>2024</v>
      </c>
      <c r="E24" s="84">
        <f t="shared" si="1"/>
        <v>257576</v>
      </c>
      <c r="F24" s="84">
        <f t="shared" si="1"/>
        <v>244392</v>
      </c>
      <c r="G24" s="84">
        <f t="shared" si="1"/>
        <v>13184</v>
      </c>
    </row>
    <row r="25" spans="1:12" ht="8.1" customHeight="1">
      <c r="D25" s="141"/>
      <c r="E25" s="85"/>
      <c r="F25" s="85"/>
      <c r="G25" s="85"/>
    </row>
    <row r="26" spans="1:12" ht="15" customHeight="1">
      <c r="B26" s="12" t="s">
        <v>91</v>
      </c>
      <c r="D26" s="142">
        <v>2022</v>
      </c>
      <c r="E26" s="86">
        <f>SUM(F26:G26)</f>
        <v>24</v>
      </c>
      <c r="F26" s="87">
        <v>22</v>
      </c>
      <c r="G26" s="87">
        <v>2</v>
      </c>
    </row>
    <row r="27" spans="1:12" ht="15" customHeight="1">
      <c r="B27" s="20" t="s">
        <v>90</v>
      </c>
      <c r="D27" s="142">
        <v>2023</v>
      </c>
      <c r="E27" s="86">
        <f t="shared" ref="E27:E28" si="2">SUM(F27:G27)</f>
        <v>28</v>
      </c>
      <c r="F27" s="87">
        <v>21</v>
      </c>
      <c r="G27" s="87">
        <v>7</v>
      </c>
    </row>
    <row r="28" spans="1:12" ht="15" customHeight="1">
      <c r="D28" s="142">
        <v>2024</v>
      </c>
      <c r="E28" s="86">
        <f t="shared" si="2"/>
        <v>16</v>
      </c>
      <c r="F28" s="87">
        <v>15</v>
      </c>
      <c r="G28" s="87">
        <v>1</v>
      </c>
    </row>
    <row r="29" spans="1:12" ht="8.1" customHeight="1">
      <c r="D29" s="143"/>
      <c r="E29" s="88"/>
      <c r="F29" s="88"/>
      <c r="G29" s="88"/>
    </row>
    <row r="30" spans="1:12" ht="15" customHeight="1">
      <c r="B30" s="12" t="s">
        <v>43</v>
      </c>
      <c r="D30" s="142">
        <v>2022</v>
      </c>
      <c r="E30" s="86">
        <f>SUM(F30:G30)</f>
        <v>2880</v>
      </c>
      <c r="F30" s="87">
        <v>2632</v>
      </c>
      <c r="G30" s="87">
        <v>248</v>
      </c>
    </row>
    <row r="31" spans="1:12" ht="15" customHeight="1">
      <c r="B31" s="20" t="s">
        <v>44</v>
      </c>
      <c r="D31" s="142">
        <v>2023</v>
      </c>
      <c r="E31" s="86">
        <f t="shared" ref="E31:E32" si="3">SUM(F31:G31)</f>
        <v>2710</v>
      </c>
      <c r="F31" s="87">
        <v>2400</v>
      </c>
      <c r="G31" s="87">
        <v>310</v>
      </c>
    </row>
    <row r="32" spans="1:12" ht="15" customHeight="1">
      <c r="D32" s="142">
        <v>2024</v>
      </c>
      <c r="E32" s="86">
        <f t="shared" si="3"/>
        <v>2647</v>
      </c>
      <c r="F32" s="87">
        <v>2310</v>
      </c>
      <c r="G32" s="87">
        <v>337</v>
      </c>
    </row>
    <row r="33" spans="1:12" ht="8.1" customHeight="1">
      <c r="D33" s="143"/>
      <c r="E33" s="88"/>
      <c r="F33" s="88"/>
      <c r="G33" s="88"/>
    </row>
    <row r="34" spans="1:12" ht="15" customHeight="1">
      <c r="B34" s="12" t="s">
        <v>45</v>
      </c>
      <c r="D34" s="142">
        <v>2022</v>
      </c>
      <c r="E34" s="86">
        <f>SUM(F34:G34)</f>
        <v>21102</v>
      </c>
      <c r="F34" s="87">
        <v>19884</v>
      </c>
      <c r="G34" s="87">
        <v>1218</v>
      </c>
    </row>
    <row r="35" spans="1:12" ht="15" customHeight="1">
      <c r="B35" s="20" t="s">
        <v>46</v>
      </c>
      <c r="D35" s="142">
        <v>2023</v>
      </c>
      <c r="E35" s="86">
        <f t="shared" ref="E35:E36" si="4">SUM(F35:G35)</f>
        <v>22637</v>
      </c>
      <c r="F35" s="87">
        <v>21131</v>
      </c>
      <c r="G35" s="87">
        <v>1506</v>
      </c>
    </row>
    <row r="36" spans="1:12" ht="15" customHeight="1">
      <c r="D36" s="142">
        <v>2024</v>
      </c>
      <c r="E36" s="86">
        <f t="shared" si="4"/>
        <v>28744</v>
      </c>
      <c r="F36" s="87">
        <v>26817</v>
      </c>
      <c r="G36" s="87">
        <v>1927</v>
      </c>
    </row>
    <row r="37" spans="1:12" ht="8.1" customHeight="1">
      <c r="D37" s="143"/>
      <c r="E37" s="88"/>
      <c r="F37" s="88"/>
      <c r="G37" s="88"/>
    </row>
    <row r="38" spans="1:12" ht="15" customHeight="1">
      <c r="B38" s="12" t="s">
        <v>47</v>
      </c>
      <c r="D38" s="142">
        <v>2022</v>
      </c>
      <c r="E38" s="86">
        <f>SUM(F38:G38)</f>
        <v>26921</v>
      </c>
      <c r="F38" s="86">
        <v>25353</v>
      </c>
      <c r="G38" s="87">
        <v>1568</v>
      </c>
    </row>
    <row r="39" spans="1:12" ht="15" customHeight="1">
      <c r="B39" s="20" t="s">
        <v>48</v>
      </c>
      <c r="D39" s="142">
        <v>2023</v>
      </c>
      <c r="E39" s="86">
        <f t="shared" ref="E39:E40" si="5">SUM(F39:G39)</f>
        <v>30508</v>
      </c>
      <c r="F39" s="86">
        <v>28753</v>
      </c>
      <c r="G39" s="87">
        <v>1755</v>
      </c>
    </row>
    <row r="40" spans="1:12" s="2" customFormat="1" ht="15" customHeight="1">
      <c r="A40" s="1"/>
      <c r="D40" s="142">
        <v>2024</v>
      </c>
      <c r="E40" s="86">
        <f t="shared" si="5"/>
        <v>42209</v>
      </c>
      <c r="F40" s="86">
        <v>39800</v>
      </c>
      <c r="G40" s="87">
        <v>2409</v>
      </c>
      <c r="H40" s="91"/>
      <c r="I40" s="91"/>
      <c r="J40" s="110"/>
      <c r="K40" s="110"/>
      <c r="L40" s="110"/>
    </row>
    <row r="41" spans="1:12" ht="8.1" customHeight="1">
      <c r="D41" s="143"/>
      <c r="E41" s="88"/>
      <c r="F41" s="88"/>
      <c r="G41" s="88"/>
    </row>
    <row r="42" spans="1:12" ht="15" customHeight="1">
      <c r="A42" s="2"/>
      <c r="B42" s="12" t="s">
        <v>49</v>
      </c>
      <c r="D42" s="142">
        <v>2022</v>
      </c>
      <c r="E42" s="86">
        <f>SUM(F42:G42)</f>
        <v>27998</v>
      </c>
      <c r="F42" s="86">
        <v>26340</v>
      </c>
      <c r="G42" s="86">
        <v>1658</v>
      </c>
    </row>
    <row r="43" spans="1:12" ht="15" customHeight="1">
      <c r="B43" s="20" t="s">
        <v>50</v>
      </c>
      <c r="D43" s="142">
        <v>2023</v>
      </c>
      <c r="E43" s="86">
        <f t="shared" ref="E43:E44" si="6">SUM(F43:G43)</f>
        <v>31194</v>
      </c>
      <c r="F43" s="86">
        <v>29356</v>
      </c>
      <c r="G43" s="87">
        <v>1838</v>
      </c>
    </row>
    <row r="44" spans="1:12" ht="15" customHeight="1">
      <c r="D44" s="142">
        <v>2024</v>
      </c>
      <c r="E44" s="86">
        <f t="shared" si="6"/>
        <v>45627</v>
      </c>
      <c r="F44" s="87">
        <v>42902</v>
      </c>
      <c r="G44" s="87">
        <v>2725</v>
      </c>
    </row>
    <row r="45" spans="1:12" ht="8.1" customHeight="1">
      <c r="D45" s="143"/>
      <c r="E45" s="88"/>
      <c r="F45" s="88"/>
      <c r="G45" s="88"/>
    </row>
    <row r="46" spans="1:12" ht="15" customHeight="1">
      <c r="B46" s="12" t="s">
        <v>51</v>
      </c>
      <c r="D46" s="142">
        <v>2022</v>
      </c>
      <c r="E46" s="86">
        <f>SUM(F46:G46)</f>
        <v>33564</v>
      </c>
      <c r="F46" s="87">
        <v>31992</v>
      </c>
      <c r="G46" s="86">
        <v>1572</v>
      </c>
    </row>
    <row r="47" spans="1:12" ht="15" customHeight="1">
      <c r="B47" s="20" t="s">
        <v>52</v>
      </c>
      <c r="D47" s="142">
        <v>2023</v>
      </c>
      <c r="E47" s="86">
        <f t="shared" ref="E47:E48" si="7">SUM(F47:G47)</f>
        <v>37439</v>
      </c>
      <c r="F47" s="87">
        <v>35530</v>
      </c>
      <c r="G47" s="87">
        <v>1909</v>
      </c>
    </row>
    <row r="48" spans="1:12" ht="15" customHeight="1">
      <c r="D48" s="142">
        <v>2024</v>
      </c>
      <c r="E48" s="86">
        <f t="shared" si="7"/>
        <v>54213</v>
      </c>
      <c r="F48" s="87">
        <v>51284</v>
      </c>
      <c r="G48" s="87">
        <v>2929</v>
      </c>
    </row>
    <row r="49" spans="1:12" ht="8.1" customHeight="1">
      <c r="D49" s="143"/>
      <c r="E49" s="88"/>
      <c r="F49" s="88"/>
      <c r="G49" s="88"/>
    </row>
    <row r="50" spans="1:12" ht="15" customHeight="1">
      <c r="B50" s="21" t="s">
        <v>92</v>
      </c>
      <c r="D50" s="142">
        <v>2022</v>
      </c>
      <c r="E50" s="86">
        <f>SUM(F50:G50)</f>
        <v>47963</v>
      </c>
      <c r="F50" s="86">
        <v>46445</v>
      </c>
      <c r="G50" s="87">
        <v>1518</v>
      </c>
    </row>
    <row r="51" spans="1:12" ht="15" customHeight="1">
      <c r="B51" s="20" t="s">
        <v>117</v>
      </c>
      <c r="D51" s="142">
        <v>2023</v>
      </c>
      <c r="E51" s="86">
        <f t="shared" ref="E51:E52" si="8">SUM(F51:G51)</f>
        <v>54624</v>
      </c>
      <c r="F51" s="87">
        <v>52783</v>
      </c>
      <c r="G51" s="87">
        <v>1841</v>
      </c>
    </row>
    <row r="52" spans="1:12" ht="15" customHeight="1">
      <c r="D52" s="142">
        <v>2024</v>
      </c>
      <c r="E52" s="86">
        <f t="shared" si="8"/>
        <v>84120</v>
      </c>
      <c r="F52" s="87">
        <v>81264</v>
      </c>
      <c r="G52" s="87">
        <v>2856</v>
      </c>
    </row>
    <row r="53" spans="1:12" ht="8.1" customHeight="1">
      <c r="D53" s="143"/>
      <c r="E53" s="88"/>
      <c r="F53" s="88"/>
      <c r="G53" s="88"/>
    </row>
    <row r="54" spans="1:12" ht="15" customHeight="1">
      <c r="B54" s="21" t="s">
        <v>53</v>
      </c>
      <c r="D54" s="142">
        <v>2022</v>
      </c>
      <c r="E54" s="86">
        <f>SUM(F54:G54)</f>
        <v>3245</v>
      </c>
      <c r="F54" s="86">
        <v>3129</v>
      </c>
      <c r="G54" s="87">
        <v>116</v>
      </c>
    </row>
    <row r="55" spans="1:12" ht="15" customHeight="1">
      <c r="B55" s="20" t="s">
        <v>54</v>
      </c>
      <c r="D55" s="142">
        <v>2023</v>
      </c>
      <c r="E55" s="86">
        <f t="shared" ref="E55:E56" si="9">SUM(F55:G55)</f>
        <v>659</v>
      </c>
      <c r="F55" s="87">
        <v>560</v>
      </c>
      <c r="G55" s="87">
        <v>99</v>
      </c>
    </row>
    <row r="56" spans="1:12" ht="15" customHeight="1">
      <c r="D56" s="142">
        <v>2024</v>
      </c>
      <c r="E56" s="86">
        <f t="shared" si="9"/>
        <v>1428</v>
      </c>
      <c r="F56" s="87">
        <v>1253</v>
      </c>
      <c r="G56" s="87">
        <v>175</v>
      </c>
    </row>
    <row r="57" spans="1:12" ht="8.1" customHeight="1" thickBot="1">
      <c r="A57" s="14"/>
      <c r="B57" s="15"/>
      <c r="C57" s="15"/>
      <c r="D57" s="111"/>
      <c r="E57" s="111"/>
      <c r="F57" s="111"/>
      <c r="G57" s="111"/>
      <c r="H57" s="112"/>
    </row>
    <row r="58" spans="1:12" s="18" customFormat="1">
      <c r="A58" s="16"/>
      <c r="B58" s="17"/>
      <c r="C58" s="17"/>
      <c r="D58" s="113"/>
      <c r="E58" s="113"/>
      <c r="F58" s="113"/>
      <c r="G58" s="113"/>
      <c r="H58" s="114" t="s">
        <v>24</v>
      </c>
      <c r="I58" s="115"/>
      <c r="J58" s="115"/>
      <c r="K58" s="115"/>
      <c r="L58" s="115"/>
    </row>
    <row r="59" spans="1:12" s="16" customFormat="1">
      <c r="A59" s="19"/>
      <c r="B59" s="17"/>
      <c r="C59" s="17"/>
      <c r="D59" s="113"/>
      <c r="E59" s="113"/>
      <c r="F59" s="113"/>
      <c r="G59" s="113"/>
      <c r="H59" s="116" t="s">
        <v>25</v>
      </c>
      <c r="I59" s="117"/>
      <c r="J59" s="117"/>
      <c r="K59" s="117"/>
      <c r="L59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6FF2-8FF5-4CB0-8203-29E0EAD12E9F}">
  <dimension ref="A1:L51"/>
  <sheetViews>
    <sheetView showGridLines="0" tabSelected="1" view="pageBreakPreview" zoomScale="90" zoomScaleNormal="90" zoomScaleSheetLayoutView="90" workbookViewId="0">
      <selection activeCell="E43" sqref="E43"/>
    </sheetView>
  </sheetViews>
  <sheetFormatPr defaultColWidth="9.140625" defaultRowHeight="13.5"/>
  <cols>
    <col min="1" max="1" width="1.7109375" style="1" customWidth="1"/>
    <col min="2" max="2" width="14.7109375" style="2" customWidth="1"/>
    <col min="3" max="3" width="11.42578125" style="2" customWidth="1"/>
    <col min="4" max="4" width="15.85546875" style="89" customWidth="1"/>
    <col min="5" max="7" width="18.7109375" style="89" customWidth="1"/>
    <col min="8" max="8" width="1.28515625" style="91" customWidth="1"/>
    <col min="9" max="12" width="9.140625" style="91"/>
    <col min="13" max="16384" width="9.140625" style="1"/>
  </cols>
  <sheetData>
    <row r="1" spans="2:12" ht="12" customHeight="1">
      <c r="H1" s="90"/>
    </row>
    <row r="2" spans="2:12" ht="12" customHeight="1">
      <c r="H2" s="90"/>
      <c r="I2" s="92"/>
      <c r="J2" s="92"/>
      <c r="K2" s="92"/>
    </row>
    <row r="3" spans="2:12" ht="12" customHeight="1"/>
    <row r="4" spans="2:12" ht="16.5" customHeight="1"/>
    <row r="5" spans="2:12" ht="16.5" customHeight="1"/>
    <row r="6" spans="2:12" ht="16.5" customHeight="1"/>
    <row r="7" spans="2:12" ht="16.5" customHeight="1"/>
    <row r="8" spans="2:12" ht="16.5" customHeight="1"/>
    <row r="9" spans="2:12" ht="16.5" customHeight="1"/>
    <row r="10" spans="2:12" ht="16.5" customHeight="1"/>
    <row r="11" spans="2:12" ht="16.5" customHeight="1"/>
    <row r="12" spans="2:12" ht="14.25" customHeight="1"/>
    <row r="13" spans="2:12" s="3" customFormat="1" ht="15" customHeight="1">
      <c r="B13" s="4" t="s">
        <v>109</v>
      </c>
      <c r="C13" s="5" t="s">
        <v>87</v>
      </c>
      <c r="D13" s="93"/>
      <c r="E13" s="93"/>
      <c r="F13" s="93"/>
      <c r="G13" s="93"/>
      <c r="H13" s="94"/>
      <c r="I13" s="95"/>
      <c r="J13" s="95"/>
      <c r="K13" s="95"/>
      <c r="L13" s="95"/>
    </row>
    <row r="14" spans="2:12" s="6" customFormat="1" ht="16.5" customHeight="1">
      <c r="B14" s="7" t="s">
        <v>110</v>
      </c>
      <c r="C14" s="20" t="s">
        <v>88</v>
      </c>
      <c r="D14" s="96"/>
      <c r="E14" s="96"/>
      <c r="F14" s="96"/>
      <c r="G14" s="96"/>
      <c r="H14" s="97"/>
      <c r="I14" s="97"/>
      <c r="J14" s="97"/>
      <c r="K14" s="97"/>
      <c r="L14" s="97"/>
    </row>
    <row r="15" spans="2:12" ht="8.1" customHeight="1"/>
    <row r="16" spans="2:12" ht="19.5" customHeight="1" thickBot="1">
      <c r="D16" s="152"/>
      <c r="E16" s="152"/>
      <c r="F16" s="152"/>
      <c r="G16" s="152"/>
      <c r="H16" s="153" t="s">
        <v>126</v>
      </c>
      <c r="I16" s="1"/>
      <c r="J16" s="1"/>
      <c r="K16" s="1"/>
      <c r="L16" s="1"/>
    </row>
    <row r="17" spans="1:12" ht="4.5" customHeight="1" thickTop="1">
      <c r="A17" s="26"/>
      <c r="B17" s="27"/>
      <c r="C17" s="27"/>
      <c r="D17" s="98"/>
      <c r="E17" s="98"/>
      <c r="F17" s="98"/>
      <c r="G17" s="98"/>
      <c r="H17" s="99"/>
    </row>
    <row r="18" spans="1:12" ht="15" customHeight="1">
      <c r="A18" s="28"/>
      <c r="B18" s="29" t="s">
        <v>75</v>
      </c>
      <c r="C18" s="30"/>
      <c r="D18" s="100" t="s">
        <v>1</v>
      </c>
      <c r="E18" s="101" t="s">
        <v>2</v>
      </c>
      <c r="F18" s="101" t="s">
        <v>6</v>
      </c>
      <c r="G18" s="101" t="s">
        <v>7</v>
      </c>
      <c r="H18" s="102"/>
    </row>
    <row r="19" spans="1:12" ht="15" customHeight="1">
      <c r="A19" s="28"/>
      <c r="B19" s="31" t="s">
        <v>76</v>
      </c>
      <c r="C19" s="30"/>
      <c r="D19" s="103" t="s">
        <v>4</v>
      </c>
      <c r="E19" s="104" t="s">
        <v>5</v>
      </c>
      <c r="F19" s="104" t="s">
        <v>8</v>
      </c>
      <c r="G19" s="104" t="s">
        <v>9</v>
      </c>
      <c r="H19" s="102"/>
    </row>
    <row r="20" spans="1:12" s="9" customFormat="1" ht="8.1" customHeight="1">
      <c r="A20" s="32"/>
      <c r="B20" s="33"/>
      <c r="C20" s="32"/>
      <c r="D20" s="105"/>
      <c r="E20" s="105"/>
      <c r="F20" s="105"/>
      <c r="G20" s="105"/>
      <c r="H20" s="106"/>
      <c r="I20" s="107"/>
      <c r="J20" s="107"/>
      <c r="K20" s="107"/>
      <c r="L20" s="107"/>
    </row>
    <row r="21" spans="1:12" ht="8.1" customHeight="1">
      <c r="A21" s="9"/>
      <c r="B21" s="10"/>
      <c r="C21" s="10"/>
      <c r="D21" s="108"/>
      <c r="E21" s="108"/>
      <c r="F21" s="108"/>
      <c r="G21" s="108"/>
      <c r="H21" s="107"/>
    </row>
    <row r="22" spans="1:12" ht="15" customHeight="1">
      <c r="A22" s="9"/>
      <c r="B22" s="22" t="s">
        <v>2</v>
      </c>
      <c r="C22" s="11"/>
      <c r="D22" s="141">
        <v>2022</v>
      </c>
      <c r="E22" s="84">
        <f t="shared" ref="E22:E24" si="0">SUM(F22:G22)</f>
        <v>69141</v>
      </c>
      <c r="F22" s="84">
        <f t="shared" ref="F22:G24" si="1">SUM(F26,F46)</f>
        <v>66037</v>
      </c>
      <c r="G22" s="84">
        <f t="shared" si="1"/>
        <v>3104</v>
      </c>
      <c r="H22" s="107"/>
    </row>
    <row r="23" spans="1:12" ht="15" customHeight="1">
      <c r="B23" s="20" t="s">
        <v>5</v>
      </c>
      <c r="C23" s="12"/>
      <c r="D23" s="141">
        <v>2023</v>
      </c>
      <c r="E23" s="84">
        <f t="shared" si="0"/>
        <v>85000</v>
      </c>
      <c r="F23" s="84">
        <f t="shared" si="1"/>
        <v>80584</v>
      </c>
      <c r="G23" s="84">
        <f t="shared" si="1"/>
        <v>4416</v>
      </c>
    </row>
    <row r="24" spans="1:12" ht="15" customHeight="1">
      <c r="B24" s="12"/>
      <c r="C24" s="12"/>
      <c r="D24" s="141">
        <v>2024</v>
      </c>
      <c r="E24" s="84">
        <f t="shared" si="0"/>
        <v>156803</v>
      </c>
      <c r="F24" s="84">
        <f t="shared" si="1"/>
        <v>148785</v>
      </c>
      <c r="G24" s="84">
        <f t="shared" si="1"/>
        <v>8018</v>
      </c>
    </row>
    <row r="25" spans="1:12" ht="8.1" customHeight="1">
      <c r="D25" s="141"/>
      <c r="E25" s="85"/>
      <c r="F25" s="85"/>
      <c r="G25" s="85"/>
    </row>
    <row r="26" spans="1:12" ht="15" customHeight="1">
      <c r="B26" s="21" t="s">
        <v>29</v>
      </c>
      <c r="D26" s="142">
        <v>2022</v>
      </c>
      <c r="E26" s="86">
        <f>SUM(F26:G26)</f>
        <v>65738</v>
      </c>
      <c r="F26" s="87">
        <f>SUM(F30,F34,F38,F42)</f>
        <v>63089</v>
      </c>
      <c r="G26" s="87">
        <f>SUM(G30,G34,G38,G42)</f>
        <v>2649</v>
      </c>
    </row>
    <row r="27" spans="1:12" ht="15" customHeight="1">
      <c r="B27" s="20" t="s">
        <v>30</v>
      </c>
      <c r="D27" s="142">
        <v>2023</v>
      </c>
      <c r="E27" s="86">
        <f t="shared" ref="E27:E48" si="2">SUM(F27:G27)</f>
        <v>79669</v>
      </c>
      <c r="F27" s="87">
        <f>SUM(F31,F35,F39,F43)</f>
        <v>76169</v>
      </c>
      <c r="G27" s="87">
        <f t="shared" ref="G27:G28" si="3">SUM(G31,G35,G39,G43)</f>
        <v>3500</v>
      </c>
    </row>
    <row r="28" spans="1:12" ht="15" customHeight="1">
      <c r="D28" s="142">
        <v>2024</v>
      </c>
      <c r="E28" s="86">
        <f t="shared" si="2"/>
        <v>145932</v>
      </c>
      <c r="F28" s="87">
        <f>SUM(F32,F36,F40,F44)</f>
        <v>139431</v>
      </c>
      <c r="G28" s="87">
        <f t="shared" si="3"/>
        <v>6501</v>
      </c>
    </row>
    <row r="29" spans="1:12" ht="8.1" customHeight="1">
      <c r="D29" s="143"/>
      <c r="E29" s="109"/>
      <c r="F29" s="121"/>
      <c r="G29" s="121"/>
    </row>
    <row r="30" spans="1:12" ht="15" customHeight="1">
      <c r="B30" s="23" t="s">
        <v>31</v>
      </c>
      <c r="D30" s="142">
        <v>2022</v>
      </c>
      <c r="E30" s="86">
        <f t="shared" si="2"/>
        <v>46293</v>
      </c>
      <c r="F30" s="87">
        <v>44634</v>
      </c>
      <c r="G30" s="87">
        <v>1659</v>
      </c>
    </row>
    <row r="31" spans="1:12" ht="15" customHeight="1">
      <c r="B31" s="24"/>
      <c r="D31" s="142">
        <v>2023</v>
      </c>
      <c r="E31" s="86">
        <f t="shared" si="2"/>
        <v>54699</v>
      </c>
      <c r="F31" s="87">
        <v>52669</v>
      </c>
      <c r="G31" s="87">
        <v>2030</v>
      </c>
    </row>
    <row r="32" spans="1:12" ht="15" customHeight="1">
      <c r="D32" s="142">
        <v>2024</v>
      </c>
      <c r="E32" s="86">
        <f t="shared" si="2"/>
        <v>104727</v>
      </c>
      <c r="F32" s="87">
        <v>100469</v>
      </c>
      <c r="G32" s="87">
        <v>4258</v>
      </c>
    </row>
    <row r="33" spans="1:7" ht="8.1" customHeight="1">
      <c r="D33" s="143"/>
      <c r="E33" s="109"/>
      <c r="F33" s="121"/>
      <c r="G33" s="121"/>
    </row>
    <row r="34" spans="1:7" ht="15" customHeight="1">
      <c r="A34" s="2"/>
      <c r="B34" s="25" t="s">
        <v>32</v>
      </c>
      <c r="D34" s="142">
        <v>2022</v>
      </c>
      <c r="E34" s="86">
        <f t="shared" si="2"/>
        <v>4830</v>
      </c>
      <c r="F34" s="87">
        <v>4517</v>
      </c>
      <c r="G34" s="87">
        <v>313</v>
      </c>
    </row>
    <row r="35" spans="1:7" ht="15" customHeight="1">
      <c r="B35" s="24" t="s">
        <v>33</v>
      </c>
      <c r="D35" s="142">
        <v>2023</v>
      </c>
      <c r="E35" s="86">
        <f t="shared" si="2"/>
        <v>6542</v>
      </c>
      <c r="F35" s="87">
        <v>5994</v>
      </c>
      <c r="G35" s="87">
        <v>548</v>
      </c>
    </row>
    <row r="36" spans="1:7" ht="15" customHeight="1">
      <c r="D36" s="142">
        <v>2024</v>
      </c>
      <c r="E36" s="86">
        <f t="shared" si="2"/>
        <v>12206</v>
      </c>
      <c r="F36" s="87">
        <v>11343</v>
      </c>
      <c r="G36" s="87">
        <v>863</v>
      </c>
    </row>
    <row r="37" spans="1:7" ht="8.1" customHeight="1">
      <c r="D37" s="143"/>
      <c r="E37" s="109"/>
      <c r="F37" s="121"/>
      <c r="G37" s="121"/>
    </row>
    <row r="38" spans="1:7" ht="15" customHeight="1">
      <c r="B38" s="25" t="s">
        <v>34</v>
      </c>
      <c r="D38" s="142">
        <v>2022</v>
      </c>
      <c r="E38" s="86">
        <f t="shared" si="2"/>
        <v>4348</v>
      </c>
      <c r="F38" s="87">
        <v>4237</v>
      </c>
      <c r="G38" s="87">
        <v>111</v>
      </c>
    </row>
    <row r="39" spans="1:7" ht="15" customHeight="1">
      <c r="B39" s="24" t="s">
        <v>71</v>
      </c>
      <c r="D39" s="142">
        <v>2023</v>
      </c>
      <c r="E39" s="86">
        <f t="shared" si="2"/>
        <v>6033</v>
      </c>
      <c r="F39" s="87">
        <v>5865</v>
      </c>
      <c r="G39" s="87">
        <v>168</v>
      </c>
    </row>
    <row r="40" spans="1:7" ht="15" customHeight="1">
      <c r="D40" s="142">
        <v>2024</v>
      </c>
      <c r="E40" s="86">
        <f t="shared" si="2"/>
        <v>12860</v>
      </c>
      <c r="F40" s="87">
        <v>12404</v>
      </c>
      <c r="G40" s="87">
        <v>456</v>
      </c>
    </row>
    <row r="41" spans="1:7" ht="8.1" customHeight="1">
      <c r="D41" s="143"/>
      <c r="E41" s="109"/>
      <c r="F41" s="121"/>
      <c r="G41" s="121"/>
    </row>
    <row r="42" spans="1:7" ht="15" customHeight="1">
      <c r="B42" s="25" t="s">
        <v>35</v>
      </c>
      <c r="D42" s="142">
        <v>2022</v>
      </c>
      <c r="E42" s="86">
        <f t="shared" si="2"/>
        <v>10267</v>
      </c>
      <c r="F42" s="87">
        <v>9701</v>
      </c>
      <c r="G42" s="87">
        <v>566</v>
      </c>
    </row>
    <row r="43" spans="1:7" ht="15" customHeight="1">
      <c r="B43" s="24" t="s">
        <v>36</v>
      </c>
      <c r="D43" s="142">
        <v>2023</v>
      </c>
      <c r="E43" s="86">
        <f t="shared" si="2"/>
        <v>12395</v>
      </c>
      <c r="F43" s="87">
        <v>11641</v>
      </c>
      <c r="G43" s="87">
        <v>754</v>
      </c>
    </row>
    <row r="44" spans="1:7" ht="15" customHeight="1">
      <c r="D44" s="142">
        <v>2024</v>
      </c>
      <c r="E44" s="86">
        <f t="shared" si="2"/>
        <v>16139</v>
      </c>
      <c r="F44" s="87">
        <v>15215</v>
      </c>
      <c r="G44" s="87">
        <v>924</v>
      </c>
    </row>
    <row r="45" spans="1:7" ht="8.1" customHeight="1">
      <c r="D45" s="143"/>
      <c r="E45" s="109"/>
      <c r="F45" s="121"/>
      <c r="G45" s="121"/>
    </row>
    <row r="46" spans="1:7" ht="15" customHeight="1">
      <c r="B46" s="21" t="s">
        <v>37</v>
      </c>
      <c r="D46" s="142">
        <v>2022</v>
      </c>
      <c r="E46" s="86">
        <f t="shared" si="2"/>
        <v>3403</v>
      </c>
      <c r="F46" s="87">
        <v>2948</v>
      </c>
      <c r="G46" s="87">
        <v>455</v>
      </c>
    </row>
    <row r="47" spans="1:7" ht="15" customHeight="1">
      <c r="B47" s="20" t="s">
        <v>38</v>
      </c>
      <c r="D47" s="142">
        <v>2023</v>
      </c>
      <c r="E47" s="86">
        <f t="shared" si="2"/>
        <v>5331</v>
      </c>
      <c r="F47" s="87">
        <v>4415</v>
      </c>
      <c r="G47" s="87">
        <v>916</v>
      </c>
    </row>
    <row r="48" spans="1:7" ht="15" customHeight="1">
      <c r="D48" s="142">
        <v>2024</v>
      </c>
      <c r="E48" s="86">
        <f t="shared" si="2"/>
        <v>10871</v>
      </c>
      <c r="F48" s="87">
        <v>9354</v>
      </c>
      <c r="G48" s="87">
        <v>1517</v>
      </c>
    </row>
    <row r="49" spans="1:12" ht="8.1" customHeight="1" thickBot="1">
      <c r="A49" s="14"/>
      <c r="B49" s="15"/>
      <c r="C49" s="15"/>
      <c r="D49" s="111"/>
      <c r="E49" s="111"/>
      <c r="F49" s="111"/>
      <c r="G49" s="111"/>
      <c r="H49" s="112"/>
    </row>
    <row r="50" spans="1:12" s="18" customFormat="1">
      <c r="A50" s="16"/>
      <c r="B50" s="17"/>
      <c r="C50" s="17"/>
      <c r="D50" s="113"/>
      <c r="E50" s="113"/>
      <c r="F50" s="113"/>
      <c r="G50" s="113"/>
      <c r="H50" s="114" t="s">
        <v>24</v>
      </c>
      <c r="I50" s="115"/>
      <c r="J50" s="115"/>
      <c r="K50" s="115"/>
      <c r="L50" s="115"/>
    </row>
    <row r="51" spans="1:12" s="16" customFormat="1">
      <c r="A51" s="19"/>
      <c r="B51" s="17"/>
      <c r="C51" s="17"/>
      <c r="D51" s="113"/>
      <c r="E51" s="113"/>
      <c r="F51" s="113"/>
      <c r="G51" s="113"/>
      <c r="H51" s="116" t="s">
        <v>25</v>
      </c>
      <c r="I51" s="117"/>
      <c r="J51" s="117"/>
      <c r="K51" s="117"/>
      <c r="L51" s="117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19</vt:i4>
      </vt:variant>
    </vt:vector>
  </HeadingPairs>
  <TitlesOfParts>
    <vt:vector size="40" baseType="lpstr">
      <vt:lpstr>6.1i</vt:lpstr>
      <vt:lpstr>6.1ia</vt:lpstr>
      <vt:lpstr>6.1ib</vt:lpstr>
      <vt:lpstr>6.1ii</vt:lpstr>
      <vt:lpstr>6.1iia</vt:lpstr>
      <vt:lpstr>6.1iib</vt:lpstr>
      <vt:lpstr>6.1.1.1</vt:lpstr>
      <vt:lpstr>6.1.1.1a</vt:lpstr>
      <vt:lpstr>6.1.1.1b</vt:lpstr>
      <vt:lpstr>6.4</vt:lpstr>
      <vt:lpstr>6.4a</vt:lpstr>
      <vt:lpstr>6.4a (2)</vt:lpstr>
      <vt:lpstr>6.4b</vt:lpstr>
      <vt:lpstr>6.4c</vt:lpstr>
      <vt:lpstr>6.4d</vt:lpstr>
      <vt:lpstr>6.4d (2)</vt:lpstr>
      <vt:lpstr>6.4e</vt:lpstr>
      <vt:lpstr>6.4e (2)</vt:lpstr>
      <vt:lpstr>6.1.9a</vt:lpstr>
      <vt:lpstr>6.1.9b</vt:lpstr>
      <vt:lpstr>6.9</vt:lpstr>
      <vt:lpstr>'6.1.1.1'!Print_Area</vt:lpstr>
      <vt:lpstr>'6.1.1.1a'!Print_Area</vt:lpstr>
      <vt:lpstr>'6.1.1.1b'!Print_Area</vt:lpstr>
      <vt:lpstr>'6.1.9b'!Print_Area</vt:lpstr>
      <vt:lpstr>'6.1i'!Print_Area</vt:lpstr>
      <vt:lpstr>'6.1ia'!Print_Area</vt:lpstr>
      <vt:lpstr>'6.1ib'!Print_Area</vt:lpstr>
      <vt:lpstr>'6.1ii'!Print_Area</vt:lpstr>
      <vt:lpstr>'6.1iia'!Print_Area</vt:lpstr>
      <vt:lpstr>'6.1iib'!Print_Area</vt:lpstr>
      <vt:lpstr>'6.4'!Print_Area</vt:lpstr>
      <vt:lpstr>'6.4a'!Print_Area</vt:lpstr>
      <vt:lpstr>'6.4a (2)'!Print_Area</vt:lpstr>
      <vt:lpstr>'6.4b'!Print_Area</vt:lpstr>
      <vt:lpstr>'6.4c'!Print_Area</vt:lpstr>
      <vt:lpstr>'6.4d'!Print_Area</vt:lpstr>
      <vt:lpstr>'6.4d (2)'!Print_Area</vt:lpstr>
      <vt:lpstr>'6.4e'!Print_Area</vt:lpstr>
      <vt:lpstr>'6.4e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2025-10-16T03:18:12Z</cp:lastPrinted>
  <dcterms:created xsi:type="dcterms:W3CDTF">2025-09-11T04:20:07Z</dcterms:created>
  <dcterms:modified xsi:type="dcterms:W3CDTF">2025-10-16T03:18:29Z</dcterms:modified>
</cp:coreProperties>
</file>