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SM TRADE\2025\Jul\"/>
    </mc:Choice>
  </mc:AlternateContent>
  <xr:revisionPtr revIDLastSave="0" documentId="13_ncr:1_{2CF41355-324A-4006-AEE6-AA29E24458C4}" xr6:coauthVersionLast="36" xr6:coauthVersionMax="36" xr10:uidLastSave="{00000000-0000-0000-0000-000000000000}"/>
  <bookViews>
    <workbookView xWindow="0" yWindow="0" windowWidth="23040" windowHeight="10380" tabRatio="690" xr2:uid="{00000000-000D-0000-FFFF-FFFF00000000}"/>
  </bookViews>
  <sheets>
    <sheet name="Appendix i" sheetId="2" r:id="rId1"/>
    <sheet name="Appendix ii-iii" sheetId="7" r:id="rId2"/>
    <sheet name="Appendix iv" sheetId="6" r:id="rId3"/>
    <sheet name="Appendix v" sheetId="8" r:id="rId4"/>
    <sheet name="Appendix vi" sheetId="5" r:id="rId5"/>
  </sheets>
  <definedNames>
    <definedName name="_xlnm._FilterDatabase" localSheetId="2" hidden="1">'Appendix iv'!#REF!</definedName>
    <definedName name="_xlnm._FilterDatabase" localSheetId="3" hidden="1">'Appendix v'!#REF!</definedName>
    <definedName name="_xlnm.Print_Area" localSheetId="0">'Appendix i'!$A$1:$L$86</definedName>
    <definedName name="_xlnm.Print_Area" localSheetId="1">'Appendix ii-iii'!$A$1:$L$77</definedName>
    <definedName name="_xlnm.Print_Area" localSheetId="2">'Appendix iv'!$A$1:$L$46</definedName>
    <definedName name="_xlnm.Print_Area" localSheetId="3">'Appendix v'!$A$1:$L$46</definedName>
    <definedName name="_xlnm.Print_Area" localSheetId="4">'Appendix vi'!$A$1:$L$37</definedName>
    <definedName name="_xlnm.Print_Titles" localSheetId="0">'Appendix i'!$1:$6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8" l="1"/>
  <c r="C7" i="8"/>
  <c r="D7" i="8"/>
  <c r="E7" i="8"/>
  <c r="F10" i="8" s="1"/>
  <c r="J7" i="8"/>
  <c r="K7" i="8"/>
  <c r="L20" i="8" s="1"/>
  <c r="G8" i="8"/>
  <c r="H8" i="8" s="1"/>
  <c r="G9" i="8"/>
  <c r="H9" i="8"/>
  <c r="G10" i="8"/>
  <c r="H10" i="8"/>
  <c r="G11" i="8"/>
  <c r="H11" i="8"/>
  <c r="L11" i="8"/>
  <c r="G12" i="8"/>
  <c r="H12" i="8"/>
  <c r="L12" i="8"/>
  <c r="F13" i="8"/>
  <c r="G13" i="8"/>
  <c r="H13" i="8"/>
  <c r="G14" i="8"/>
  <c r="H14" i="8" s="1"/>
  <c r="G15" i="8"/>
  <c r="H15" i="8" s="1"/>
  <c r="G16" i="8"/>
  <c r="H16" i="8"/>
  <c r="G17" i="8"/>
  <c r="H17" i="8" s="1"/>
  <c r="G18" i="8"/>
  <c r="H18" i="8" s="1"/>
  <c r="G19" i="8"/>
  <c r="H19" i="8" s="1"/>
  <c r="G20" i="8"/>
  <c r="H20" i="8" s="1"/>
  <c r="G21" i="8"/>
  <c r="H21" i="8" s="1"/>
  <c r="G22" i="8"/>
  <c r="H22" i="8"/>
  <c r="G23" i="8"/>
  <c r="H23" i="8"/>
  <c r="L23" i="8"/>
  <c r="G24" i="8"/>
  <c r="H24" i="8" s="1"/>
  <c r="L24" i="8"/>
  <c r="G25" i="8"/>
  <c r="H25" i="8" s="1"/>
  <c r="G26" i="8"/>
  <c r="H26" i="8"/>
  <c r="C28" i="8"/>
  <c r="D28" i="8"/>
  <c r="E28" i="8"/>
  <c r="J28" i="8"/>
  <c r="K28" i="8"/>
  <c r="L33" i="8" s="1"/>
  <c r="G29" i="8"/>
  <c r="H29" i="8" s="1"/>
  <c r="G30" i="8"/>
  <c r="H30" i="8"/>
  <c r="G31" i="8"/>
  <c r="H31" i="8" s="1"/>
  <c r="G32" i="8"/>
  <c r="H32" i="8" s="1"/>
  <c r="G33" i="8"/>
  <c r="H33" i="8" s="1"/>
  <c r="G34" i="8"/>
  <c r="H34" i="8"/>
  <c r="G35" i="8"/>
  <c r="H35" i="8"/>
  <c r="C37" i="8"/>
  <c r="D37" i="8"/>
  <c r="E37" i="8"/>
  <c r="J37" i="8"/>
  <c r="K37" i="8"/>
  <c r="L39" i="8" s="1"/>
  <c r="G38" i="8"/>
  <c r="H38" i="8"/>
  <c r="G39" i="8"/>
  <c r="H39" i="8" s="1"/>
  <c r="G40" i="8"/>
  <c r="H40" i="8"/>
  <c r="G41" i="8"/>
  <c r="H41" i="8"/>
  <c r="G42" i="8"/>
  <c r="H42" i="8"/>
  <c r="G43" i="8"/>
  <c r="H43" i="8" s="1"/>
  <c r="G44" i="8"/>
  <c r="H44" i="8" s="1"/>
  <c r="G46" i="8"/>
  <c r="H46" i="8" s="1"/>
  <c r="G5" i="6"/>
  <c r="H5" i="6" s="1"/>
  <c r="C7" i="6"/>
  <c r="D7" i="6"/>
  <c r="E7" i="6"/>
  <c r="F11" i="6" s="1"/>
  <c r="J7" i="6"/>
  <c r="K7" i="6"/>
  <c r="L10" i="6" s="1"/>
  <c r="G8" i="6"/>
  <c r="H8" i="6"/>
  <c r="G9" i="6"/>
  <c r="H9" i="6" s="1"/>
  <c r="G10" i="6"/>
  <c r="H10" i="6" s="1"/>
  <c r="G11" i="6"/>
  <c r="H11" i="6"/>
  <c r="G12" i="6"/>
  <c r="H12" i="6"/>
  <c r="G13" i="6"/>
  <c r="H13" i="6"/>
  <c r="G14" i="6"/>
  <c r="H14" i="6" s="1"/>
  <c r="G15" i="6"/>
  <c r="H15" i="6"/>
  <c r="G16" i="6"/>
  <c r="H16" i="6" s="1"/>
  <c r="G17" i="6"/>
  <c r="H17" i="6"/>
  <c r="G18" i="6"/>
  <c r="H18" i="6" s="1"/>
  <c r="G19" i="6"/>
  <c r="H19" i="6" s="1"/>
  <c r="G20" i="6"/>
  <c r="H20" i="6"/>
  <c r="G21" i="6"/>
  <c r="H21" i="6"/>
  <c r="G22" i="6"/>
  <c r="H22" i="6" s="1"/>
  <c r="G23" i="6"/>
  <c r="H23" i="6"/>
  <c r="G24" i="6"/>
  <c r="H24" i="6" s="1"/>
  <c r="G25" i="6"/>
  <c r="H25" i="6" s="1"/>
  <c r="G26" i="6"/>
  <c r="H26" i="6"/>
  <c r="C28" i="6"/>
  <c r="D28" i="6"/>
  <c r="E28" i="6"/>
  <c r="F29" i="6" s="1"/>
  <c r="J28" i="6"/>
  <c r="K28" i="6"/>
  <c r="L33" i="6" s="1"/>
  <c r="G29" i="6"/>
  <c r="H29" i="6" s="1"/>
  <c r="L29" i="6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C37" i="6"/>
  <c r="D37" i="6"/>
  <c r="E37" i="6"/>
  <c r="F41" i="6" s="1"/>
  <c r="J37" i="6"/>
  <c r="K37" i="6"/>
  <c r="L37" i="6" s="1"/>
  <c r="G38" i="6"/>
  <c r="H38" i="6" s="1"/>
  <c r="G39" i="6"/>
  <c r="H39" i="6" s="1"/>
  <c r="G40" i="6"/>
  <c r="H40" i="6"/>
  <c r="G41" i="6"/>
  <c r="H41" i="6" s="1"/>
  <c r="G42" i="6"/>
  <c r="H42" i="6"/>
  <c r="G43" i="6"/>
  <c r="H43" i="6" s="1"/>
  <c r="G44" i="6"/>
  <c r="H44" i="6" s="1"/>
  <c r="F46" i="6"/>
  <c r="G46" i="6"/>
  <c r="H46" i="6" s="1"/>
  <c r="L46" i="6"/>
  <c r="F5" i="7"/>
  <c r="G5" i="7"/>
  <c r="H5" i="7" s="1"/>
  <c r="L5" i="7"/>
  <c r="F7" i="7"/>
  <c r="G7" i="7"/>
  <c r="H7" i="7"/>
  <c r="L7" i="7"/>
  <c r="F8" i="7"/>
  <c r="G8" i="7"/>
  <c r="H8" i="7"/>
  <c r="L8" i="7"/>
  <c r="F9" i="7"/>
  <c r="G9" i="7"/>
  <c r="H9" i="7" s="1"/>
  <c r="L9" i="7"/>
  <c r="F10" i="7"/>
  <c r="G10" i="7"/>
  <c r="H10" i="7"/>
  <c r="L10" i="7"/>
  <c r="F11" i="7"/>
  <c r="G11" i="7"/>
  <c r="H11" i="7"/>
  <c r="L11" i="7"/>
  <c r="F12" i="7"/>
  <c r="G12" i="7"/>
  <c r="H12" i="7" s="1"/>
  <c r="L12" i="7"/>
  <c r="F13" i="7"/>
  <c r="G13" i="7"/>
  <c r="H13" i="7"/>
  <c r="L13" i="7"/>
  <c r="F14" i="7"/>
  <c r="G14" i="7"/>
  <c r="H14" i="7" s="1"/>
  <c r="L14" i="7"/>
  <c r="F15" i="7"/>
  <c r="G15" i="7"/>
  <c r="H15" i="7" s="1"/>
  <c r="L15" i="7"/>
  <c r="F16" i="7"/>
  <c r="G16" i="7"/>
  <c r="H16" i="7" s="1"/>
  <c r="L16" i="7"/>
  <c r="F17" i="7"/>
  <c r="G17" i="7"/>
  <c r="H17" i="7" s="1"/>
  <c r="L17" i="7"/>
  <c r="F18" i="7"/>
  <c r="G18" i="7"/>
  <c r="H18" i="7"/>
  <c r="L18" i="7"/>
  <c r="F19" i="7"/>
  <c r="G19" i="7"/>
  <c r="H19" i="7" s="1"/>
  <c r="L19" i="7"/>
  <c r="F20" i="7"/>
  <c r="G20" i="7"/>
  <c r="H20" i="7" s="1"/>
  <c r="L20" i="7"/>
  <c r="F21" i="7"/>
  <c r="G21" i="7"/>
  <c r="H21" i="7" s="1"/>
  <c r="L21" i="7"/>
  <c r="F22" i="7"/>
  <c r="G22" i="7"/>
  <c r="H22" i="7" s="1"/>
  <c r="L22" i="7"/>
  <c r="F23" i="7"/>
  <c r="G23" i="7"/>
  <c r="H23" i="7"/>
  <c r="L23" i="7"/>
  <c r="F24" i="7"/>
  <c r="G24" i="7"/>
  <c r="H24" i="7"/>
  <c r="L24" i="7"/>
  <c r="F25" i="7"/>
  <c r="G25" i="7"/>
  <c r="H25" i="7" s="1"/>
  <c r="L25" i="7"/>
  <c r="F26" i="7"/>
  <c r="G26" i="7"/>
  <c r="H26" i="7"/>
  <c r="L26" i="7"/>
  <c r="F27" i="7"/>
  <c r="G27" i="7"/>
  <c r="H27" i="7" s="1"/>
  <c r="L27" i="7"/>
  <c r="F28" i="7"/>
  <c r="G28" i="7"/>
  <c r="H28" i="7"/>
  <c r="L28" i="7"/>
  <c r="F29" i="7"/>
  <c r="G29" i="7"/>
  <c r="H29" i="7" s="1"/>
  <c r="L29" i="7"/>
  <c r="F30" i="7"/>
  <c r="G30" i="7"/>
  <c r="H30" i="7"/>
  <c r="L30" i="7"/>
  <c r="F31" i="7"/>
  <c r="G31" i="7"/>
  <c r="H31" i="7"/>
  <c r="L31" i="7"/>
  <c r="F32" i="7"/>
  <c r="G32" i="7"/>
  <c r="H32" i="7" s="1"/>
  <c r="L32" i="7"/>
  <c r="F33" i="7"/>
  <c r="G33" i="7"/>
  <c r="H33" i="7" s="1"/>
  <c r="L33" i="7"/>
  <c r="F34" i="7"/>
  <c r="G34" i="7"/>
  <c r="H34" i="7" s="1"/>
  <c r="L34" i="7"/>
  <c r="F35" i="7"/>
  <c r="G35" i="7"/>
  <c r="H35" i="7"/>
  <c r="L35" i="7"/>
  <c r="F36" i="7"/>
  <c r="G36" i="7"/>
  <c r="H36" i="7" s="1"/>
  <c r="L36" i="7"/>
  <c r="C37" i="7"/>
  <c r="C38" i="7" s="1"/>
  <c r="D37" i="7"/>
  <c r="D38" i="7" s="1"/>
  <c r="E37" i="7"/>
  <c r="E38" i="7" s="1"/>
  <c r="F37" i="7"/>
  <c r="J37" i="7"/>
  <c r="J38" i="7" s="1"/>
  <c r="K37" i="7"/>
  <c r="K38" i="7" s="1"/>
  <c r="L38" i="7" s="1"/>
  <c r="F44" i="7"/>
  <c r="G44" i="7"/>
  <c r="H44" i="7" s="1"/>
  <c r="L44" i="7"/>
  <c r="F46" i="7"/>
  <c r="G46" i="7"/>
  <c r="H46" i="7" s="1"/>
  <c r="L46" i="7"/>
  <c r="F47" i="7"/>
  <c r="G47" i="7"/>
  <c r="H47" i="7" s="1"/>
  <c r="L47" i="7"/>
  <c r="F48" i="7"/>
  <c r="G48" i="7"/>
  <c r="H48" i="7" s="1"/>
  <c r="L48" i="7"/>
  <c r="F49" i="7"/>
  <c r="G49" i="7"/>
  <c r="H49" i="7" s="1"/>
  <c r="L49" i="7"/>
  <c r="F50" i="7"/>
  <c r="G50" i="7"/>
  <c r="H50" i="7"/>
  <c r="L50" i="7"/>
  <c r="F51" i="7"/>
  <c r="G51" i="7"/>
  <c r="H51" i="7" s="1"/>
  <c r="L51" i="7"/>
  <c r="F52" i="7"/>
  <c r="G52" i="7"/>
  <c r="H52" i="7"/>
  <c r="L52" i="7"/>
  <c r="F53" i="7"/>
  <c r="G53" i="7"/>
  <c r="H53" i="7" s="1"/>
  <c r="L53" i="7"/>
  <c r="F54" i="7"/>
  <c r="G54" i="7"/>
  <c r="H54" i="7" s="1"/>
  <c r="L54" i="7"/>
  <c r="F55" i="7"/>
  <c r="G55" i="7"/>
  <c r="H55" i="7" s="1"/>
  <c r="L55" i="7"/>
  <c r="F56" i="7"/>
  <c r="G56" i="7"/>
  <c r="H56" i="7" s="1"/>
  <c r="L56" i="7"/>
  <c r="F57" i="7"/>
  <c r="G57" i="7"/>
  <c r="H57" i="7" s="1"/>
  <c r="L57" i="7"/>
  <c r="F58" i="7"/>
  <c r="G58" i="7"/>
  <c r="H58" i="7"/>
  <c r="L58" i="7"/>
  <c r="F59" i="7"/>
  <c r="G59" i="7"/>
  <c r="H59" i="7" s="1"/>
  <c r="L59" i="7"/>
  <c r="F60" i="7"/>
  <c r="G60" i="7"/>
  <c r="H60" i="7" s="1"/>
  <c r="L60" i="7"/>
  <c r="F61" i="7"/>
  <c r="G61" i="7"/>
  <c r="H61" i="7"/>
  <c r="L61" i="7"/>
  <c r="F62" i="7"/>
  <c r="G62" i="7"/>
  <c r="H62" i="7"/>
  <c r="L62" i="7"/>
  <c r="F63" i="7"/>
  <c r="G63" i="7"/>
  <c r="H63" i="7"/>
  <c r="L63" i="7"/>
  <c r="F64" i="7"/>
  <c r="G64" i="7"/>
  <c r="H64" i="7" s="1"/>
  <c r="L64" i="7"/>
  <c r="F65" i="7"/>
  <c r="G65" i="7"/>
  <c r="H65" i="7"/>
  <c r="L65" i="7"/>
  <c r="F66" i="7"/>
  <c r="G66" i="7"/>
  <c r="H66" i="7" s="1"/>
  <c r="L66" i="7"/>
  <c r="F67" i="7"/>
  <c r="G67" i="7"/>
  <c r="H67" i="7"/>
  <c r="L67" i="7"/>
  <c r="F68" i="7"/>
  <c r="G68" i="7"/>
  <c r="H68" i="7"/>
  <c r="L68" i="7"/>
  <c r="F69" i="7"/>
  <c r="G69" i="7"/>
  <c r="H69" i="7"/>
  <c r="L69" i="7"/>
  <c r="F70" i="7"/>
  <c r="G70" i="7"/>
  <c r="H70" i="7" s="1"/>
  <c r="L70" i="7"/>
  <c r="F71" i="7"/>
  <c r="G71" i="7"/>
  <c r="H71" i="7"/>
  <c r="L71" i="7"/>
  <c r="F72" i="7"/>
  <c r="G72" i="7"/>
  <c r="H72" i="7" s="1"/>
  <c r="L72" i="7"/>
  <c r="F73" i="7"/>
  <c r="G73" i="7"/>
  <c r="H73" i="7" s="1"/>
  <c r="L73" i="7"/>
  <c r="F74" i="7"/>
  <c r="G74" i="7"/>
  <c r="H74" i="7"/>
  <c r="L74" i="7"/>
  <c r="F75" i="7"/>
  <c r="G75" i="7"/>
  <c r="H75" i="7"/>
  <c r="L75" i="7"/>
  <c r="C76" i="7"/>
  <c r="D76" i="7"/>
  <c r="D77" i="7" s="1"/>
  <c r="E76" i="7"/>
  <c r="E77" i="7" s="1"/>
  <c r="F77" i="7" s="1"/>
  <c r="J76" i="7"/>
  <c r="J77" i="7" s="1"/>
  <c r="K76" i="7"/>
  <c r="K77" i="7" s="1"/>
  <c r="L77" i="7" s="1"/>
  <c r="G9" i="2"/>
  <c r="G10" i="2"/>
  <c r="L76" i="7" l="1"/>
  <c r="F76" i="7"/>
  <c r="F29" i="8"/>
  <c r="F30" i="8"/>
  <c r="F31" i="8"/>
  <c r="F32" i="8"/>
  <c r="F33" i="8"/>
  <c r="F34" i="8"/>
  <c r="F35" i="8"/>
  <c r="F38" i="8"/>
  <c r="F41" i="8"/>
  <c r="F39" i="8"/>
  <c r="F40" i="8"/>
  <c r="F42" i="8"/>
  <c r="F43" i="8"/>
  <c r="F44" i="8"/>
  <c r="L13" i="6"/>
  <c r="G76" i="7"/>
  <c r="H76" i="7" s="1"/>
  <c r="C77" i="7"/>
  <c r="G77" i="7" s="1"/>
  <c r="H77" i="7" s="1"/>
  <c r="G37" i="7"/>
  <c r="H37" i="7" s="1"/>
  <c r="L19" i="8"/>
  <c r="F19" i="8"/>
  <c r="L8" i="8"/>
  <c r="L44" i="8"/>
  <c r="L34" i="8"/>
  <c r="L41" i="8"/>
  <c r="L40" i="8"/>
  <c r="L38" i="8"/>
  <c r="L35" i="8"/>
  <c r="L43" i="8"/>
  <c r="L31" i="8"/>
  <c r="L30" i="8"/>
  <c r="L29" i="8"/>
  <c r="G28" i="8"/>
  <c r="H28" i="8" s="1"/>
  <c r="L26" i="8"/>
  <c r="L16" i="8"/>
  <c r="L15" i="8"/>
  <c r="G7" i="8"/>
  <c r="H7" i="8" s="1"/>
  <c r="L18" i="8"/>
  <c r="L25" i="8"/>
  <c r="L10" i="8"/>
  <c r="L17" i="8"/>
  <c r="L32" i="8"/>
  <c r="F25" i="8"/>
  <c r="L9" i="8"/>
  <c r="L22" i="8"/>
  <c r="L14" i="8"/>
  <c r="L21" i="8"/>
  <c r="L13" i="8"/>
  <c r="L30" i="6"/>
  <c r="F25" i="6"/>
  <c r="F13" i="6"/>
  <c r="F22" i="6"/>
  <c r="F10" i="6"/>
  <c r="L28" i="6"/>
  <c r="F19" i="6"/>
  <c r="F7" i="6"/>
  <c r="G28" i="6"/>
  <c r="H28" i="6" s="1"/>
  <c r="F30" i="6"/>
  <c r="G37" i="6"/>
  <c r="H37" i="6" s="1"/>
  <c r="F37" i="6"/>
  <c r="F28" i="6"/>
  <c r="L35" i="6"/>
  <c r="L44" i="6"/>
  <c r="F43" i="6"/>
  <c r="L40" i="6"/>
  <c r="L41" i="6"/>
  <c r="F40" i="6"/>
  <c r="L32" i="6"/>
  <c r="L19" i="6"/>
  <c r="L39" i="6"/>
  <c r="L25" i="6"/>
  <c r="F16" i="6"/>
  <c r="G7" i="6"/>
  <c r="H7" i="6" s="1"/>
  <c r="L7" i="6"/>
  <c r="L38" i="6"/>
  <c r="L31" i="6"/>
  <c r="L43" i="6"/>
  <c r="L42" i="6"/>
  <c r="L34" i="6"/>
  <c r="F34" i="6"/>
  <c r="F31" i="6"/>
  <c r="L37" i="7"/>
  <c r="F38" i="7"/>
  <c r="G38" i="7"/>
  <c r="H38" i="7" s="1"/>
  <c r="L21" i="6"/>
  <c r="L15" i="6"/>
  <c r="L9" i="6"/>
  <c r="F21" i="8"/>
  <c r="F15" i="8"/>
  <c r="F9" i="8"/>
  <c r="F39" i="6"/>
  <c r="F33" i="6"/>
  <c r="F21" i="6"/>
  <c r="F15" i="6"/>
  <c r="F9" i="6"/>
  <c r="L37" i="8"/>
  <c r="L26" i="6"/>
  <c r="L20" i="6"/>
  <c r="L14" i="6"/>
  <c r="L8" i="6"/>
  <c r="F26" i="8"/>
  <c r="F20" i="8"/>
  <c r="F14" i="8"/>
  <c r="F8" i="8"/>
  <c r="F44" i="6"/>
  <c r="F38" i="6"/>
  <c r="L7" i="8"/>
  <c r="F32" i="6"/>
  <c r="F26" i="6"/>
  <c r="F20" i="6"/>
  <c r="F14" i="6"/>
  <c r="F8" i="6"/>
  <c r="L42" i="8"/>
  <c r="G37" i="8"/>
  <c r="H37" i="8" s="1"/>
  <c r="F12" i="8"/>
  <c r="F12" i="6"/>
  <c r="L24" i="6"/>
  <c r="L18" i="6"/>
  <c r="L12" i="6"/>
  <c r="F24" i="8"/>
  <c r="F18" i="8"/>
  <c r="F42" i="6"/>
  <c r="F24" i="6"/>
  <c r="F18" i="6"/>
  <c r="L23" i="6"/>
  <c r="L17" i="6"/>
  <c r="L11" i="6"/>
  <c r="L28" i="8"/>
  <c r="F23" i="8"/>
  <c r="F17" i="8"/>
  <c r="F11" i="8"/>
  <c r="F35" i="6"/>
  <c r="F23" i="6"/>
  <c r="F17" i="6"/>
  <c r="L22" i="6"/>
  <c r="L16" i="6"/>
  <c r="F22" i="8"/>
  <c r="F16" i="8"/>
  <c r="G5" i="8" l="1"/>
  <c r="H5" i="8" s="1"/>
  <c r="F7" i="8"/>
  <c r="F37" i="8"/>
  <c r="F46" i="8"/>
  <c r="F28" i="8"/>
  <c r="C7" i="5" l="1"/>
  <c r="D7" i="5"/>
  <c r="E7" i="5"/>
  <c r="G7" i="5"/>
  <c r="H7" i="5" s="1"/>
  <c r="J7" i="5"/>
  <c r="K7" i="5"/>
  <c r="G8" i="5"/>
  <c r="H8" i="5" s="1"/>
  <c r="G9" i="5"/>
  <c r="H9" i="5" s="1"/>
  <c r="C11" i="5"/>
  <c r="D11" i="5"/>
  <c r="E11" i="5"/>
  <c r="G11" i="5" s="1"/>
  <c r="H11" i="5" s="1"/>
  <c r="J11" i="5"/>
  <c r="K11" i="5"/>
  <c r="G12" i="5"/>
  <c r="H12" i="5" s="1"/>
  <c r="G13" i="5"/>
  <c r="H13" i="5"/>
  <c r="G14" i="5"/>
  <c r="H14" i="5"/>
  <c r="G15" i="5"/>
  <c r="H15" i="5" s="1"/>
  <c r="G16" i="5"/>
  <c r="H16" i="5" s="1"/>
  <c r="G17" i="5"/>
  <c r="H17" i="5"/>
  <c r="C19" i="5"/>
  <c r="D19" i="5"/>
  <c r="E19" i="5"/>
  <c r="J19" i="5"/>
  <c r="K19" i="5"/>
  <c r="G20" i="5"/>
  <c r="H20" i="5" s="1"/>
  <c r="I20" i="5" s="1"/>
  <c r="G21" i="5"/>
  <c r="H21" i="5" s="1"/>
  <c r="G23" i="5"/>
  <c r="H23" i="5" s="1"/>
  <c r="C25" i="5"/>
  <c r="D25" i="5"/>
  <c r="E25" i="5"/>
  <c r="J25" i="5"/>
  <c r="K25" i="5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/>
  <c r="G32" i="5"/>
  <c r="H32" i="5" s="1"/>
  <c r="G33" i="5"/>
  <c r="H33" i="5" s="1"/>
  <c r="G35" i="5"/>
  <c r="H35" i="5" s="1"/>
  <c r="G37" i="5"/>
  <c r="H37" i="5" s="1"/>
  <c r="G19" i="5" l="1"/>
  <c r="H19" i="5" s="1"/>
  <c r="G25" i="5"/>
  <c r="H25" i="5" s="1"/>
  <c r="L35" i="5"/>
  <c r="F35" i="5"/>
  <c r="K36" i="5"/>
  <c r="E36" i="5"/>
  <c r="C36" i="5"/>
  <c r="G36" i="5" s="1"/>
  <c r="H36" i="5" s="1"/>
  <c r="J36" i="5"/>
  <c r="F36" i="5"/>
  <c r="F28" i="5"/>
  <c r="F21" i="5"/>
  <c r="F16" i="5"/>
  <c r="F19" i="5"/>
  <c r="F31" i="5"/>
  <c r="F37" i="5"/>
  <c r="F20" i="5"/>
  <c r="F23" i="5"/>
  <c r="F17" i="5"/>
  <c r="F12" i="5"/>
  <c r="F7" i="5"/>
  <c r="F13" i="5"/>
  <c r="D36" i="5"/>
  <c r="L27" i="5" l="1"/>
  <c r="L19" i="5"/>
  <c r="L11" i="5"/>
  <c r="L33" i="5"/>
  <c r="L9" i="5"/>
  <c r="L32" i="5"/>
  <c r="L8" i="5"/>
  <c r="L37" i="5"/>
  <c r="L31" i="5"/>
  <c r="L7" i="5"/>
  <c r="L29" i="5"/>
  <c r="L5" i="5"/>
  <c r="L28" i="5"/>
  <c r="L21" i="5"/>
  <c r="L14" i="5"/>
  <c r="L15" i="5"/>
  <c r="L26" i="5"/>
  <c r="L20" i="5"/>
  <c r="L13" i="5"/>
  <c r="L25" i="5"/>
  <c r="L12" i="5"/>
  <c r="L17" i="5"/>
  <c r="L23" i="5"/>
  <c r="L16" i="5"/>
  <c r="L30" i="5"/>
  <c r="L36" i="5"/>
  <c r="F32" i="5"/>
  <c r="F33" i="5"/>
  <c r="F27" i="5"/>
  <c r="F9" i="5"/>
  <c r="F26" i="5"/>
  <c r="F8" i="5"/>
  <c r="F25" i="5"/>
  <c r="F30" i="5"/>
  <c r="F29" i="5"/>
  <c r="F11" i="5"/>
  <c r="G5" i="5"/>
  <c r="H5" i="5" s="1"/>
  <c r="F15" i="5"/>
  <c r="F5" i="5"/>
  <c r="F14" i="5"/>
</calcChain>
</file>

<file path=xl/sharedStrings.xml><?xml version="1.0" encoding="utf-8"?>
<sst xmlns="http://schemas.openxmlformats.org/spreadsheetml/2006/main" count="378" uniqueCount="186">
  <si>
    <t>Annual Change (%)</t>
  </si>
  <si>
    <t>Country</t>
  </si>
  <si>
    <t xml:space="preserve">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</si>
  <si>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</si>
  <si>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</si>
  <si>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</si>
  <si>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</si>
  <si>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</si>
  <si>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</si>
  <si>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</si>
  <si>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</si>
  <si>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</si>
  <si>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</si>
  <si>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</si>
  <si>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</si>
  <si>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</si>
  <si>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</si>
  <si>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</si>
  <si>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</si>
  <si>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</si>
  <si>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</si>
  <si>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</si>
  <si>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</si>
  <si>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</si>
  <si>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</si>
  <si>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</si>
  <si>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</si>
  <si>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</si>
  <si>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</si>
  <si>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</si>
  <si>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</si>
  <si>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</si>
  <si>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</si>
  <si>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Other Countries</t>
  </si>
  <si>
    <t>Total Exports</t>
  </si>
  <si>
    <t>PERIOD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</si>
  <si>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</si>
  <si>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</si>
  <si>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</si>
  <si>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</si>
  <si>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</si>
  <si>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</si>
  <si>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</si>
  <si>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</si>
  <si>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</si>
  <si>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</si>
  <si>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</si>
  <si>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</si>
  <si>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</si>
  <si>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</si>
  <si>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</si>
  <si>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</si>
  <si>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MANUFACTURING </t>
  </si>
  <si>
    <t xml:space="preserve"> AGRICULTURE </t>
  </si>
  <si>
    <t xml:space="preserve"> MINING</t>
  </si>
  <si>
    <t>Others</t>
  </si>
  <si>
    <t>Total Imports</t>
  </si>
  <si>
    <t>Electrical &amp; Electronic  Products (E&amp;E)</t>
  </si>
  <si>
    <t>Petroleum Products</t>
  </si>
  <si>
    <t>Transport Equipment</t>
  </si>
  <si>
    <t>Manufacture Of Metal</t>
  </si>
  <si>
    <t>Processed Food</t>
  </si>
  <si>
    <t>Optical &amp; Scientific Equipment</t>
  </si>
  <si>
    <t>Other Manufactures</t>
  </si>
  <si>
    <t>Manufacture Of Plastics</t>
  </si>
  <si>
    <t>Paper &amp; Pulp Products</t>
  </si>
  <si>
    <t>Rubber Products</t>
  </si>
  <si>
    <t>Non-Metallic Mineral Products</t>
  </si>
  <si>
    <t>Palm Oil-Based Manufactured Products</t>
  </si>
  <si>
    <t>Wood Products</t>
  </si>
  <si>
    <t>Jewellery</t>
  </si>
  <si>
    <t>Beverages &amp; Tobacco</t>
  </si>
  <si>
    <t>Natural Rubber</t>
  </si>
  <si>
    <t>Seafood, fresh, chilled or frozen</t>
  </si>
  <si>
    <t>Other Vegetables Oil</t>
  </si>
  <si>
    <t>Sawn Timber &amp; Moulding</t>
  </si>
  <si>
    <t>Sawlog</t>
  </si>
  <si>
    <t>Crude Petroleum</t>
  </si>
  <si>
    <t>Other Mining</t>
  </si>
  <si>
    <t>Liquefied Natural Gas (LNG)</t>
  </si>
  <si>
    <t>Tin</t>
  </si>
  <si>
    <t>BEC Category</t>
  </si>
  <si>
    <t>Goods n.e.s.</t>
  </si>
  <si>
    <t>Capital good (except transport equipment)</t>
  </si>
  <si>
    <t>Transport equipment, industrial</t>
  </si>
  <si>
    <t>Durables</t>
  </si>
  <si>
    <t>Food &amp; beverages, primary, mainly for household consumption</t>
  </si>
  <si>
    <t>Food &amp; beverages, process, mainly for household consumption</t>
  </si>
  <si>
    <t>Non-durables</t>
  </si>
  <si>
    <t>Semi-durables</t>
  </si>
  <si>
    <t>Transport equipment, non-industrial</t>
  </si>
  <si>
    <t>Fuel &amp; lubricants, processed motor spirit</t>
  </si>
  <si>
    <t>Transport equipment, passenger motor cars</t>
  </si>
  <si>
    <t>Food &amp; beverages, primary, mainly for industries</t>
  </si>
  <si>
    <t>Food &amp; beverages, processed, mainly for industries</t>
  </si>
  <si>
    <t>Fuel &amp; lubricants, primary</t>
  </si>
  <si>
    <t>Fuel &amp; lubricants, processed, other</t>
  </si>
  <si>
    <t>Industrial supplies, n.e.s. primary</t>
  </si>
  <si>
    <t>Industrial supplies, n.e.s. processed</t>
  </si>
  <si>
    <t>Parts and accessories of capital goods (except transport equipment)</t>
  </si>
  <si>
    <t>Parts and accessories of transport equipment</t>
  </si>
  <si>
    <t>Exports</t>
  </si>
  <si>
    <t>Domestic Exports</t>
  </si>
  <si>
    <t>Imports</t>
  </si>
  <si>
    <t>Total Trade</t>
  </si>
  <si>
    <t>Balance of Trade</t>
  </si>
  <si>
    <t>Annual Change</t>
  </si>
  <si>
    <t>Top 30 Country</t>
  </si>
  <si>
    <t>Re-exports</t>
  </si>
  <si>
    <t>Gross Imports</t>
  </si>
  <si>
    <t>Retain Imports</t>
  </si>
  <si>
    <t>Transaction Below RM5,000</t>
  </si>
  <si>
    <t>Intermediate Goods</t>
  </si>
  <si>
    <t>Dual Use Goods</t>
  </si>
  <si>
    <t>Consumption Goods</t>
  </si>
  <si>
    <t>Capital Goods</t>
  </si>
  <si>
    <t>Share
 (%)</t>
  </si>
  <si>
    <t>2020</t>
  </si>
  <si>
    <t>2021</t>
  </si>
  <si>
    <t>Rank</t>
  </si>
  <si>
    <t>Value RM million</t>
  </si>
  <si>
    <t>Value RM million (FOB)</t>
  </si>
  <si>
    <t>Value RM million (CIF)</t>
  </si>
  <si>
    <t>Val RM million (CIF)</t>
  </si>
  <si>
    <t>Table II: Exports by Country Destination</t>
  </si>
  <si>
    <t>Table III: Imports by Country of Origin</t>
  </si>
  <si>
    <t>Table  I : Exports, Domestic Exports, Imports, Total Trade And Balance of Trade</t>
  </si>
  <si>
    <t xml:space="preserve">Table IV: Exports by Sector and Sub-sector </t>
  </si>
  <si>
    <t>Table V: Imports by Sector and Sub-sector</t>
  </si>
  <si>
    <t>Val RM million (FOB)</t>
  </si>
  <si>
    <t>Sector and Sub-sector</t>
  </si>
  <si>
    <t>Table VI: Imports by End Use &amp; Broad Economic Categories (BEC) Classification</t>
  </si>
  <si>
    <t>2022</t>
  </si>
  <si>
    <t>Metalliferous Ores and Metal Scrap</t>
  </si>
  <si>
    <t>Other Agriculture</t>
  </si>
  <si>
    <t>Crude Fertilizers And Crude Minerals</t>
  </si>
  <si>
    <t>Singapore</t>
  </si>
  <si>
    <t>China</t>
  </si>
  <si>
    <t>United States</t>
  </si>
  <si>
    <t>Hong Kong</t>
  </si>
  <si>
    <t>Japan</t>
  </si>
  <si>
    <t>Thailand</t>
  </si>
  <si>
    <t>Korea, Republic Of</t>
  </si>
  <si>
    <t>Australia</t>
  </si>
  <si>
    <t>Indonesia</t>
  </si>
  <si>
    <t>Viet Nam</t>
  </si>
  <si>
    <t>India</t>
  </si>
  <si>
    <t>Taiwan, Province Of China</t>
  </si>
  <si>
    <t>Philippines</t>
  </si>
  <si>
    <t>Mexico</t>
  </si>
  <si>
    <t>Turkiye</t>
  </si>
  <si>
    <t>United Arab Emirates</t>
  </si>
  <si>
    <t>Bangladesh</t>
  </si>
  <si>
    <t>United Kingdom</t>
  </si>
  <si>
    <t>New Zealand</t>
  </si>
  <si>
    <t>Saudi Arabia</t>
  </si>
  <si>
    <t>Brunei Darussalam</t>
  </si>
  <si>
    <t>Brazil</t>
  </si>
  <si>
    <t>Canada</t>
  </si>
  <si>
    <t>Pakistan</t>
  </si>
  <si>
    <t>Switzerland</t>
  </si>
  <si>
    <t>Kenya</t>
  </si>
  <si>
    <t>Russian Federation</t>
  </si>
  <si>
    <t>Argentina</t>
  </si>
  <si>
    <t>Cote D'Ivoire</t>
  </si>
  <si>
    <t>Chemical And Chemical Products (Exclude Plastics In Non-Primary Forms)</t>
  </si>
  <si>
    <t>Machinery, Equipment And Parts</t>
  </si>
  <si>
    <t>Iron And Steel Products</t>
  </si>
  <si>
    <t>Textiles,  Apparels And Footwear</t>
  </si>
  <si>
    <t>Palm Oil and Palm-Based Products</t>
  </si>
  <si>
    <t>Condensates and other petroleum oil</t>
  </si>
  <si>
    <t>Cambodia</t>
  </si>
  <si>
    <t>Ecuador</t>
  </si>
  <si>
    <t>Sri Lanka</t>
  </si>
  <si>
    <t>Jun
2025</t>
  </si>
  <si>
    <t>Costa Rica</t>
  </si>
  <si>
    <t>Sudan</t>
  </si>
  <si>
    <t>2024 (JAN-JUL)</t>
  </si>
  <si>
    <t>2025 (JAN-JUL)</t>
  </si>
  <si>
    <t>Jul
2024</t>
  </si>
  <si>
    <t>Jul
2025</t>
  </si>
  <si>
    <t>Jan-Jul
2024</t>
  </si>
  <si>
    <t>Jan-Jul
2025</t>
  </si>
  <si>
    <t>EU</t>
  </si>
  <si>
    <t>Oman</t>
  </si>
  <si>
    <t>Kuwait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</si>
</sst>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-* #,##0.0_-;\-* #,##0.0_-;_-* &quot;-&quot;??_-;_-@_-"/>
    <numFmt numFmtId="169" formatCode="_(* #,##0.0_);_(* \(#,##0.0\);_(* &quot;-&quot;_);_(@_)"/>
    <numFmt numFmtId="170" formatCode="_(* #,##0.0_);_(* \(#,##0.0\);_(* &quot;-&quot;??_);_(@_)"/>
    <numFmt numFmtId="171" formatCode="0.0%"/>
    <numFmt numFmtId="172" formatCode="_(* #,##0_);_(* \(#,##0\);_(* &quot;-&quot;??_);_(@_)"/>
    <numFmt numFmtId="173" formatCode="0.00_)"/>
    <numFmt numFmtId="174" formatCode="#,##0.0_);\(#,##0.0\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name val="Helv"/>
    </font>
    <font>
      <sz val="12"/>
      <name val="Helv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12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3" fillId="0" borderId="0"/>
    <xf numFmtId="0" fontId="21" fillId="0" borderId="0"/>
    <xf numFmtId="0" fontId="1" fillId="0" borderId="0"/>
    <xf numFmtId="0" fontId="1" fillId="0" borderId="0"/>
    <xf numFmtId="174" fontId="24" fillId="0" borderId="0"/>
    <xf numFmtId="0" fontId="2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5" applyNumberFormat="0" applyAlignment="0" applyProtection="0"/>
    <xf numFmtId="0" fontId="33" fillId="10" borderId="6" applyNumberFormat="0" applyAlignment="0" applyProtection="0"/>
    <xf numFmtId="0" fontId="34" fillId="10" borderId="5" applyNumberFormat="0" applyAlignment="0" applyProtection="0"/>
    <xf numFmtId="0" fontId="35" fillId="0" borderId="7" applyNumberFormat="0" applyFill="0" applyAlignment="0" applyProtection="0"/>
    <xf numFmtId="0" fontId="36" fillId="1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5" fillId="0" borderId="0" xfId="2" applyFont="1"/>
    <xf numFmtId="0" fontId="6" fillId="0" borderId="0" xfId="2" applyFont="1"/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43" fontId="8" fillId="2" borderId="0" xfId="1" applyFont="1" applyFill="1" applyBorder="1" applyAlignment="1">
      <alignment horizont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2" borderId="0" xfId="7" quotePrefix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167" fontId="6" fillId="0" borderId="0" xfId="1" applyNumberFormat="1" applyFont="1" applyFill="1" applyBorder="1"/>
    <xf numFmtId="167" fontId="8" fillId="2" borderId="0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8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167" fontId="15" fillId="0" borderId="0" xfId="0" applyNumberFormat="1" applyFont="1"/>
    <xf numFmtId="0" fontId="3" fillId="4" borderId="0" xfId="0" applyFont="1" applyFill="1" applyAlignment="1">
      <alignment horizontal="left"/>
    </xf>
    <xf numFmtId="0" fontId="13" fillId="4" borderId="0" xfId="0" applyFont="1" applyFill="1"/>
    <xf numFmtId="167" fontId="18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/>
    <xf numFmtId="168" fontId="19" fillId="5" borderId="0" xfId="1" applyNumberFormat="1" applyFont="1" applyFill="1" applyBorder="1" applyAlignment="1"/>
    <xf numFmtId="170" fontId="19" fillId="5" borderId="0" xfId="1" applyNumberFormat="1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wrapText="1"/>
    </xf>
    <xf numFmtId="167" fontId="2" fillId="3" borderId="0" xfId="1" applyNumberFormat="1" applyFont="1" applyFill="1" applyBorder="1" applyAlignment="1"/>
    <xf numFmtId="168" fontId="2" fillId="3" borderId="0" xfId="1" applyNumberFormat="1" applyFont="1" applyFill="1" applyBorder="1" applyAlignment="1"/>
    <xf numFmtId="170" fontId="2" fillId="3" borderId="0" xfId="1" applyNumberFormat="1" applyFont="1" applyFill="1" applyBorder="1" applyAlignment="1"/>
    <xf numFmtId="172" fontId="2" fillId="3" borderId="0" xfId="1" applyNumberFormat="1" applyFont="1" applyFill="1" applyBorder="1" applyAlignment="1"/>
    <xf numFmtId="172" fontId="19" fillId="5" borderId="0" xfId="1" applyNumberFormat="1" applyFont="1" applyFill="1" applyBorder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167" fontId="19" fillId="4" borderId="0" xfId="1" applyNumberFormat="1" applyFont="1" applyFill="1" applyBorder="1" applyAlignment="1"/>
    <xf numFmtId="168" fontId="19" fillId="4" borderId="0" xfId="1" applyNumberFormat="1" applyFont="1" applyFill="1" applyBorder="1" applyAlignment="1"/>
    <xf numFmtId="170" fontId="19" fillId="4" borderId="0" xfId="1" applyNumberFormat="1" applyFont="1" applyFill="1" applyBorder="1" applyAlignment="1"/>
    <xf numFmtId="167" fontId="16" fillId="0" borderId="0" xfId="0" applyNumberFormat="1" applyFont="1"/>
    <xf numFmtId="171" fontId="16" fillId="0" borderId="0" xfId="6" applyNumberFormat="1" applyFont="1" applyBorder="1"/>
    <xf numFmtId="167" fontId="18" fillId="0" borderId="0" xfId="1" applyNumberFormat="1" applyFont="1" applyBorder="1"/>
    <xf numFmtId="167" fontId="2" fillId="3" borderId="0" xfId="1" applyNumberFormat="1" applyFont="1" applyFill="1" applyBorder="1"/>
    <xf numFmtId="168" fontId="2" fillId="3" borderId="0" xfId="1" applyNumberFormat="1" applyFont="1" applyFill="1" applyBorder="1"/>
    <xf numFmtId="169" fontId="2" fillId="3" borderId="0" xfId="0" applyNumberFormat="1" applyFont="1" applyFill="1"/>
    <xf numFmtId="170" fontId="2" fillId="3" borderId="0" xfId="1" applyNumberFormat="1" applyFont="1" applyFill="1" applyBorder="1"/>
    <xf numFmtId="167" fontId="18" fillId="5" borderId="0" xfId="1" applyNumberFormat="1" applyFont="1" applyFill="1" applyBorder="1"/>
    <xf numFmtId="167" fontId="19" fillId="5" borderId="0" xfId="1" applyNumberFormat="1" applyFont="1" applyFill="1" applyBorder="1"/>
    <xf numFmtId="168" fontId="19" fillId="5" borderId="0" xfId="1" applyNumberFormat="1" applyFont="1" applyFill="1" applyBorder="1"/>
    <xf numFmtId="169" fontId="19" fillId="5" borderId="0" xfId="0" applyNumberFormat="1" applyFont="1" applyFill="1"/>
    <xf numFmtId="170" fontId="19" fillId="5" borderId="0" xfId="1" applyNumberFormat="1" applyFont="1" applyFill="1" applyBorder="1"/>
    <xf numFmtId="167" fontId="13" fillId="4" borderId="0" xfId="1" applyNumberFormat="1" applyFont="1" applyFill="1" applyBorder="1"/>
    <xf numFmtId="170" fontId="13" fillId="4" borderId="0" xfId="1" applyNumberFormat="1" applyFont="1" applyFill="1" applyBorder="1"/>
    <xf numFmtId="169" fontId="13" fillId="4" borderId="0" xfId="0" applyNumberFormat="1" applyFont="1" applyFill="1"/>
    <xf numFmtId="168" fontId="13" fillId="4" borderId="0" xfId="1" applyNumberFormat="1" applyFont="1" applyFill="1" applyBorder="1"/>
    <xf numFmtId="0" fontId="2" fillId="3" borderId="0" xfId="7" quotePrefix="1" applyFont="1" applyFill="1" applyAlignment="1">
      <alignment horizontal="center"/>
    </xf>
    <xf numFmtId="0" fontId="8" fillId="4" borderId="0" xfId="0" quotePrefix="1" applyFont="1" applyFill="1" applyAlignment="1">
      <alignment horizontal="center"/>
    </xf>
    <xf numFmtId="169" fontId="13" fillId="4" borderId="0" xfId="1" applyNumberFormat="1" applyFont="1" applyFill="1" applyBorder="1"/>
    <xf numFmtId="0" fontId="8" fillId="2" borderId="0" xfId="9" applyFont="1" applyFill="1" applyAlignment="1">
      <alignment vertical="center"/>
    </xf>
    <xf numFmtId="0" fontId="8" fillId="2" borderId="0" xfId="9" applyFont="1" applyFill="1" applyAlignment="1">
      <alignment horizontal="center" vertical="center"/>
    </xf>
    <xf numFmtId="164" fontId="2" fillId="3" borderId="0" xfId="0" applyNumberFormat="1" applyFont="1" applyFill="1"/>
    <xf numFmtId="172" fontId="2" fillId="3" borderId="0" xfId="0" applyNumberFormat="1" applyFont="1" applyFill="1"/>
    <xf numFmtId="0" fontId="16" fillId="0" borderId="0" xfId="0" applyFont="1" applyAlignment="1">
      <alignment wrapText="1"/>
    </xf>
    <xf numFmtId="168" fontId="2" fillId="3" borderId="0" xfId="1" applyNumberFormat="1" applyFont="1" applyFill="1" applyBorder="1" applyAlignment="1">
      <alignment wrapText="1"/>
    </xf>
    <xf numFmtId="0" fontId="16" fillId="37" borderId="0" xfId="0" applyFont="1" applyFill="1"/>
    <xf numFmtId="164" fontId="13" fillId="4" borderId="0" xfId="1" applyNumberFormat="1" applyFont="1" applyFill="1" applyBorder="1"/>
    <xf numFmtId="0" fontId="2" fillId="3" borderId="0" xfId="0" applyFont="1" applyFill="1" applyAlignment="1">
      <alignment horizontal="left" wrapText="1"/>
    </xf>
    <xf numFmtId="0" fontId="8" fillId="38" borderId="0" xfId="0" quotePrefix="1" applyFont="1" applyFill="1" applyAlignment="1">
      <alignment horizontal="center"/>
    </xf>
    <xf numFmtId="0" fontId="13" fillId="38" borderId="0" xfId="0" applyFont="1" applyFill="1"/>
    <xf numFmtId="167" fontId="13" fillId="38" borderId="0" xfId="1" applyNumberFormat="1" applyFont="1" applyFill="1" applyBorder="1"/>
    <xf numFmtId="168" fontId="13" fillId="38" borderId="0" xfId="1" applyNumberFormat="1" applyFont="1" applyFill="1" applyBorder="1"/>
    <xf numFmtId="169" fontId="13" fillId="38" borderId="0" xfId="1" applyNumberFormat="1" applyFont="1" applyFill="1" applyBorder="1"/>
    <xf numFmtId="169" fontId="13" fillId="38" borderId="0" xfId="0" applyNumberFormat="1" applyFont="1" applyFill="1"/>
    <xf numFmtId="170" fontId="13" fillId="38" borderId="0" xfId="1" applyNumberFormat="1" applyFont="1" applyFill="1" applyBorder="1"/>
    <xf numFmtId="167" fontId="3" fillId="38" borderId="0" xfId="1" applyNumberFormat="1" applyFont="1" applyFill="1" applyBorder="1"/>
    <xf numFmtId="0" fontId="13" fillId="38" borderId="0" xfId="0" applyFont="1" applyFill="1" applyAlignment="1">
      <alignment horizontal="left"/>
    </xf>
    <xf numFmtId="167" fontId="13" fillId="38" borderId="0" xfId="1" applyNumberFormat="1" applyFont="1" applyFill="1" applyBorder="1" applyAlignment="1"/>
    <xf numFmtId="170" fontId="13" fillId="38" borderId="0" xfId="1" applyNumberFormat="1" applyFont="1" applyFill="1" applyBorder="1" applyAlignment="1"/>
    <xf numFmtId="168" fontId="13" fillId="38" borderId="0" xfId="1" applyNumberFormat="1" applyFont="1" applyFill="1" applyBorder="1" applyAlignment="1"/>
    <xf numFmtId="167" fontId="16" fillId="0" borderId="0" xfId="1" applyNumberFormat="1" applyFont="1"/>
    <xf numFmtId="0" fontId="14" fillId="3" borderId="0" xfId="0" applyFont="1" applyFill="1" applyAlignment="1">
      <alignment horizontal="left" vertical="center" readingOrder="1"/>
    </xf>
    <xf numFmtId="167" fontId="5" fillId="3" borderId="0" xfId="1" applyNumberFormat="1" applyFont="1" applyFill="1" applyBorder="1" applyAlignment="1">
      <alignment vertical="center"/>
    </xf>
    <xf numFmtId="0" fontId="5" fillId="3" borderId="0" xfId="2" applyFont="1" applyFill="1"/>
    <xf numFmtId="0" fontId="5" fillId="3" borderId="0" xfId="2" applyFont="1" applyFill="1" applyAlignment="1">
      <alignment vertical="center"/>
    </xf>
    <xf numFmtId="0" fontId="11" fillId="3" borderId="0" xfId="3" applyFont="1" applyFill="1" applyAlignment="1">
      <alignment horizontal="left" wrapText="1"/>
    </xf>
    <xf numFmtId="167" fontId="11" fillId="3" borderId="0" xfId="1" applyNumberFormat="1" applyFont="1" applyFill="1" applyBorder="1" applyAlignment="1">
      <alignment horizontal="right" wrapText="1"/>
    </xf>
    <xf numFmtId="0" fontId="6" fillId="3" borderId="0" xfId="2" applyFont="1" applyFill="1"/>
    <xf numFmtId="0" fontId="12" fillId="3" borderId="0" xfId="2" applyFont="1" applyFill="1" applyAlignment="1">
      <alignment horizontal="center" vertical="center" wrapText="1"/>
    </xf>
    <xf numFmtId="170" fontId="12" fillId="3" borderId="0" xfId="4" applyNumberFormat="1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left" vertical="top"/>
    </xf>
    <xf numFmtId="167" fontId="10" fillId="3" borderId="0" xfId="1" applyNumberFormat="1" applyFont="1" applyFill="1" applyBorder="1" applyAlignment="1">
      <alignment horizontal="right" vertical="top" wrapText="1"/>
    </xf>
    <xf numFmtId="0" fontId="6" fillId="3" borderId="0" xfId="2" applyFont="1" applyFill="1" applyAlignment="1">
      <alignment vertical="top"/>
    </xf>
    <xf numFmtId="170" fontId="10" fillId="3" borderId="0" xfId="4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/>
    <xf numFmtId="170" fontId="10" fillId="3" borderId="0" xfId="4" quotePrefix="1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/>
    <xf numFmtId="0" fontId="8" fillId="3" borderId="0" xfId="7" applyFont="1" applyFill="1" applyAlignment="1">
      <alignment vertical="center"/>
    </xf>
    <xf numFmtId="0" fontId="8" fillId="3" borderId="0" xfId="7" applyFont="1" applyFill="1" applyAlignment="1">
      <alignment horizontal="center" vertical="center"/>
    </xf>
    <xf numFmtId="0" fontId="8" fillId="3" borderId="0" xfId="7" quotePrefix="1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/>
    </xf>
    <xf numFmtId="169" fontId="2" fillId="3" borderId="0" xfId="1" applyNumberFormat="1" applyFont="1" applyFill="1" applyBorder="1"/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15" fillId="3" borderId="0" xfId="0" applyFont="1" applyFill="1"/>
    <xf numFmtId="167" fontId="15" fillId="3" borderId="0" xfId="0" applyNumberFormat="1" applyFont="1" applyFill="1"/>
    <xf numFmtId="0" fontId="16" fillId="3" borderId="0" xfId="0" applyFont="1" applyFill="1"/>
    <xf numFmtId="0" fontId="8" fillId="3" borderId="0" xfId="0" applyFont="1" applyFill="1" applyAlignment="1">
      <alignment horizontal="center" vertical="center"/>
    </xf>
    <xf numFmtId="0" fontId="16" fillId="3" borderId="0" xfId="0" quotePrefix="1" applyFont="1" applyFill="1"/>
    <xf numFmtId="0" fontId="16" fillId="3" borderId="0" xfId="0" applyFont="1" applyFill="1" applyAlignment="1">
      <alignment wrapText="1"/>
    </xf>
    <xf numFmtId="169" fontId="2" fillId="3" borderId="0" xfId="0" applyNumberFormat="1" applyFont="1" applyFill="1" applyAlignment="1">
      <alignment wrapText="1"/>
    </xf>
    <xf numFmtId="170" fontId="2" fillId="3" borderId="0" xfId="1" applyNumberFormat="1" applyFont="1" applyFill="1" applyBorder="1" applyAlignment="1">
      <alignment wrapText="1"/>
    </xf>
    <xf numFmtId="167" fontId="18" fillId="3" borderId="0" xfId="1" applyNumberFormat="1" applyFont="1" applyFill="1" applyBorder="1" applyAlignment="1">
      <alignment horizontal="left"/>
    </xf>
    <xf numFmtId="167" fontId="19" fillId="3" borderId="0" xfId="1" applyNumberFormat="1" applyFont="1" applyFill="1" applyBorder="1" applyAlignment="1"/>
    <xf numFmtId="168" fontId="19" fillId="3" borderId="0" xfId="1" applyNumberFormat="1" applyFont="1" applyFill="1" applyBorder="1" applyAlignment="1"/>
    <xf numFmtId="170" fontId="19" fillId="3" borderId="0" xfId="1" applyNumberFormat="1" applyFont="1" applyFill="1" applyBorder="1" applyAlignment="1"/>
    <xf numFmtId="172" fontId="19" fillId="3" borderId="0" xfId="1" applyNumberFormat="1" applyFont="1" applyFill="1" applyBorder="1" applyAlignment="1"/>
    <xf numFmtId="172" fontId="13" fillId="5" borderId="0" xfId="1" applyNumberFormat="1" applyFont="1" applyFill="1" applyBorder="1" applyAlignment="1"/>
    <xf numFmtId="167" fontId="13" fillId="4" borderId="0" xfId="1" applyNumberFormat="1" applyFont="1" applyFill="1" applyBorder="1" applyAlignment="1"/>
    <xf numFmtId="167" fontId="13" fillId="5" borderId="0" xfId="1" applyNumberFormat="1" applyFont="1" applyFill="1" applyBorder="1"/>
    <xf numFmtId="168" fontId="13" fillId="5" borderId="0" xfId="1" applyNumberFormat="1" applyFont="1" applyFill="1" applyBorder="1"/>
    <xf numFmtId="169" fontId="13" fillId="5" borderId="0" xfId="0" applyNumberFormat="1" applyFont="1" applyFill="1"/>
    <xf numFmtId="170" fontId="13" fillId="5" borderId="0" xfId="1" applyNumberFormat="1" applyFont="1" applyFill="1" applyBorder="1"/>
    <xf numFmtId="168" fontId="13" fillId="5" borderId="0" xfId="1" applyNumberFormat="1" applyFont="1" applyFill="1" applyBorder="1" applyAlignment="1"/>
    <xf numFmtId="170" fontId="13" fillId="5" borderId="0" xfId="1" applyNumberFormat="1" applyFont="1" applyFill="1" applyBorder="1" applyAlignment="1"/>
    <xf numFmtId="167" fontId="15" fillId="0" borderId="0" xfId="1" applyNumberFormat="1" applyFont="1"/>
    <xf numFmtId="172" fontId="10" fillId="3" borderId="0" xfId="4" applyNumberFormat="1" applyFont="1" applyFill="1" applyBorder="1" applyAlignment="1">
      <alignment wrapText="1"/>
    </xf>
    <xf numFmtId="0" fontId="6" fillId="3" borderId="0" xfId="2" applyFont="1" applyFill="1" applyAlignment="1">
      <alignment horizontal="right" vertical="top"/>
    </xf>
    <xf numFmtId="167" fontId="6" fillId="3" borderId="0" xfId="1" applyNumberFormat="1" applyFont="1" applyFill="1" applyBorder="1" applyAlignment="1">
      <alignment horizontal="right" vertical="top"/>
    </xf>
    <xf numFmtId="167" fontId="3" fillId="4" borderId="0" xfId="1" applyNumberFormat="1" applyFont="1" applyFill="1" applyBorder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167" fontId="6" fillId="0" borderId="0" xfId="1" applyNumberFormat="1" applyFont="1" applyFill="1" applyBorder="1" applyAlignment="1">
      <alignment horizontal="right" vertical="top"/>
    </xf>
    <xf numFmtId="167" fontId="2" fillId="3" borderId="0" xfId="1" applyNumberFormat="1" applyFont="1" applyFill="1" applyBorder="1" applyAlignment="1">
      <alignment vertical="center"/>
    </xf>
    <xf numFmtId="168" fontId="2" fillId="3" borderId="0" xfId="1" applyNumberFormat="1" applyFont="1" applyFill="1" applyBorder="1" applyAlignment="1">
      <alignment vertical="center"/>
    </xf>
    <xf numFmtId="169" fontId="2" fillId="3" borderId="0" xfId="0" applyNumberFormat="1" applyFont="1" applyFill="1" applyAlignment="1">
      <alignment vertical="center"/>
    </xf>
    <xf numFmtId="170" fontId="2" fillId="3" borderId="0" xfId="1" applyNumberFormat="1" applyFont="1" applyFill="1" applyBorder="1" applyAlignment="1">
      <alignment vertical="center"/>
    </xf>
    <xf numFmtId="167" fontId="8" fillId="2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  <xf numFmtId="167" fontId="6" fillId="0" borderId="0" xfId="2" applyNumberFormat="1" applyFont="1"/>
    <xf numFmtId="167" fontId="18" fillId="0" borderId="0" xfId="0" applyNumberFormat="1" applyFont="1"/>
  </cellXfs>
  <cellStyles count="82">
    <cellStyle name="20% - Accent1 2" xfId="51" xr:uid="{00000000-0005-0000-0000-000000000000}"/>
    <cellStyle name="20% - Accent2 2" xfId="55" xr:uid="{00000000-0005-0000-0000-000001000000}"/>
    <cellStyle name="20% - Accent3 2" xfId="59" xr:uid="{00000000-0005-0000-0000-000002000000}"/>
    <cellStyle name="20% - Accent4 2" xfId="63" xr:uid="{00000000-0005-0000-0000-000003000000}"/>
    <cellStyle name="20% - Accent5 2" xfId="67" xr:uid="{00000000-0005-0000-0000-000004000000}"/>
    <cellStyle name="20% - Accent6 2" xfId="71" xr:uid="{00000000-0005-0000-0000-000005000000}"/>
    <cellStyle name="40% - Accent1 2" xfId="52" xr:uid="{00000000-0005-0000-0000-000006000000}"/>
    <cellStyle name="40% - Accent2 2" xfId="56" xr:uid="{00000000-0005-0000-0000-000007000000}"/>
    <cellStyle name="40% - Accent3 2" xfId="60" xr:uid="{00000000-0005-0000-0000-000008000000}"/>
    <cellStyle name="40% - Accent4 2" xfId="64" xr:uid="{00000000-0005-0000-0000-000009000000}"/>
    <cellStyle name="40% - Accent5 2" xfId="68" xr:uid="{00000000-0005-0000-0000-00000A000000}"/>
    <cellStyle name="40% - Accent6 2" xfId="72" xr:uid="{00000000-0005-0000-0000-00000B000000}"/>
    <cellStyle name="60% - Accent1 2" xfId="53" xr:uid="{00000000-0005-0000-0000-00000C000000}"/>
    <cellStyle name="60% - Accent2 2" xfId="57" xr:uid="{00000000-0005-0000-0000-00000D000000}"/>
    <cellStyle name="60% - Accent3 2" xfId="61" xr:uid="{00000000-0005-0000-0000-00000E000000}"/>
    <cellStyle name="60% - Accent4 2" xfId="65" xr:uid="{00000000-0005-0000-0000-00000F000000}"/>
    <cellStyle name="60% - Accent5 2" xfId="69" xr:uid="{00000000-0005-0000-0000-000010000000}"/>
    <cellStyle name="60% - Accent6 2" xfId="73" xr:uid="{00000000-0005-0000-0000-000011000000}"/>
    <cellStyle name="Accent1 2" xfId="50" xr:uid="{00000000-0005-0000-0000-000012000000}"/>
    <cellStyle name="Accent2 2" xfId="54" xr:uid="{00000000-0005-0000-0000-000013000000}"/>
    <cellStyle name="Accent3 2" xfId="58" xr:uid="{00000000-0005-0000-0000-000014000000}"/>
    <cellStyle name="Accent4 2" xfId="62" xr:uid="{00000000-0005-0000-0000-000015000000}"/>
    <cellStyle name="Accent5 2" xfId="66" xr:uid="{00000000-0005-0000-0000-000016000000}"/>
    <cellStyle name="Accent6 2" xfId="70" xr:uid="{00000000-0005-0000-0000-000017000000}"/>
    <cellStyle name="Bad 2" xfId="40" xr:uid="{00000000-0005-0000-0000-000018000000}"/>
    <cellStyle name="Calculation 2" xfId="44" xr:uid="{00000000-0005-0000-0000-000019000000}"/>
    <cellStyle name="Check Cell 2" xfId="46" xr:uid="{00000000-0005-0000-0000-00001A000000}"/>
    <cellStyle name="Comma" xfId="1" builtinId="3"/>
    <cellStyle name="Comma 10" xfId="4" xr:uid="{00000000-0005-0000-0000-00001C000000}"/>
    <cellStyle name="Comma 10 2" xfId="79" xr:uid="{00000000-0005-0000-0000-00001D000000}"/>
    <cellStyle name="Comma 10 3" xfId="13" xr:uid="{00000000-0005-0000-0000-00001E000000}"/>
    <cellStyle name="Comma 10 4 2 4" xfId="81" xr:uid="{00000000-0005-0000-0000-00001F000000}"/>
    <cellStyle name="Comma 12" xfId="5" xr:uid="{00000000-0005-0000-0000-000020000000}"/>
    <cellStyle name="Comma 12 2" xfId="78" xr:uid="{00000000-0005-0000-0000-000021000000}"/>
    <cellStyle name="Comma 178" xfId="14" xr:uid="{00000000-0005-0000-0000-000022000000}"/>
    <cellStyle name="Comma 2" xfId="15" xr:uid="{00000000-0005-0000-0000-000023000000}"/>
    <cellStyle name="Comma 2 2" xfId="16" xr:uid="{00000000-0005-0000-0000-000024000000}"/>
    <cellStyle name="Comma 240" xfId="10" xr:uid="{00000000-0005-0000-0000-000025000000}"/>
    <cellStyle name="Comma 28" xfId="17" xr:uid="{00000000-0005-0000-0000-000026000000}"/>
    <cellStyle name="Comma 3" xfId="18" xr:uid="{00000000-0005-0000-0000-000027000000}"/>
    <cellStyle name="Comma 3 2" xfId="19" xr:uid="{00000000-0005-0000-0000-000028000000}"/>
    <cellStyle name="Comma 4" xfId="34" xr:uid="{00000000-0005-0000-0000-000029000000}"/>
    <cellStyle name="Comma 5" xfId="75" xr:uid="{00000000-0005-0000-0000-00002A000000}"/>
    <cellStyle name="Comma 6" xfId="77" xr:uid="{00000000-0005-0000-0000-00002B000000}"/>
    <cellStyle name="Comma 7" xfId="80" xr:uid="{00000000-0005-0000-0000-00002C000000}"/>
    <cellStyle name="Comma 9" xfId="8" xr:uid="{00000000-0005-0000-0000-00002D000000}"/>
    <cellStyle name="Currency 2" xfId="20" xr:uid="{00000000-0005-0000-0000-00002E000000}"/>
    <cellStyle name="Explanatory Text 2" xfId="48" xr:uid="{00000000-0005-0000-0000-00002F000000}"/>
    <cellStyle name="Good 2" xfId="39" xr:uid="{00000000-0005-0000-0000-000030000000}"/>
    <cellStyle name="Heading 1 2" xfId="35" xr:uid="{00000000-0005-0000-0000-000031000000}"/>
    <cellStyle name="Heading 2 2" xfId="36" xr:uid="{00000000-0005-0000-0000-000032000000}"/>
    <cellStyle name="Heading 3 2" xfId="37" xr:uid="{00000000-0005-0000-0000-000033000000}"/>
    <cellStyle name="Heading 4 2" xfId="38" xr:uid="{00000000-0005-0000-0000-000034000000}"/>
    <cellStyle name="Input 2" xfId="42" xr:uid="{00000000-0005-0000-0000-000035000000}"/>
    <cellStyle name="Linked Cell 2" xfId="45" xr:uid="{00000000-0005-0000-0000-000036000000}"/>
    <cellStyle name="Neutral 2" xfId="41" xr:uid="{00000000-0005-0000-0000-000037000000}"/>
    <cellStyle name="Normal" xfId="0" builtinId="0"/>
    <cellStyle name="Normal - Style1" xfId="21" xr:uid="{00000000-0005-0000-0000-000039000000}"/>
    <cellStyle name="Normal 10" xfId="76" xr:uid="{00000000-0005-0000-0000-00003A000000}"/>
    <cellStyle name="Normal 2" xfId="3" xr:uid="{00000000-0005-0000-0000-00003B000000}"/>
    <cellStyle name="Normal 2 2" xfId="22" xr:uid="{00000000-0005-0000-0000-00003C000000}"/>
    <cellStyle name="Normal 2 2 2" xfId="23" xr:uid="{00000000-0005-0000-0000-00003D000000}"/>
    <cellStyle name="Normal 2 2 38" xfId="9" xr:uid="{00000000-0005-0000-0000-00003E000000}"/>
    <cellStyle name="Normal 2 3" xfId="24" xr:uid="{00000000-0005-0000-0000-00003F000000}"/>
    <cellStyle name="Normal 3" xfId="25" xr:uid="{00000000-0005-0000-0000-000040000000}"/>
    <cellStyle name="Normal 3 2" xfId="26" xr:uid="{00000000-0005-0000-0000-000041000000}"/>
    <cellStyle name="Normal 4" xfId="27" xr:uid="{00000000-0005-0000-0000-000042000000}"/>
    <cellStyle name="Normal 4 2 2" xfId="28" xr:uid="{00000000-0005-0000-0000-000043000000}"/>
    <cellStyle name="Normal 4 2 2 10" xfId="2" xr:uid="{00000000-0005-0000-0000-000044000000}"/>
    <cellStyle name="Normal 5" xfId="29" xr:uid="{00000000-0005-0000-0000-000045000000}"/>
    <cellStyle name="Normal 6" xfId="30" xr:uid="{00000000-0005-0000-0000-000046000000}"/>
    <cellStyle name="Normal 7" xfId="31" xr:uid="{00000000-0005-0000-0000-000047000000}"/>
    <cellStyle name="Normal 8" xfId="33" xr:uid="{00000000-0005-0000-0000-000048000000}"/>
    <cellStyle name="Normal 9" xfId="7" xr:uid="{00000000-0005-0000-0000-000049000000}"/>
    <cellStyle name="Normal 9 2" xfId="74" xr:uid="{00000000-0005-0000-0000-00004A000000}"/>
    <cellStyle name="Note" xfId="12" builtinId="10" customBuiltin="1"/>
    <cellStyle name="Output 2" xfId="43" xr:uid="{00000000-0005-0000-0000-00004C000000}"/>
    <cellStyle name="Percent" xfId="6" builtinId="5"/>
    <cellStyle name="Percent 2" xfId="32" xr:uid="{00000000-0005-0000-0000-00004E000000}"/>
    <cellStyle name="Title" xfId="11" builtinId="15" customBuiltin="1"/>
    <cellStyle name="Total 2" xfId="49" xr:uid="{00000000-0005-0000-0000-000050000000}"/>
    <cellStyle name="Warning Text 2" xfId="4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6"/>
  <sheetViews>
    <sheetView tabSelected="1" view="pageBreakPreview" zoomScaleNormal="100" zoomScaleSheetLayoutView="100" workbookViewId="0">
      <pane xSplit="1" ySplit="5" topLeftCell="B6" activePane="bottomRight" state="frozen"/>
      <selection activeCell="F34" sqref="F34"/>
      <selection pane="topRight" activeCell="F34" sqref="F34"/>
      <selection pane="bottomLeft" activeCell="F34" sqref="F34"/>
      <selection pane="bottomRight" activeCell="P29" sqref="P29"/>
    </sheetView>
  </sheetViews>
  <sheetFormatPr defaultRowHeight="12" x14ac:dyDescent="0.2"/>
  <cols>
    <col min="1" max="1" width="14.28515625" style="3" customWidth="1"/>
    <col min="2" max="2" width="9.7109375" style="24" customWidth="1"/>
    <col min="3" max="3" width="10.140625" style="24" customWidth="1"/>
    <col min="4" max="4" width="9.85546875" style="24" bestFit="1" customWidth="1"/>
    <col min="5" max="5" width="10.5703125" style="24" customWidth="1"/>
    <col min="6" max="6" width="11.7109375" style="24" customWidth="1"/>
    <col min="7" max="7" width="1.140625" style="3" customWidth="1"/>
    <col min="8" max="8" width="9.28515625" style="3" customWidth="1"/>
    <col min="9" max="9" width="10.28515625" style="3" customWidth="1"/>
    <col min="10" max="10" width="8.85546875" style="3" customWidth="1"/>
    <col min="11" max="11" width="10.5703125" style="3" customWidth="1"/>
    <col min="12" max="12" width="10.85546875" style="3" customWidth="1"/>
    <col min="13" max="70" width="9.140625" style="3"/>
    <col min="71" max="71" width="13.5703125" style="3" customWidth="1"/>
    <col min="72" max="72" width="9.7109375" style="3" customWidth="1"/>
    <col min="73" max="73" width="10.140625" style="3" customWidth="1"/>
    <col min="74" max="74" width="9.28515625" style="3" customWidth="1"/>
    <col min="75" max="75" width="10.5703125" style="3" customWidth="1"/>
    <col min="76" max="76" width="11.7109375" style="3" customWidth="1"/>
    <col min="77" max="77" width="1.140625" style="3" customWidth="1"/>
    <col min="78" max="78" width="9.28515625" style="3" customWidth="1"/>
    <col min="79" max="79" width="10.28515625" style="3" customWidth="1"/>
    <col min="80" max="80" width="8.85546875" style="3" customWidth="1"/>
    <col min="81" max="81" width="10.5703125" style="3" customWidth="1"/>
    <col min="82" max="82" width="10.85546875" style="3" customWidth="1"/>
    <col min="83" max="83" width="12" style="3" bestFit="1" customWidth="1"/>
    <col min="84" max="85" width="11" style="3" bestFit="1" customWidth="1"/>
    <col min="86" max="86" width="11.140625" style="3" bestFit="1" customWidth="1"/>
    <col min="87" max="87" width="10.140625" style="3" bestFit="1" customWidth="1"/>
    <col min="88" max="326" width="9.140625" style="3"/>
    <col min="327" max="327" width="13.5703125" style="3" customWidth="1"/>
    <col min="328" max="328" width="9.7109375" style="3" customWidth="1"/>
    <col min="329" max="329" width="10.140625" style="3" customWidth="1"/>
    <col min="330" max="330" width="9.28515625" style="3" customWidth="1"/>
    <col min="331" max="331" width="10.5703125" style="3" customWidth="1"/>
    <col min="332" max="332" width="11.7109375" style="3" customWidth="1"/>
    <col min="333" max="333" width="1.140625" style="3" customWidth="1"/>
    <col min="334" max="334" width="9.28515625" style="3" customWidth="1"/>
    <col min="335" max="335" width="10.28515625" style="3" customWidth="1"/>
    <col min="336" max="336" width="8.85546875" style="3" customWidth="1"/>
    <col min="337" max="337" width="10.5703125" style="3" customWidth="1"/>
    <col min="338" max="338" width="10.85546875" style="3" customWidth="1"/>
    <col min="339" max="339" width="12" style="3" bestFit="1" customWidth="1"/>
    <col min="340" max="341" width="11" style="3" bestFit="1" customWidth="1"/>
    <col min="342" max="342" width="11.140625" style="3" bestFit="1" customWidth="1"/>
    <col min="343" max="343" width="10.140625" style="3" bestFit="1" customWidth="1"/>
    <col min="344" max="582" width="9.140625" style="3"/>
    <col min="583" max="583" width="13.5703125" style="3" customWidth="1"/>
    <col min="584" max="584" width="9.7109375" style="3" customWidth="1"/>
    <col min="585" max="585" width="10.140625" style="3" customWidth="1"/>
    <col min="586" max="586" width="9.28515625" style="3" customWidth="1"/>
    <col min="587" max="587" width="10.5703125" style="3" customWidth="1"/>
    <col min="588" max="588" width="11.7109375" style="3" customWidth="1"/>
    <col min="589" max="589" width="1.140625" style="3" customWidth="1"/>
    <col min="590" max="590" width="9.28515625" style="3" customWidth="1"/>
    <col min="591" max="591" width="10.28515625" style="3" customWidth="1"/>
    <col min="592" max="592" width="8.85546875" style="3" customWidth="1"/>
    <col min="593" max="593" width="10.5703125" style="3" customWidth="1"/>
    <col min="594" max="594" width="10.85546875" style="3" customWidth="1"/>
    <col min="595" max="595" width="12" style="3" bestFit="1" customWidth="1"/>
    <col min="596" max="597" width="11" style="3" bestFit="1" customWidth="1"/>
    <col min="598" max="598" width="11.140625" style="3" bestFit="1" customWidth="1"/>
    <col min="599" max="599" width="10.140625" style="3" bestFit="1" customWidth="1"/>
    <col min="600" max="838" width="9.140625" style="3"/>
    <col min="839" max="839" width="13.5703125" style="3" customWidth="1"/>
    <col min="840" max="840" width="9.7109375" style="3" customWidth="1"/>
    <col min="841" max="841" width="10.140625" style="3" customWidth="1"/>
    <col min="842" max="842" width="9.28515625" style="3" customWidth="1"/>
    <col min="843" max="843" width="10.5703125" style="3" customWidth="1"/>
    <col min="844" max="844" width="11.7109375" style="3" customWidth="1"/>
    <col min="845" max="845" width="1.140625" style="3" customWidth="1"/>
    <col min="846" max="846" width="9.28515625" style="3" customWidth="1"/>
    <col min="847" max="847" width="10.28515625" style="3" customWidth="1"/>
    <col min="848" max="848" width="8.85546875" style="3" customWidth="1"/>
    <col min="849" max="849" width="10.5703125" style="3" customWidth="1"/>
    <col min="850" max="850" width="10.85546875" style="3" customWidth="1"/>
    <col min="851" max="851" width="12" style="3" bestFit="1" customWidth="1"/>
    <col min="852" max="853" width="11" style="3" bestFit="1" customWidth="1"/>
    <col min="854" max="854" width="11.140625" style="3" bestFit="1" customWidth="1"/>
    <col min="855" max="855" width="10.140625" style="3" bestFit="1" customWidth="1"/>
    <col min="856" max="1094" width="9.140625" style="3"/>
    <col min="1095" max="1095" width="13.5703125" style="3" customWidth="1"/>
    <col min="1096" max="1096" width="9.7109375" style="3" customWidth="1"/>
    <col min="1097" max="1097" width="10.140625" style="3" customWidth="1"/>
    <col min="1098" max="1098" width="9.28515625" style="3" customWidth="1"/>
    <col min="1099" max="1099" width="10.5703125" style="3" customWidth="1"/>
    <col min="1100" max="1100" width="11.7109375" style="3" customWidth="1"/>
    <col min="1101" max="1101" width="1.140625" style="3" customWidth="1"/>
    <col min="1102" max="1102" width="9.28515625" style="3" customWidth="1"/>
    <col min="1103" max="1103" width="10.28515625" style="3" customWidth="1"/>
    <col min="1104" max="1104" width="8.85546875" style="3" customWidth="1"/>
    <col min="1105" max="1105" width="10.5703125" style="3" customWidth="1"/>
    <col min="1106" max="1106" width="10.85546875" style="3" customWidth="1"/>
    <col min="1107" max="1107" width="12" style="3" bestFit="1" customWidth="1"/>
    <col min="1108" max="1109" width="11" style="3" bestFit="1" customWidth="1"/>
    <col min="1110" max="1110" width="11.140625" style="3" bestFit="1" customWidth="1"/>
    <col min="1111" max="1111" width="10.140625" style="3" bestFit="1" customWidth="1"/>
    <col min="1112" max="1350" width="9.140625" style="3"/>
    <col min="1351" max="1351" width="13.5703125" style="3" customWidth="1"/>
    <col min="1352" max="1352" width="9.7109375" style="3" customWidth="1"/>
    <col min="1353" max="1353" width="10.140625" style="3" customWidth="1"/>
    <col min="1354" max="1354" width="9.28515625" style="3" customWidth="1"/>
    <col min="1355" max="1355" width="10.5703125" style="3" customWidth="1"/>
    <col min="1356" max="1356" width="11.7109375" style="3" customWidth="1"/>
    <col min="1357" max="1357" width="1.140625" style="3" customWidth="1"/>
    <col min="1358" max="1358" width="9.28515625" style="3" customWidth="1"/>
    <col min="1359" max="1359" width="10.28515625" style="3" customWidth="1"/>
    <col min="1360" max="1360" width="8.85546875" style="3" customWidth="1"/>
    <col min="1361" max="1361" width="10.5703125" style="3" customWidth="1"/>
    <col min="1362" max="1362" width="10.85546875" style="3" customWidth="1"/>
    <col min="1363" max="1363" width="12" style="3" bestFit="1" customWidth="1"/>
    <col min="1364" max="1365" width="11" style="3" bestFit="1" customWidth="1"/>
    <col min="1366" max="1366" width="11.140625" style="3" bestFit="1" customWidth="1"/>
    <col min="1367" max="1367" width="10.140625" style="3" bestFit="1" customWidth="1"/>
    <col min="1368" max="1606" width="9.140625" style="3"/>
    <col min="1607" max="1607" width="13.5703125" style="3" customWidth="1"/>
    <col min="1608" max="1608" width="9.7109375" style="3" customWidth="1"/>
    <col min="1609" max="1609" width="10.140625" style="3" customWidth="1"/>
    <col min="1610" max="1610" width="9.28515625" style="3" customWidth="1"/>
    <col min="1611" max="1611" width="10.5703125" style="3" customWidth="1"/>
    <col min="1612" max="1612" width="11.7109375" style="3" customWidth="1"/>
    <col min="1613" max="1613" width="1.140625" style="3" customWidth="1"/>
    <col min="1614" max="1614" width="9.28515625" style="3" customWidth="1"/>
    <col min="1615" max="1615" width="10.28515625" style="3" customWidth="1"/>
    <col min="1616" max="1616" width="8.85546875" style="3" customWidth="1"/>
    <col min="1617" max="1617" width="10.5703125" style="3" customWidth="1"/>
    <col min="1618" max="1618" width="10.85546875" style="3" customWidth="1"/>
    <col min="1619" max="1619" width="12" style="3" bestFit="1" customWidth="1"/>
    <col min="1620" max="1621" width="11" style="3" bestFit="1" customWidth="1"/>
    <col min="1622" max="1622" width="11.140625" style="3" bestFit="1" customWidth="1"/>
    <col min="1623" max="1623" width="10.140625" style="3" bestFit="1" customWidth="1"/>
    <col min="1624" max="1862" width="9.140625" style="3"/>
    <col min="1863" max="1863" width="13.5703125" style="3" customWidth="1"/>
    <col min="1864" max="1864" width="9.7109375" style="3" customWidth="1"/>
    <col min="1865" max="1865" width="10.140625" style="3" customWidth="1"/>
    <col min="1866" max="1866" width="9.28515625" style="3" customWidth="1"/>
    <col min="1867" max="1867" width="10.5703125" style="3" customWidth="1"/>
    <col min="1868" max="1868" width="11.7109375" style="3" customWidth="1"/>
    <col min="1869" max="1869" width="1.140625" style="3" customWidth="1"/>
    <col min="1870" max="1870" width="9.28515625" style="3" customWidth="1"/>
    <col min="1871" max="1871" width="10.28515625" style="3" customWidth="1"/>
    <col min="1872" max="1872" width="8.85546875" style="3" customWidth="1"/>
    <col min="1873" max="1873" width="10.5703125" style="3" customWidth="1"/>
    <col min="1874" max="1874" width="10.85546875" style="3" customWidth="1"/>
    <col min="1875" max="1875" width="12" style="3" bestFit="1" customWidth="1"/>
    <col min="1876" max="1877" width="11" style="3" bestFit="1" customWidth="1"/>
    <col min="1878" max="1878" width="11.140625" style="3" bestFit="1" customWidth="1"/>
    <col min="1879" max="1879" width="10.140625" style="3" bestFit="1" customWidth="1"/>
    <col min="1880" max="2118" width="9.140625" style="3"/>
    <col min="2119" max="2119" width="13.5703125" style="3" customWidth="1"/>
    <col min="2120" max="2120" width="9.7109375" style="3" customWidth="1"/>
    <col min="2121" max="2121" width="10.140625" style="3" customWidth="1"/>
    <col min="2122" max="2122" width="9.28515625" style="3" customWidth="1"/>
    <col min="2123" max="2123" width="10.5703125" style="3" customWidth="1"/>
    <col min="2124" max="2124" width="11.7109375" style="3" customWidth="1"/>
    <col min="2125" max="2125" width="1.140625" style="3" customWidth="1"/>
    <col min="2126" max="2126" width="9.28515625" style="3" customWidth="1"/>
    <col min="2127" max="2127" width="10.28515625" style="3" customWidth="1"/>
    <col min="2128" max="2128" width="8.85546875" style="3" customWidth="1"/>
    <col min="2129" max="2129" width="10.5703125" style="3" customWidth="1"/>
    <col min="2130" max="2130" width="10.85546875" style="3" customWidth="1"/>
    <col min="2131" max="2131" width="12" style="3" bestFit="1" customWidth="1"/>
    <col min="2132" max="2133" width="11" style="3" bestFit="1" customWidth="1"/>
    <col min="2134" max="2134" width="11.140625" style="3" bestFit="1" customWidth="1"/>
    <col min="2135" max="2135" width="10.140625" style="3" bestFit="1" customWidth="1"/>
    <col min="2136" max="2374" width="9.140625" style="3"/>
    <col min="2375" max="2375" width="13.5703125" style="3" customWidth="1"/>
    <col min="2376" max="2376" width="9.7109375" style="3" customWidth="1"/>
    <col min="2377" max="2377" width="10.140625" style="3" customWidth="1"/>
    <col min="2378" max="2378" width="9.28515625" style="3" customWidth="1"/>
    <col min="2379" max="2379" width="10.5703125" style="3" customWidth="1"/>
    <col min="2380" max="2380" width="11.7109375" style="3" customWidth="1"/>
    <col min="2381" max="2381" width="1.140625" style="3" customWidth="1"/>
    <col min="2382" max="2382" width="9.28515625" style="3" customWidth="1"/>
    <col min="2383" max="2383" width="10.28515625" style="3" customWidth="1"/>
    <col min="2384" max="2384" width="8.85546875" style="3" customWidth="1"/>
    <col min="2385" max="2385" width="10.5703125" style="3" customWidth="1"/>
    <col min="2386" max="2386" width="10.85546875" style="3" customWidth="1"/>
    <col min="2387" max="2387" width="12" style="3" bestFit="1" customWidth="1"/>
    <col min="2388" max="2389" width="11" style="3" bestFit="1" customWidth="1"/>
    <col min="2390" max="2390" width="11.140625" style="3" bestFit="1" customWidth="1"/>
    <col min="2391" max="2391" width="10.140625" style="3" bestFit="1" customWidth="1"/>
    <col min="2392" max="2630" width="9.140625" style="3"/>
    <col min="2631" max="2631" width="13.5703125" style="3" customWidth="1"/>
    <col min="2632" max="2632" width="9.7109375" style="3" customWidth="1"/>
    <col min="2633" max="2633" width="10.140625" style="3" customWidth="1"/>
    <col min="2634" max="2634" width="9.28515625" style="3" customWidth="1"/>
    <col min="2635" max="2635" width="10.5703125" style="3" customWidth="1"/>
    <col min="2636" max="2636" width="11.7109375" style="3" customWidth="1"/>
    <col min="2637" max="2637" width="1.140625" style="3" customWidth="1"/>
    <col min="2638" max="2638" width="9.28515625" style="3" customWidth="1"/>
    <col min="2639" max="2639" width="10.28515625" style="3" customWidth="1"/>
    <col min="2640" max="2640" width="8.85546875" style="3" customWidth="1"/>
    <col min="2641" max="2641" width="10.5703125" style="3" customWidth="1"/>
    <col min="2642" max="2642" width="10.85546875" style="3" customWidth="1"/>
    <col min="2643" max="2643" width="12" style="3" bestFit="1" customWidth="1"/>
    <col min="2644" max="2645" width="11" style="3" bestFit="1" customWidth="1"/>
    <col min="2646" max="2646" width="11.140625" style="3" bestFit="1" customWidth="1"/>
    <col min="2647" max="2647" width="10.140625" style="3" bestFit="1" customWidth="1"/>
    <col min="2648" max="2886" width="9.140625" style="3"/>
    <col min="2887" max="2887" width="13.5703125" style="3" customWidth="1"/>
    <col min="2888" max="2888" width="9.7109375" style="3" customWidth="1"/>
    <col min="2889" max="2889" width="10.140625" style="3" customWidth="1"/>
    <col min="2890" max="2890" width="9.28515625" style="3" customWidth="1"/>
    <col min="2891" max="2891" width="10.5703125" style="3" customWidth="1"/>
    <col min="2892" max="2892" width="11.7109375" style="3" customWidth="1"/>
    <col min="2893" max="2893" width="1.140625" style="3" customWidth="1"/>
    <col min="2894" max="2894" width="9.28515625" style="3" customWidth="1"/>
    <col min="2895" max="2895" width="10.28515625" style="3" customWidth="1"/>
    <col min="2896" max="2896" width="8.85546875" style="3" customWidth="1"/>
    <col min="2897" max="2897" width="10.5703125" style="3" customWidth="1"/>
    <col min="2898" max="2898" width="10.85546875" style="3" customWidth="1"/>
    <col min="2899" max="2899" width="12" style="3" bestFit="1" customWidth="1"/>
    <col min="2900" max="2901" width="11" style="3" bestFit="1" customWidth="1"/>
    <col min="2902" max="2902" width="11.140625" style="3" bestFit="1" customWidth="1"/>
    <col min="2903" max="2903" width="10.140625" style="3" bestFit="1" customWidth="1"/>
    <col min="2904" max="3142" width="9.140625" style="3"/>
    <col min="3143" max="3143" width="13.5703125" style="3" customWidth="1"/>
    <col min="3144" max="3144" width="9.7109375" style="3" customWidth="1"/>
    <col min="3145" max="3145" width="10.140625" style="3" customWidth="1"/>
    <col min="3146" max="3146" width="9.28515625" style="3" customWidth="1"/>
    <col min="3147" max="3147" width="10.5703125" style="3" customWidth="1"/>
    <col min="3148" max="3148" width="11.7109375" style="3" customWidth="1"/>
    <col min="3149" max="3149" width="1.140625" style="3" customWidth="1"/>
    <col min="3150" max="3150" width="9.28515625" style="3" customWidth="1"/>
    <col min="3151" max="3151" width="10.28515625" style="3" customWidth="1"/>
    <col min="3152" max="3152" width="8.85546875" style="3" customWidth="1"/>
    <col min="3153" max="3153" width="10.5703125" style="3" customWidth="1"/>
    <col min="3154" max="3154" width="10.85546875" style="3" customWidth="1"/>
    <col min="3155" max="3155" width="12" style="3" bestFit="1" customWidth="1"/>
    <col min="3156" max="3157" width="11" style="3" bestFit="1" customWidth="1"/>
    <col min="3158" max="3158" width="11.140625" style="3" bestFit="1" customWidth="1"/>
    <col min="3159" max="3159" width="10.140625" style="3" bestFit="1" customWidth="1"/>
    <col min="3160" max="3398" width="9.140625" style="3"/>
    <col min="3399" max="3399" width="13.5703125" style="3" customWidth="1"/>
    <col min="3400" max="3400" width="9.7109375" style="3" customWidth="1"/>
    <col min="3401" max="3401" width="10.140625" style="3" customWidth="1"/>
    <col min="3402" max="3402" width="9.28515625" style="3" customWidth="1"/>
    <col min="3403" max="3403" width="10.5703125" style="3" customWidth="1"/>
    <col min="3404" max="3404" width="11.7109375" style="3" customWidth="1"/>
    <col min="3405" max="3405" width="1.140625" style="3" customWidth="1"/>
    <col min="3406" max="3406" width="9.28515625" style="3" customWidth="1"/>
    <col min="3407" max="3407" width="10.28515625" style="3" customWidth="1"/>
    <col min="3408" max="3408" width="8.85546875" style="3" customWidth="1"/>
    <col min="3409" max="3409" width="10.5703125" style="3" customWidth="1"/>
    <col min="3410" max="3410" width="10.85546875" style="3" customWidth="1"/>
    <col min="3411" max="3411" width="12" style="3" bestFit="1" customWidth="1"/>
    <col min="3412" max="3413" width="11" style="3" bestFit="1" customWidth="1"/>
    <col min="3414" max="3414" width="11.140625" style="3" bestFit="1" customWidth="1"/>
    <col min="3415" max="3415" width="10.140625" style="3" bestFit="1" customWidth="1"/>
    <col min="3416" max="3654" width="9.140625" style="3"/>
    <col min="3655" max="3655" width="13.5703125" style="3" customWidth="1"/>
    <col min="3656" max="3656" width="9.7109375" style="3" customWidth="1"/>
    <col min="3657" max="3657" width="10.140625" style="3" customWidth="1"/>
    <col min="3658" max="3658" width="9.28515625" style="3" customWidth="1"/>
    <col min="3659" max="3659" width="10.5703125" style="3" customWidth="1"/>
    <col min="3660" max="3660" width="11.7109375" style="3" customWidth="1"/>
    <col min="3661" max="3661" width="1.140625" style="3" customWidth="1"/>
    <col min="3662" max="3662" width="9.28515625" style="3" customWidth="1"/>
    <col min="3663" max="3663" width="10.28515625" style="3" customWidth="1"/>
    <col min="3664" max="3664" width="8.85546875" style="3" customWidth="1"/>
    <col min="3665" max="3665" width="10.5703125" style="3" customWidth="1"/>
    <col min="3666" max="3666" width="10.85546875" style="3" customWidth="1"/>
    <col min="3667" max="3667" width="12" style="3" bestFit="1" customWidth="1"/>
    <col min="3668" max="3669" width="11" style="3" bestFit="1" customWidth="1"/>
    <col min="3670" max="3670" width="11.140625" style="3" bestFit="1" customWidth="1"/>
    <col min="3671" max="3671" width="10.140625" style="3" bestFit="1" customWidth="1"/>
    <col min="3672" max="3910" width="9.140625" style="3"/>
    <col min="3911" max="3911" width="13.5703125" style="3" customWidth="1"/>
    <col min="3912" max="3912" width="9.7109375" style="3" customWidth="1"/>
    <col min="3913" max="3913" width="10.140625" style="3" customWidth="1"/>
    <col min="3914" max="3914" width="9.28515625" style="3" customWidth="1"/>
    <col min="3915" max="3915" width="10.5703125" style="3" customWidth="1"/>
    <col min="3916" max="3916" width="11.7109375" style="3" customWidth="1"/>
    <col min="3917" max="3917" width="1.140625" style="3" customWidth="1"/>
    <col min="3918" max="3918" width="9.28515625" style="3" customWidth="1"/>
    <col min="3919" max="3919" width="10.28515625" style="3" customWidth="1"/>
    <col min="3920" max="3920" width="8.85546875" style="3" customWidth="1"/>
    <col min="3921" max="3921" width="10.5703125" style="3" customWidth="1"/>
    <col min="3922" max="3922" width="10.85546875" style="3" customWidth="1"/>
    <col min="3923" max="3923" width="12" style="3" bestFit="1" customWidth="1"/>
    <col min="3924" max="3925" width="11" style="3" bestFit="1" customWidth="1"/>
    <col min="3926" max="3926" width="11.140625" style="3" bestFit="1" customWidth="1"/>
    <col min="3927" max="3927" width="10.140625" style="3" bestFit="1" customWidth="1"/>
    <col min="3928" max="4166" width="9.140625" style="3"/>
    <col min="4167" max="4167" width="13.5703125" style="3" customWidth="1"/>
    <col min="4168" max="4168" width="9.7109375" style="3" customWidth="1"/>
    <col min="4169" max="4169" width="10.140625" style="3" customWidth="1"/>
    <col min="4170" max="4170" width="9.28515625" style="3" customWidth="1"/>
    <col min="4171" max="4171" width="10.5703125" style="3" customWidth="1"/>
    <col min="4172" max="4172" width="11.7109375" style="3" customWidth="1"/>
    <col min="4173" max="4173" width="1.140625" style="3" customWidth="1"/>
    <col min="4174" max="4174" width="9.28515625" style="3" customWidth="1"/>
    <col min="4175" max="4175" width="10.28515625" style="3" customWidth="1"/>
    <col min="4176" max="4176" width="8.85546875" style="3" customWidth="1"/>
    <col min="4177" max="4177" width="10.5703125" style="3" customWidth="1"/>
    <col min="4178" max="4178" width="10.85546875" style="3" customWidth="1"/>
    <col min="4179" max="4179" width="12" style="3" bestFit="1" customWidth="1"/>
    <col min="4180" max="4181" width="11" style="3" bestFit="1" customWidth="1"/>
    <col min="4182" max="4182" width="11.140625" style="3" bestFit="1" customWidth="1"/>
    <col min="4183" max="4183" width="10.140625" style="3" bestFit="1" customWidth="1"/>
    <col min="4184" max="4422" width="9.140625" style="3"/>
    <col min="4423" max="4423" width="13.5703125" style="3" customWidth="1"/>
    <col min="4424" max="4424" width="9.7109375" style="3" customWidth="1"/>
    <col min="4425" max="4425" width="10.140625" style="3" customWidth="1"/>
    <col min="4426" max="4426" width="9.28515625" style="3" customWidth="1"/>
    <col min="4427" max="4427" width="10.5703125" style="3" customWidth="1"/>
    <col min="4428" max="4428" width="11.7109375" style="3" customWidth="1"/>
    <col min="4429" max="4429" width="1.140625" style="3" customWidth="1"/>
    <col min="4430" max="4430" width="9.28515625" style="3" customWidth="1"/>
    <col min="4431" max="4431" width="10.28515625" style="3" customWidth="1"/>
    <col min="4432" max="4432" width="8.85546875" style="3" customWidth="1"/>
    <col min="4433" max="4433" width="10.5703125" style="3" customWidth="1"/>
    <col min="4434" max="4434" width="10.85546875" style="3" customWidth="1"/>
    <col min="4435" max="4435" width="12" style="3" bestFit="1" customWidth="1"/>
    <col min="4436" max="4437" width="11" style="3" bestFit="1" customWidth="1"/>
    <col min="4438" max="4438" width="11.140625" style="3" bestFit="1" customWidth="1"/>
    <col min="4439" max="4439" width="10.140625" style="3" bestFit="1" customWidth="1"/>
    <col min="4440" max="4678" width="9.140625" style="3"/>
    <col min="4679" max="4679" width="13.5703125" style="3" customWidth="1"/>
    <col min="4680" max="4680" width="9.7109375" style="3" customWidth="1"/>
    <col min="4681" max="4681" width="10.140625" style="3" customWidth="1"/>
    <col min="4682" max="4682" width="9.28515625" style="3" customWidth="1"/>
    <col min="4683" max="4683" width="10.5703125" style="3" customWidth="1"/>
    <col min="4684" max="4684" width="11.7109375" style="3" customWidth="1"/>
    <col min="4685" max="4685" width="1.140625" style="3" customWidth="1"/>
    <col min="4686" max="4686" width="9.28515625" style="3" customWidth="1"/>
    <col min="4687" max="4687" width="10.28515625" style="3" customWidth="1"/>
    <col min="4688" max="4688" width="8.85546875" style="3" customWidth="1"/>
    <col min="4689" max="4689" width="10.5703125" style="3" customWidth="1"/>
    <col min="4690" max="4690" width="10.85546875" style="3" customWidth="1"/>
    <col min="4691" max="4691" width="12" style="3" bestFit="1" customWidth="1"/>
    <col min="4692" max="4693" width="11" style="3" bestFit="1" customWidth="1"/>
    <col min="4694" max="4694" width="11.140625" style="3" bestFit="1" customWidth="1"/>
    <col min="4695" max="4695" width="10.140625" style="3" bestFit="1" customWidth="1"/>
    <col min="4696" max="4934" width="9.140625" style="3"/>
    <col min="4935" max="4935" width="13.5703125" style="3" customWidth="1"/>
    <col min="4936" max="4936" width="9.7109375" style="3" customWidth="1"/>
    <col min="4937" max="4937" width="10.140625" style="3" customWidth="1"/>
    <col min="4938" max="4938" width="9.28515625" style="3" customWidth="1"/>
    <col min="4939" max="4939" width="10.5703125" style="3" customWidth="1"/>
    <col min="4940" max="4940" width="11.7109375" style="3" customWidth="1"/>
    <col min="4941" max="4941" width="1.140625" style="3" customWidth="1"/>
    <col min="4942" max="4942" width="9.28515625" style="3" customWidth="1"/>
    <col min="4943" max="4943" width="10.28515625" style="3" customWidth="1"/>
    <col min="4944" max="4944" width="8.85546875" style="3" customWidth="1"/>
    <col min="4945" max="4945" width="10.5703125" style="3" customWidth="1"/>
    <col min="4946" max="4946" width="10.85546875" style="3" customWidth="1"/>
    <col min="4947" max="4947" width="12" style="3" bestFit="1" customWidth="1"/>
    <col min="4948" max="4949" width="11" style="3" bestFit="1" customWidth="1"/>
    <col min="4950" max="4950" width="11.140625" style="3" bestFit="1" customWidth="1"/>
    <col min="4951" max="4951" width="10.140625" style="3" bestFit="1" customWidth="1"/>
    <col min="4952" max="5190" width="9.140625" style="3"/>
    <col min="5191" max="5191" width="13.5703125" style="3" customWidth="1"/>
    <col min="5192" max="5192" width="9.7109375" style="3" customWidth="1"/>
    <col min="5193" max="5193" width="10.140625" style="3" customWidth="1"/>
    <col min="5194" max="5194" width="9.28515625" style="3" customWidth="1"/>
    <col min="5195" max="5195" width="10.5703125" style="3" customWidth="1"/>
    <col min="5196" max="5196" width="11.7109375" style="3" customWidth="1"/>
    <col min="5197" max="5197" width="1.140625" style="3" customWidth="1"/>
    <col min="5198" max="5198" width="9.28515625" style="3" customWidth="1"/>
    <col min="5199" max="5199" width="10.28515625" style="3" customWidth="1"/>
    <col min="5200" max="5200" width="8.85546875" style="3" customWidth="1"/>
    <col min="5201" max="5201" width="10.5703125" style="3" customWidth="1"/>
    <col min="5202" max="5202" width="10.85546875" style="3" customWidth="1"/>
    <col min="5203" max="5203" width="12" style="3" bestFit="1" customWidth="1"/>
    <col min="5204" max="5205" width="11" style="3" bestFit="1" customWidth="1"/>
    <col min="5206" max="5206" width="11.140625" style="3" bestFit="1" customWidth="1"/>
    <col min="5207" max="5207" width="10.140625" style="3" bestFit="1" customWidth="1"/>
    <col min="5208" max="5446" width="9.140625" style="3"/>
    <col min="5447" max="5447" width="13.5703125" style="3" customWidth="1"/>
    <col min="5448" max="5448" width="9.7109375" style="3" customWidth="1"/>
    <col min="5449" max="5449" width="10.140625" style="3" customWidth="1"/>
    <col min="5450" max="5450" width="9.28515625" style="3" customWidth="1"/>
    <col min="5451" max="5451" width="10.5703125" style="3" customWidth="1"/>
    <col min="5452" max="5452" width="11.7109375" style="3" customWidth="1"/>
    <col min="5453" max="5453" width="1.140625" style="3" customWidth="1"/>
    <col min="5454" max="5454" width="9.28515625" style="3" customWidth="1"/>
    <col min="5455" max="5455" width="10.28515625" style="3" customWidth="1"/>
    <col min="5456" max="5456" width="8.85546875" style="3" customWidth="1"/>
    <col min="5457" max="5457" width="10.5703125" style="3" customWidth="1"/>
    <col min="5458" max="5458" width="10.85546875" style="3" customWidth="1"/>
    <col min="5459" max="5459" width="12" style="3" bestFit="1" customWidth="1"/>
    <col min="5460" max="5461" width="11" style="3" bestFit="1" customWidth="1"/>
    <col min="5462" max="5462" width="11.140625" style="3" bestFit="1" customWidth="1"/>
    <col min="5463" max="5463" width="10.140625" style="3" bestFit="1" customWidth="1"/>
    <col min="5464" max="5702" width="9.140625" style="3"/>
    <col min="5703" max="5703" width="13.5703125" style="3" customWidth="1"/>
    <col min="5704" max="5704" width="9.7109375" style="3" customWidth="1"/>
    <col min="5705" max="5705" width="10.140625" style="3" customWidth="1"/>
    <col min="5706" max="5706" width="9.28515625" style="3" customWidth="1"/>
    <col min="5707" max="5707" width="10.5703125" style="3" customWidth="1"/>
    <col min="5708" max="5708" width="11.7109375" style="3" customWidth="1"/>
    <col min="5709" max="5709" width="1.140625" style="3" customWidth="1"/>
    <col min="5710" max="5710" width="9.28515625" style="3" customWidth="1"/>
    <col min="5711" max="5711" width="10.28515625" style="3" customWidth="1"/>
    <col min="5712" max="5712" width="8.85546875" style="3" customWidth="1"/>
    <col min="5713" max="5713" width="10.5703125" style="3" customWidth="1"/>
    <col min="5714" max="5714" width="10.85546875" style="3" customWidth="1"/>
    <col min="5715" max="5715" width="12" style="3" bestFit="1" customWidth="1"/>
    <col min="5716" max="5717" width="11" style="3" bestFit="1" customWidth="1"/>
    <col min="5718" max="5718" width="11.140625" style="3" bestFit="1" customWidth="1"/>
    <col min="5719" max="5719" width="10.140625" style="3" bestFit="1" customWidth="1"/>
    <col min="5720" max="5958" width="9.140625" style="3"/>
    <col min="5959" max="5959" width="13.5703125" style="3" customWidth="1"/>
    <col min="5960" max="5960" width="9.7109375" style="3" customWidth="1"/>
    <col min="5961" max="5961" width="10.140625" style="3" customWidth="1"/>
    <col min="5962" max="5962" width="9.28515625" style="3" customWidth="1"/>
    <col min="5963" max="5963" width="10.5703125" style="3" customWidth="1"/>
    <col min="5964" max="5964" width="11.7109375" style="3" customWidth="1"/>
    <col min="5965" max="5965" width="1.140625" style="3" customWidth="1"/>
    <col min="5966" max="5966" width="9.28515625" style="3" customWidth="1"/>
    <col min="5967" max="5967" width="10.28515625" style="3" customWidth="1"/>
    <col min="5968" max="5968" width="8.85546875" style="3" customWidth="1"/>
    <col min="5969" max="5969" width="10.5703125" style="3" customWidth="1"/>
    <col min="5970" max="5970" width="10.85546875" style="3" customWidth="1"/>
    <col min="5971" max="5971" width="12" style="3" bestFit="1" customWidth="1"/>
    <col min="5972" max="5973" width="11" style="3" bestFit="1" customWidth="1"/>
    <col min="5974" max="5974" width="11.140625" style="3" bestFit="1" customWidth="1"/>
    <col min="5975" max="5975" width="10.140625" style="3" bestFit="1" customWidth="1"/>
    <col min="5976" max="6214" width="9.140625" style="3"/>
    <col min="6215" max="6215" width="13.5703125" style="3" customWidth="1"/>
    <col min="6216" max="6216" width="9.7109375" style="3" customWidth="1"/>
    <col min="6217" max="6217" width="10.140625" style="3" customWidth="1"/>
    <col min="6218" max="6218" width="9.28515625" style="3" customWidth="1"/>
    <col min="6219" max="6219" width="10.5703125" style="3" customWidth="1"/>
    <col min="6220" max="6220" width="11.7109375" style="3" customWidth="1"/>
    <col min="6221" max="6221" width="1.140625" style="3" customWidth="1"/>
    <col min="6222" max="6222" width="9.28515625" style="3" customWidth="1"/>
    <col min="6223" max="6223" width="10.28515625" style="3" customWidth="1"/>
    <col min="6224" max="6224" width="8.85546875" style="3" customWidth="1"/>
    <col min="6225" max="6225" width="10.5703125" style="3" customWidth="1"/>
    <col min="6226" max="6226" width="10.85546875" style="3" customWidth="1"/>
    <col min="6227" max="6227" width="12" style="3" bestFit="1" customWidth="1"/>
    <col min="6228" max="6229" width="11" style="3" bestFit="1" customWidth="1"/>
    <col min="6230" max="6230" width="11.140625" style="3" bestFit="1" customWidth="1"/>
    <col min="6231" max="6231" width="10.140625" style="3" bestFit="1" customWidth="1"/>
    <col min="6232" max="6470" width="9.140625" style="3"/>
    <col min="6471" max="6471" width="13.5703125" style="3" customWidth="1"/>
    <col min="6472" max="6472" width="9.7109375" style="3" customWidth="1"/>
    <col min="6473" max="6473" width="10.140625" style="3" customWidth="1"/>
    <col min="6474" max="6474" width="9.28515625" style="3" customWidth="1"/>
    <col min="6475" max="6475" width="10.5703125" style="3" customWidth="1"/>
    <col min="6476" max="6476" width="11.7109375" style="3" customWidth="1"/>
    <col min="6477" max="6477" width="1.140625" style="3" customWidth="1"/>
    <col min="6478" max="6478" width="9.28515625" style="3" customWidth="1"/>
    <col min="6479" max="6479" width="10.28515625" style="3" customWidth="1"/>
    <col min="6480" max="6480" width="8.85546875" style="3" customWidth="1"/>
    <col min="6481" max="6481" width="10.5703125" style="3" customWidth="1"/>
    <col min="6482" max="6482" width="10.85546875" style="3" customWidth="1"/>
    <col min="6483" max="6483" width="12" style="3" bestFit="1" customWidth="1"/>
    <col min="6484" max="6485" width="11" style="3" bestFit="1" customWidth="1"/>
    <col min="6486" max="6486" width="11.140625" style="3" bestFit="1" customWidth="1"/>
    <col min="6487" max="6487" width="10.140625" style="3" bestFit="1" customWidth="1"/>
    <col min="6488" max="6726" width="9.140625" style="3"/>
    <col min="6727" max="6727" width="13.5703125" style="3" customWidth="1"/>
    <col min="6728" max="6728" width="9.7109375" style="3" customWidth="1"/>
    <col min="6729" max="6729" width="10.140625" style="3" customWidth="1"/>
    <col min="6730" max="6730" width="9.28515625" style="3" customWidth="1"/>
    <col min="6731" max="6731" width="10.5703125" style="3" customWidth="1"/>
    <col min="6732" max="6732" width="11.7109375" style="3" customWidth="1"/>
    <col min="6733" max="6733" width="1.140625" style="3" customWidth="1"/>
    <col min="6734" max="6734" width="9.28515625" style="3" customWidth="1"/>
    <col min="6735" max="6735" width="10.28515625" style="3" customWidth="1"/>
    <col min="6736" max="6736" width="8.85546875" style="3" customWidth="1"/>
    <col min="6737" max="6737" width="10.5703125" style="3" customWidth="1"/>
    <col min="6738" max="6738" width="10.85546875" style="3" customWidth="1"/>
    <col min="6739" max="6739" width="12" style="3" bestFit="1" customWidth="1"/>
    <col min="6740" max="6741" width="11" style="3" bestFit="1" customWidth="1"/>
    <col min="6742" max="6742" width="11.140625" style="3" bestFit="1" customWidth="1"/>
    <col min="6743" max="6743" width="10.140625" style="3" bestFit="1" customWidth="1"/>
    <col min="6744" max="6982" width="9.140625" style="3"/>
    <col min="6983" max="6983" width="13.5703125" style="3" customWidth="1"/>
    <col min="6984" max="6984" width="9.7109375" style="3" customWidth="1"/>
    <col min="6985" max="6985" width="10.140625" style="3" customWidth="1"/>
    <col min="6986" max="6986" width="9.28515625" style="3" customWidth="1"/>
    <col min="6987" max="6987" width="10.5703125" style="3" customWidth="1"/>
    <col min="6988" max="6988" width="11.7109375" style="3" customWidth="1"/>
    <col min="6989" max="6989" width="1.140625" style="3" customWidth="1"/>
    <col min="6990" max="6990" width="9.28515625" style="3" customWidth="1"/>
    <col min="6991" max="6991" width="10.28515625" style="3" customWidth="1"/>
    <col min="6992" max="6992" width="8.85546875" style="3" customWidth="1"/>
    <col min="6993" max="6993" width="10.5703125" style="3" customWidth="1"/>
    <col min="6994" max="6994" width="10.85546875" style="3" customWidth="1"/>
    <col min="6995" max="6995" width="12" style="3" bestFit="1" customWidth="1"/>
    <col min="6996" max="6997" width="11" style="3" bestFit="1" customWidth="1"/>
    <col min="6998" max="6998" width="11.140625" style="3" bestFit="1" customWidth="1"/>
    <col min="6999" max="6999" width="10.140625" style="3" bestFit="1" customWidth="1"/>
    <col min="7000" max="7238" width="9.140625" style="3"/>
    <col min="7239" max="7239" width="13.5703125" style="3" customWidth="1"/>
    <col min="7240" max="7240" width="9.7109375" style="3" customWidth="1"/>
    <col min="7241" max="7241" width="10.140625" style="3" customWidth="1"/>
    <col min="7242" max="7242" width="9.28515625" style="3" customWidth="1"/>
    <col min="7243" max="7243" width="10.5703125" style="3" customWidth="1"/>
    <col min="7244" max="7244" width="11.7109375" style="3" customWidth="1"/>
    <col min="7245" max="7245" width="1.140625" style="3" customWidth="1"/>
    <col min="7246" max="7246" width="9.28515625" style="3" customWidth="1"/>
    <col min="7247" max="7247" width="10.28515625" style="3" customWidth="1"/>
    <col min="7248" max="7248" width="8.85546875" style="3" customWidth="1"/>
    <col min="7249" max="7249" width="10.5703125" style="3" customWidth="1"/>
    <col min="7250" max="7250" width="10.85546875" style="3" customWidth="1"/>
    <col min="7251" max="7251" width="12" style="3" bestFit="1" customWidth="1"/>
    <col min="7252" max="7253" width="11" style="3" bestFit="1" customWidth="1"/>
    <col min="7254" max="7254" width="11.140625" style="3" bestFit="1" customWidth="1"/>
    <col min="7255" max="7255" width="10.140625" style="3" bestFit="1" customWidth="1"/>
    <col min="7256" max="7494" width="9.140625" style="3"/>
    <col min="7495" max="7495" width="13.5703125" style="3" customWidth="1"/>
    <col min="7496" max="7496" width="9.7109375" style="3" customWidth="1"/>
    <col min="7497" max="7497" width="10.140625" style="3" customWidth="1"/>
    <col min="7498" max="7498" width="9.28515625" style="3" customWidth="1"/>
    <col min="7499" max="7499" width="10.5703125" style="3" customWidth="1"/>
    <col min="7500" max="7500" width="11.7109375" style="3" customWidth="1"/>
    <col min="7501" max="7501" width="1.140625" style="3" customWidth="1"/>
    <col min="7502" max="7502" width="9.28515625" style="3" customWidth="1"/>
    <col min="7503" max="7503" width="10.28515625" style="3" customWidth="1"/>
    <col min="7504" max="7504" width="8.85546875" style="3" customWidth="1"/>
    <col min="7505" max="7505" width="10.5703125" style="3" customWidth="1"/>
    <col min="7506" max="7506" width="10.85546875" style="3" customWidth="1"/>
    <col min="7507" max="7507" width="12" style="3" bestFit="1" customWidth="1"/>
    <col min="7508" max="7509" width="11" style="3" bestFit="1" customWidth="1"/>
    <col min="7510" max="7510" width="11.140625" style="3" bestFit="1" customWidth="1"/>
    <col min="7511" max="7511" width="10.140625" style="3" bestFit="1" customWidth="1"/>
    <col min="7512" max="7750" width="9.140625" style="3"/>
    <col min="7751" max="7751" width="13.5703125" style="3" customWidth="1"/>
    <col min="7752" max="7752" width="9.7109375" style="3" customWidth="1"/>
    <col min="7753" max="7753" width="10.140625" style="3" customWidth="1"/>
    <col min="7754" max="7754" width="9.28515625" style="3" customWidth="1"/>
    <col min="7755" max="7755" width="10.5703125" style="3" customWidth="1"/>
    <col min="7756" max="7756" width="11.7109375" style="3" customWidth="1"/>
    <col min="7757" max="7757" width="1.140625" style="3" customWidth="1"/>
    <col min="7758" max="7758" width="9.28515625" style="3" customWidth="1"/>
    <col min="7759" max="7759" width="10.28515625" style="3" customWidth="1"/>
    <col min="7760" max="7760" width="8.85546875" style="3" customWidth="1"/>
    <col min="7761" max="7761" width="10.5703125" style="3" customWidth="1"/>
    <col min="7762" max="7762" width="10.85546875" style="3" customWidth="1"/>
    <col min="7763" max="7763" width="12" style="3" bestFit="1" customWidth="1"/>
    <col min="7764" max="7765" width="11" style="3" bestFit="1" customWidth="1"/>
    <col min="7766" max="7766" width="11.140625" style="3" bestFit="1" customWidth="1"/>
    <col min="7767" max="7767" width="10.140625" style="3" bestFit="1" customWidth="1"/>
    <col min="7768" max="8006" width="9.140625" style="3"/>
    <col min="8007" max="8007" width="13.5703125" style="3" customWidth="1"/>
    <col min="8008" max="8008" width="9.7109375" style="3" customWidth="1"/>
    <col min="8009" max="8009" width="10.140625" style="3" customWidth="1"/>
    <col min="8010" max="8010" width="9.28515625" style="3" customWidth="1"/>
    <col min="8011" max="8011" width="10.5703125" style="3" customWidth="1"/>
    <col min="8012" max="8012" width="11.7109375" style="3" customWidth="1"/>
    <col min="8013" max="8013" width="1.140625" style="3" customWidth="1"/>
    <col min="8014" max="8014" width="9.28515625" style="3" customWidth="1"/>
    <col min="8015" max="8015" width="10.28515625" style="3" customWidth="1"/>
    <col min="8016" max="8016" width="8.85546875" style="3" customWidth="1"/>
    <col min="8017" max="8017" width="10.5703125" style="3" customWidth="1"/>
    <col min="8018" max="8018" width="10.85546875" style="3" customWidth="1"/>
    <col min="8019" max="8019" width="12" style="3" bestFit="1" customWidth="1"/>
    <col min="8020" max="8021" width="11" style="3" bestFit="1" customWidth="1"/>
    <col min="8022" max="8022" width="11.140625" style="3" bestFit="1" customWidth="1"/>
    <col min="8023" max="8023" width="10.140625" style="3" bestFit="1" customWidth="1"/>
    <col min="8024" max="8262" width="9.140625" style="3"/>
    <col min="8263" max="8263" width="13.5703125" style="3" customWidth="1"/>
    <col min="8264" max="8264" width="9.7109375" style="3" customWidth="1"/>
    <col min="8265" max="8265" width="10.140625" style="3" customWidth="1"/>
    <col min="8266" max="8266" width="9.28515625" style="3" customWidth="1"/>
    <col min="8267" max="8267" width="10.5703125" style="3" customWidth="1"/>
    <col min="8268" max="8268" width="11.7109375" style="3" customWidth="1"/>
    <col min="8269" max="8269" width="1.140625" style="3" customWidth="1"/>
    <col min="8270" max="8270" width="9.28515625" style="3" customWidth="1"/>
    <col min="8271" max="8271" width="10.28515625" style="3" customWidth="1"/>
    <col min="8272" max="8272" width="8.85546875" style="3" customWidth="1"/>
    <col min="8273" max="8273" width="10.5703125" style="3" customWidth="1"/>
    <col min="8274" max="8274" width="10.85546875" style="3" customWidth="1"/>
    <col min="8275" max="8275" width="12" style="3" bestFit="1" customWidth="1"/>
    <col min="8276" max="8277" width="11" style="3" bestFit="1" customWidth="1"/>
    <col min="8278" max="8278" width="11.140625" style="3" bestFit="1" customWidth="1"/>
    <col min="8279" max="8279" width="10.140625" style="3" bestFit="1" customWidth="1"/>
    <col min="8280" max="8518" width="9.140625" style="3"/>
    <col min="8519" max="8519" width="13.5703125" style="3" customWidth="1"/>
    <col min="8520" max="8520" width="9.7109375" style="3" customWidth="1"/>
    <col min="8521" max="8521" width="10.140625" style="3" customWidth="1"/>
    <col min="8522" max="8522" width="9.28515625" style="3" customWidth="1"/>
    <col min="8523" max="8523" width="10.5703125" style="3" customWidth="1"/>
    <col min="8524" max="8524" width="11.7109375" style="3" customWidth="1"/>
    <col min="8525" max="8525" width="1.140625" style="3" customWidth="1"/>
    <col min="8526" max="8526" width="9.28515625" style="3" customWidth="1"/>
    <col min="8527" max="8527" width="10.28515625" style="3" customWidth="1"/>
    <col min="8528" max="8528" width="8.85546875" style="3" customWidth="1"/>
    <col min="8529" max="8529" width="10.5703125" style="3" customWidth="1"/>
    <col min="8530" max="8530" width="10.85546875" style="3" customWidth="1"/>
    <col min="8531" max="8531" width="12" style="3" bestFit="1" customWidth="1"/>
    <col min="8532" max="8533" width="11" style="3" bestFit="1" customWidth="1"/>
    <col min="8534" max="8534" width="11.140625" style="3" bestFit="1" customWidth="1"/>
    <col min="8535" max="8535" width="10.140625" style="3" bestFit="1" customWidth="1"/>
    <col min="8536" max="8774" width="9.140625" style="3"/>
    <col min="8775" max="8775" width="13.5703125" style="3" customWidth="1"/>
    <col min="8776" max="8776" width="9.7109375" style="3" customWidth="1"/>
    <col min="8777" max="8777" width="10.140625" style="3" customWidth="1"/>
    <col min="8778" max="8778" width="9.28515625" style="3" customWidth="1"/>
    <col min="8779" max="8779" width="10.5703125" style="3" customWidth="1"/>
    <col min="8780" max="8780" width="11.7109375" style="3" customWidth="1"/>
    <col min="8781" max="8781" width="1.140625" style="3" customWidth="1"/>
    <col min="8782" max="8782" width="9.28515625" style="3" customWidth="1"/>
    <col min="8783" max="8783" width="10.28515625" style="3" customWidth="1"/>
    <col min="8784" max="8784" width="8.85546875" style="3" customWidth="1"/>
    <col min="8785" max="8785" width="10.5703125" style="3" customWidth="1"/>
    <col min="8786" max="8786" width="10.85546875" style="3" customWidth="1"/>
    <col min="8787" max="8787" width="12" style="3" bestFit="1" customWidth="1"/>
    <col min="8788" max="8789" width="11" style="3" bestFit="1" customWidth="1"/>
    <col min="8790" max="8790" width="11.140625" style="3" bestFit="1" customWidth="1"/>
    <col min="8791" max="8791" width="10.140625" style="3" bestFit="1" customWidth="1"/>
    <col min="8792" max="9030" width="9.140625" style="3"/>
    <col min="9031" max="9031" width="13.5703125" style="3" customWidth="1"/>
    <col min="9032" max="9032" width="9.7109375" style="3" customWidth="1"/>
    <col min="9033" max="9033" width="10.140625" style="3" customWidth="1"/>
    <col min="9034" max="9034" width="9.28515625" style="3" customWidth="1"/>
    <col min="9035" max="9035" width="10.5703125" style="3" customWidth="1"/>
    <col min="9036" max="9036" width="11.7109375" style="3" customWidth="1"/>
    <col min="9037" max="9037" width="1.140625" style="3" customWidth="1"/>
    <col min="9038" max="9038" width="9.28515625" style="3" customWidth="1"/>
    <col min="9039" max="9039" width="10.28515625" style="3" customWidth="1"/>
    <col min="9040" max="9040" width="8.85546875" style="3" customWidth="1"/>
    <col min="9041" max="9041" width="10.5703125" style="3" customWidth="1"/>
    <col min="9042" max="9042" width="10.85546875" style="3" customWidth="1"/>
    <col min="9043" max="9043" width="12" style="3" bestFit="1" customWidth="1"/>
    <col min="9044" max="9045" width="11" style="3" bestFit="1" customWidth="1"/>
    <col min="9046" max="9046" width="11.140625" style="3" bestFit="1" customWidth="1"/>
    <col min="9047" max="9047" width="10.140625" style="3" bestFit="1" customWidth="1"/>
    <col min="9048" max="9286" width="9.140625" style="3"/>
    <col min="9287" max="9287" width="13.5703125" style="3" customWidth="1"/>
    <col min="9288" max="9288" width="9.7109375" style="3" customWidth="1"/>
    <col min="9289" max="9289" width="10.140625" style="3" customWidth="1"/>
    <col min="9290" max="9290" width="9.28515625" style="3" customWidth="1"/>
    <col min="9291" max="9291" width="10.5703125" style="3" customWidth="1"/>
    <col min="9292" max="9292" width="11.7109375" style="3" customWidth="1"/>
    <col min="9293" max="9293" width="1.140625" style="3" customWidth="1"/>
    <col min="9294" max="9294" width="9.28515625" style="3" customWidth="1"/>
    <col min="9295" max="9295" width="10.28515625" style="3" customWidth="1"/>
    <col min="9296" max="9296" width="8.85546875" style="3" customWidth="1"/>
    <col min="9297" max="9297" width="10.5703125" style="3" customWidth="1"/>
    <col min="9298" max="9298" width="10.85546875" style="3" customWidth="1"/>
    <col min="9299" max="9299" width="12" style="3" bestFit="1" customWidth="1"/>
    <col min="9300" max="9301" width="11" style="3" bestFit="1" customWidth="1"/>
    <col min="9302" max="9302" width="11.140625" style="3" bestFit="1" customWidth="1"/>
    <col min="9303" max="9303" width="10.140625" style="3" bestFit="1" customWidth="1"/>
    <col min="9304" max="9542" width="9.140625" style="3"/>
    <col min="9543" max="9543" width="13.5703125" style="3" customWidth="1"/>
    <col min="9544" max="9544" width="9.7109375" style="3" customWidth="1"/>
    <col min="9545" max="9545" width="10.140625" style="3" customWidth="1"/>
    <col min="9546" max="9546" width="9.28515625" style="3" customWidth="1"/>
    <col min="9547" max="9547" width="10.5703125" style="3" customWidth="1"/>
    <col min="9548" max="9548" width="11.7109375" style="3" customWidth="1"/>
    <col min="9549" max="9549" width="1.140625" style="3" customWidth="1"/>
    <col min="9550" max="9550" width="9.28515625" style="3" customWidth="1"/>
    <col min="9551" max="9551" width="10.28515625" style="3" customWidth="1"/>
    <col min="9552" max="9552" width="8.85546875" style="3" customWidth="1"/>
    <col min="9553" max="9553" width="10.5703125" style="3" customWidth="1"/>
    <col min="9554" max="9554" width="10.85546875" style="3" customWidth="1"/>
    <col min="9555" max="9555" width="12" style="3" bestFit="1" customWidth="1"/>
    <col min="9556" max="9557" width="11" style="3" bestFit="1" customWidth="1"/>
    <col min="9558" max="9558" width="11.140625" style="3" bestFit="1" customWidth="1"/>
    <col min="9559" max="9559" width="10.140625" style="3" bestFit="1" customWidth="1"/>
    <col min="9560" max="9798" width="9.140625" style="3"/>
    <col min="9799" max="9799" width="13.5703125" style="3" customWidth="1"/>
    <col min="9800" max="9800" width="9.7109375" style="3" customWidth="1"/>
    <col min="9801" max="9801" width="10.140625" style="3" customWidth="1"/>
    <col min="9802" max="9802" width="9.28515625" style="3" customWidth="1"/>
    <col min="9803" max="9803" width="10.5703125" style="3" customWidth="1"/>
    <col min="9804" max="9804" width="11.7109375" style="3" customWidth="1"/>
    <col min="9805" max="9805" width="1.140625" style="3" customWidth="1"/>
    <col min="9806" max="9806" width="9.28515625" style="3" customWidth="1"/>
    <col min="9807" max="9807" width="10.28515625" style="3" customWidth="1"/>
    <col min="9808" max="9808" width="8.85546875" style="3" customWidth="1"/>
    <col min="9809" max="9809" width="10.5703125" style="3" customWidth="1"/>
    <col min="9810" max="9810" width="10.85546875" style="3" customWidth="1"/>
    <col min="9811" max="9811" width="12" style="3" bestFit="1" customWidth="1"/>
    <col min="9812" max="9813" width="11" style="3" bestFit="1" customWidth="1"/>
    <col min="9814" max="9814" width="11.140625" style="3" bestFit="1" customWidth="1"/>
    <col min="9815" max="9815" width="10.140625" style="3" bestFit="1" customWidth="1"/>
    <col min="9816" max="10054" width="9.140625" style="3"/>
    <col min="10055" max="10055" width="13.5703125" style="3" customWidth="1"/>
    <col min="10056" max="10056" width="9.7109375" style="3" customWidth="1"/>
    <col min="10057" max="10057" width="10.140625" style="3" customWidth="1"/>
    <col min="10058" max="10058" width="9.28515625" style="3" customWidth="1"/>
    <col min="10059" max="10059" width="10.5703125" style="3" customWidth="1"/>
    <col min="10060" max="10060" width="11.7109375" style="3" customWidth="1"/>
    <col min="10061" max="10061" width="1.140625" style="3" customWidth="1"/>
    <col min="10062" max="10062" width="9.28515625" style="3" customWidth="1"/>
    <col min="10063" max="10063" width="10.28515625" style="3" customWidth="1"/>
    <col min="10064" max="10064" width="8.85546875" style="3" customWidth="1"/>
    <col min="10065" max="10065" width="10.5703125" style="3" customWidth="1"/>
    <col min="10066" max="10066" width="10.85546875" style="3" customWidth="1"/>
    <col min="10067" max="10067" width="12" style="3" bestFit="1" customWidth="1"/>
    <col min="10068" max="10069" width="11" style="3" bestFit="1" customWidth="1"/>
    <col min="10070" max="10070" width="11.140625" style="3" bestFit="1" customWidth="1"/>
    <col min="10071" max="10071" width="10.140625" style="3" bestFit="1" customWidth="1"/>
    <col min="10072" max="10310" width="9.140625" style="3"/>
    <col min="10311" max="10311" width="13.5703125" style="3" customWidth="1"/>
    <col min="10312" max="10312" width="9.7109375" style="3" customWidth="1"/>
    <col min="10313" max="10313" width="10.140625" style="3" customWidth="1"/>
    <col min="10314" max="10314" width="9.28515625" style="3" customWidth="1"/>
    <col min="10315" max="10315" width="10.5703125" style="3" customWidth="1"/>
    <col min="10316" max="10316" width="11.7109375" style="3" customWidth="1"/>
    <col min="10317" max="10317" width="1.140625" style="3" customWidth="1"/>
    <col min="10318" max="10318" width="9.28515625" style="3" customWidth="1"/>
    <col min="10319" max="10319" width="10.28515625" style="3" customWidth="1"/>
    <col min="10320" max="10320" width="8.85546875" style="3" customWidth="1"/>
    <col min="10321" max="10321" width="10.5703125" style="3" customWidth="1"/>
    <col min="10322" max="10322" width="10.85546875" style="3" customWidth="1"/>
    <col min="10323" max="10323" width="12" style="3" bestFit="1" customWidth="1"/>
    <col min="10324" max="10325" width="11" style="3" bestFit="1" customWidth="1"/>
    <col min="10326" max="10326" width="11.140625" style="3" bestFit="1" customWidth="1"/>
    <col min="10327" max="10327" width="10.140625" style="3" bestFit="1" customWidth="1"/>
    <col min="10328" max="10566" width="9.140625" style="3"/>
    <col min="10567" max="10567" width="13.5703125" style="3" customWidth="1"/>
    <col min="10568" max="10568" width="9.7109375" style="3" customWidth="1"/>
    <col min="10569" max="10569" width="10.140625" style="3" customWidth="1"/>
    <col min="10570" max="10570" width="9.28515625" style="3" customWidth="1"/>
    <col min="10571" max="10571" width="10.5703125" style="3" customWidth="1"/>
    <col min="10572" max="10572" width="11.7109375" style="3" customWidth="1"/>
    <col min="10573" max="10573" width="1.140625" style="3" customWidth="1"/>
    <col min="10574" max="10574" width="9.28515625" style="3" customWidth="1"/>
    <col min="10575" max="10575" width="10.28515625" style="3" customWidth="1"/>
    <col min="10576" max="10576" width="8.85546875" style="3" customWidth="1"/>
    <col min="10577" max="10577" width="10.5703125" style="3" customWidth="1"/>
    <col min="10578" max="10578" width="10.85546875" style="3" customWidth="1"/>
    <col min="10579" max="10579" width="12" style="3" bestFit="1" customWidth="1"/>
    <col min="10580" max="10581" width="11" style="3" bestFit="1" customWidth="1"/>
    <col min="10582" max="10582" width="11.140625" style="3" bestFit="1" customWidth="1"/>
    <col min="10583" max="10583" width="10.140625" style="3" bestFit="1" customWidth="1"/>
    <col min="10584" max="10822" width="9.140625" style="3"/>
    <col min="10823" max="10823" width="13.5703125" style="3" customWidth="1"/>
    <col min="10824" max="10824" width="9.7109375" style="3" customWidth="1"/>
    <col min="10825" max="10825" width="10.140625" style="3" customWidth="1"/>
    <col min="10826" max="10826" width="9.28515625" style="3" customWidth="1"/>
    <col min="10827" max="10827" width="10.5703125" style="3" customWidth="1"/>
    <col min="10828" max="10828" width="11.7109375" style="3" customWidth="1"/>
    <col min="10829" max="10829" width="1.140625" style="3" customWidth="1"/>
    <col min="10830" max="10830" width="9.28515625" style="3" customWidth="1"/>
    <col min="10831" max="10831" width="10.28515625" style="3" customWidth="1"/>
    <col min="10832" max="10832" width="8.85546875" style="3" customWidth="1"/>
    <col min="10833" max="10833" width="10.5703125" style="3" customWidth="1"/>
    <col min="10834" max="10834" width="10.85546875" style="3" customWidth="1"/>
    <col min="10835" max="10835" width="12" style="3" bestFit="1" customWidth="1"/>
    <col min="10836" max="10837" width="11" style="3" bestFit="1" customWidth="1"/>
    <col min="10838" max="10838" width="11.140625" style="3" bestFit="1" customWidth="1"/>
    <col min="10839" max="10839" width="10.140625" style="3" bestFit="1" customWidth="1"/>
    <col min="10840" max="11078" width="9.140625" style="3"/>
    <col min="11079" max="11079" width="13.5703125" style="3" customWidth="1"/>
    <col min="11080" max="11080" width="9.7109375" style="3" customWidth="1"/>
    <col min="11081" max="11081" width="10.140625" style="3" customWidth="1"/>
    <col min="11082" max="11082" width="9.28515625" style="3" customWidth="1"/>
    <col min="11083" max="11083" width="10.5703125" style="3" customWidth="1"/>
    <col min="11084" max="11084" width="11.7109375" style="3" customWidth="1"/>
    <col min="11085" max="11085" width="1.140625" style="3" customWidth="1"/>
    <col min="11086" max="11086" width="9.28515625" style="3" customWidth="1"/>
    <col min="11087" max="11087" width="10.28515625" style="3" customWidth="1"/>
    <col min="11088" max="11088" width="8.85546875" style="3" customWidth="1"/>
    <col min="11089" max="11089" width="10.5703125" style="3" customWidth="1"/>
    <col min="11090" max="11090" width="10.85546875" style="3" customWidth="1"/>
    <col min="11091" max="11091" width="12" style="3" bestFit="1" customWidth="1"/>
    <col min="11092" max="11093" width="11" style="3" bestFit="1" customWidth="1"/>
    <col min="11094" max="11094" width="11.140625" style="3" bestFit="1" customWidth="1"/>
    <col min="11095" max="11095" width="10.140625" style="3" bestFit="1" customWidth="1"/>
    <col min="11096" max="11334" width="9.140625" style="3"/>
    <col min="11335" max="11335" width="13.5703125" style="3" customWidth="1"/>
    <col min="11336" max="11336" width="9.7109375" style="3" customWidth="1"/>
    <col min="11337" max="11337" width="10.140625" style="3" customWidth="1"/>
    <col min="11338" max="11338" width="9.28515625" style="3" customWidth="1"/>
    <col min="11339" max="11339" width="10.5703125" style="3" customWidth="1"/>
    <col min="11340" max="11340" width="11.7109375" style="3" customWidth="1"/>
    <col min="11341" max="11341" width="1.140625" style="3" customWidth="1"/>
    <col min="11342" max="11342" width="9.28515625" style="3" customWidth="1"/>
    <col min="11343" max="11343" width="10.28515625" style="3" customWidth="1"/>
    <col min="11344" max="11344" width="8.85546875" style="3" customWidth="1"/>
    <col min="11345" max="11345" width="10.5703125" style="3" customWidth="1"/>
    <col min="11346" max="11346" width="10.85546875" style="3" customWidth="1"/>
    <col min="11347" max="11347" width="12" style="3" bestFit="1" customWidth="1"/>
    <col min="11348" max="11349" width="11" style="3" bestFit="1" customWidth="1"/>
    <col min="11350" max="11350" width="11.140625" style="3" bestFit="1" customWidth="1"/>
    <col min="11351" max="11351" width="10.140625" style="3" bestFit="1" customWidth="1"/>
    <col min="11352" max="11590" width="9.140625" style="3"/>
    <col min="11591" max="11591" width="13.5703125" style="3" customWidth="1"/>
    <col min="11592" max="11592" width="9.7109375" style="3" customWidth="1"/>
    <col min="11593" max="11593" width="10.140625" style="3" customWidth="1"/>
    <col min="11594" max="11594" width="9.28515625" style="3" customWidth="1"/>
    <col min="11595" max="11595" width="10.5703125" style="3" customWidth="1"/>
    <col min="11596" max="11596" width="11.7109375" style="3" customWidth="1"/>
    <col min="11597" max="11597" width="1.140625" style="3" customWidth="1"/>
    <col min="11598" max="11598" width="9.28515625" style="3" customWidth="1"/>
    <col min="11599" max="11599" width="10.28515625" style="3" customWidth="1"/>
    <col min="11600" max="11600" width="8.85546875" style="3" customWidth="1"/>
    <col min="11601" max="11601" width="10.5703125" style="3" customWidth="1"/>
    <col min="11602" max="11602" width="10.85546875" style="3" customWidth="1"/>
    <col min="11603" max="11603" width="12" style="3" bestFit="1" customWidth="1"/>
    <col min="11604" max="11605" width="11" style="3" bestFit="1" customWidth="1"/>
    <col min="11606" max="11606" width="11.140625" style="3" bestFit="1" customWidth="1"/>
    <col min="11607" max="11607" width="10.140625" style="3" bestFit="1" customWidth="1"/>
    <col min="11608" max="11846" width="9.140625" style="3"/>
    <col min="11847" max="11847" width="13.5703125" style="3" customWidth="1"/>
    <col min="11848" max="11848" width="9.7109375" style="3" customWidth="1"/>
    <col min="11849" max="11849" width="10.140625" style="3" customWidth="1"/>
    <col min="11850" max="11850" width="9.28515625" style="3" customWidth="1"/>
    <col min="11851" max="11851" width="10.5703125" style="3" customWidth="1"/>
    <col min="11852" max="11852" width="11.7109375" style="3" customWidth="1"/>
    <col min="11853" max="11853" width="1.140625" style="3" customWidth="1"/>
    <col min="11854" max="11854" width="9.28515625" style="3" customWidth="1"/>
    <col min="11855" max="11855" width="10.28515625" style="3" customWidth="1"/>
    <col min="11856" max="11856" width="8.85546875" style="3" customWidth="1"/>
    <col min="11857" max="11857" width="10.5703125" style="3" customWidth="1"/>
    <col min="11858" max="11858" width="10.85546875" style="3" customWidth="1"/>
    <col min="11859" max="11859" width="12" style="3" bestFit="1" customWidth="1"/>
    <col min="11860" max="11861" width="11" style="3" bestFit="1" customWidth="1"/>
    <col min="11862" max="11862" width="11.140625" style="3" bestFit="1" customWidth="1"/>
    <col min="11863" max="11863" width="10.140625" style="3" bestFit="1" customWidth="1"/>
    <col min="11864" max="12102" width="9.140625" style="3"/>
    <col min="12103" max="12103" width="13.5703125" style="3" customWidth="1"/>
    <col min="12104" max="12104" width="9.7109375" style="3" customWidth="1"/>
    <col min="12105" max="12105" width="10.140625" style="3" customWidth="1"/>
    <col min="12106" max="12106" width="9.28515625" style="3" customWidth="1"/>
    <col min="12107" max="12107" width="10.5703125" style="3" customWidth="1"/>
    <col min="12108" max="12108" width="11.7109375" style="3" customWidth="1"/>
    <col min="12109" max="12109" width="1.140625" style="3" customWidth="1"/>
    <col min="12110" max="12110" width="9.28515625" style="3" customWidth="1"/>
    <col min="12111" max="12111" width="10.28515625" style="3" customWidth="1"/>
    <col min="12112" max="12112" width="8.85546875" style="3" customWidth="1"/>
    <col min="12113" max="12113" width="10.5703125" style="3" customWidth="1"/>
    <col min="12114" max="12114" width="10.85546875" style="3" customWidth="1"/>
    <col min="12115" max="12115" width="12" style="3" bestFit="1" customWidth="1"/>
    <col min="12116" max="12117" width="11" style="3" bestFit="1" customWidth="1"/>
    <col min="12118" max="12118" width="11.140625" style="3" bestFit="1" customWidth="1"/>
    <col min="12119" max="12119" width="10.140625" style="3" bestFit="1" customWidth="1"/>
    <col min="12120" max="12358" width="9.140625" style="3"/>
    <col min="12359" max="12359" width="13.5703125" style="3" customWidth="1"/>
    <col min="12360" max="12360" width="9.7109375" style="3" customWidth="1"/>
    <col min="12361" max="12361" width="10.140625" style="3" customWidth="1"/>
    <col min="12362" max="12362" width="9.28515625" style="3" customWidth="1"/>
    <col min="12363" max="12363" width="10.5703125" style="3" customWidth="1"/>
    <col min="12364" max="12364" width="11.7109375" style="3" customWidth="1"/>
    <col min="12365" max="12365" width="1.140625" style="3" customWidth="1"/>
    <col min="12366" max="12366" width="9.28515625" style="3" customWidth="1"/>
    <col min="12367" max="12367" width="10.28515625" style="3" customWidth="1"/>
    <col min="12368" max="12368" width="8.85546875" style="3" customWidth="1"/>
    <col min="12369" max="12369" width="10.5703125" style="3" customWidth="1"/>
    <col min="12370" max="12370" width="10.85546875" style="3" customWidth="1"/>
    <col min="12371" max="12371" width="12" style="3" bestFit="1" customWidth="1"/>
    <col min="12372" max="12373" width="11" style="3" bestFit="1" customWidth="1"/>
    <col min="12374" max="12374" width="11.140625" style="3" bestFit="1" customWidth="1"/>
    <col min="12375" max="12375" width="10.140625" style="3" bestFit="1" customWidth="1"/>
    <col min="12376" max="12614" width="9.140625" style="3"/>
    <col min="12615" max="12615" width="13.5703125" style="3" customWidth="1"/>
    <col min="12616" max="12616" width="9.7109375" style="3" customWidth="1"/>
    <col min="12617" max="12617" width="10.140625" style="3" customWidth="1"/>
    <col min="12618" max="12618" width="9.28515625" style="3" customWidth="1"/>
    <col min="12619" max="12619" width="10.5703125" style="3" customWidth="1"/>
    <col min="12620" max="12620" width="11.7109375" style="3" customWidth="1"/>
    <col min="12621" max="12621" width="1.140625" style="3" customWidth="1"/>
    <col min="12622" max="12622" width="9.28515625" style="3" customWidth="1"/>
    <col min="12623" max="12623" width="10.28515625" style="3" customWidth="1"/>
    <col min="12624" max="12624" width="8.85546875" style="3" customWidth="1"/>
    <col min="12625" max="12625" width="10.5703125" style="3" customWidth="1"/>
    <col min="12626" max="12626" width="10.85546875" style="3" customWidth="1"/>
    <col min="12627" max="12627" width="12" style="3" bestFit="1" customWidth="1"/>
    <col min="12628" max="12629" width="11" style="3" bestFit="1" customWidth="1"/>
    <col min="12630" max="12630" width="11.140625" style="3" bestFit="1" customWidth="1"/>
    <col min="12631" max="12631" width="10.140625" style="3" bestFit="1" customWidth="1"/>
    <col min="12632" max="12870" width="9.140625" style="3"/>
    <col min="12871" max="12871" width="13.5703125" style="3" customWidth="1"/>
    <col min="12872" max="12872" width="9.7109375" style="3" customWidth="1"/>
    <col min="12873" max="12873" width="10.140625" style="3" customWidth="1"/>
    <col min="12874" max="12874" width="9.28515625" style="3" customWidth="1"/>
    <col min="12875" max="12875" width="10.5703125" style="3" customWidth="1"/>
    <col min="12876" max="12876" width="11.7109375" style="3" customWidth="1"/>
    <col min="12877" max="12877" width="1.140625" style="3" customWidth="1"/>
    <col min="12878" max="12878" width="9.28515625" style="3" customWidth="1"/>
    <col min="12879" max="12879" width="10.28515625" style="3" customWidth="1"/>
    <col min="12880" max="12880" width="8.85546875" style="3" customWidth="1"/>
    <col min="12881" max="12881" width="10.5703125" style="3" customWidth="1"/>
    <col min="12882" max="12882" width="10.85546875" style="3" customWidth="1"/>
    <col min="12883" max="12883" width="12" style="3" bestFit="1" customWidth="1"/>
    <col min="12884" max="12885" width="11" style="3" bestFit="1" customWidth="1"/>
    <col min="12886" max="12886" width="11.140625" style="3" bestFit="1" customWidth="1"/>
    <col min="12887" max="12887" width="10.140625" style="3" bestFit="1" customWidth="1"/>
    <col min="12888" max="13126" width="9.140625" style="3"/>
    <col min="13127" max="13127" width="13.5703125" style="3" customWidth="1"/>
    <col min="13128" max="13128" width="9.7109375" style="3" customWidth="1"/>
    <col min="13129" max="13129" width="10.140625" style="3" customWidth="1"/>
    <col min="13130" max="13130" width="9.28515625" style="3" customWidth="1"/>
    <col min="13131" max="13131" width="10.5703125" style="3" customWidth="1"/>
    <col min="13132" max="13132" width="11.7109375" style="3" customWidth="1"/>
    <col min="13133" max="13133" width="1.140625" style="3" customWidth="1"/>
    <col min="13134" max="13134" width="9.28515625" style="3" customWidth="1"/>
    <col min="13135" max="13135" width="10.28515625" style="3" customWidth="1"/>
    <col min="13136" max="13136" width="8.85546875" style="3" customWidth="1"/>
    <col min="13137" max="13137" width="10.5703125" style="3" customWidth="1"/>
    <col min="13138" max="13138" width="10.85546875" style="3" customWidth="1"/>
    <col min="13139" max="13139" width="12" style="3" bestFit="1" customWidth="1"/>
    <col min="13140" max="13141" width="11" style="3" bestFit="1" customWidth="1"/>
    <col min="13142" max="13142" width="11.140625" style="3" bestFit="1" customWidth="1"/>
    <col min="13143" max="13143" width="10.140625" style="3" bestFit="1" customWidth="1"/>
    <col min="13144" max="13382" width="9.140625" style="3"/>
    <col min="13383" max="13383" width="13.5703125" style="3" customWidth="1"/>
    <col min="13384" max="13384" width="9.7109375" style="3" customWidth="1"/>
    <col min="13385" max="13385" width="10.140625" style="3" customWidth="1"/>
    <col min="13386" max="13386" width="9.28515625" style="3" customWidth="1"/>
    <col min="13387" max="13387" width="10.5703125" style="3" customWidth="1"/>
    <col min="13388" max="13388" width="11.7109375" style="3" customWidth="1"/>
    <col min="13389" max="13389" width="1.140625" style="3" customWidth="1"/>
    <col min="13390" max="13390" width="9.28515625" style="3" customWidth="1"/>
    <col min="13391" max="13391" width="10.28515625" style="3" customWidth="1"/>
    <col min="13392" max="13392" width="8.85546875" style="3" customWidth="1"/>
    <col min="13393" max="13393" width="10.5703125" style="3" customWidth="1"/>
    <col min="13394" max="13394" width="10.85546875" style="3" customWidth="1"/>
    <col min="13395" max="13395" width="12" style="3" bestFit="1" customWidth="1"/>
    <col min="13396" max="13397" width="11" style="3" bestFit="1" customWidth="1"/>
    <col min="13398" max="13398" width="11.140625" style="3" bestFit="1" customWidth="1"/>
    <col min="13399" max="13399" width="10.140625" style="3" bestFit="1" customWidth="1"/>
    <col min="13400" max="13638" width="9.140625" style="3"/>
    <col min="13639" max="13639" width="13.5703125" style="3" customWidth="1"/>
    <col min="13640" max="13640" width="9.7109375" style="3" customWidth="1"/>
    <col min="13641" max="13641" width="10.140625" style="3" customWidth="1"/>
    <col min="13642" max="13642" width="9.28515625" style="3" customWidth="1"/>
    <col min="13643" max="13643" width="10.5703125" style="3" customWidth="1"/>
    <col min="13644" max="13644" width="11.7109375" style="3" customWidth="1"/>
    <col min="13645" max="13645" width="1.140625" style="3" customWidth="1"/>
    <col min="13646" max="13646" width="9.28515625" style="3" customWidth="1"/>
    <col min="13647" max="13647" width="10.28515625" style="3" customWidth="1"/>
    <col min="13648" max="13648" width="8.85546875" style="3" customWidth="1"/>
    <col min="13649" max="13649" width="10.5703125" style="3" customWidth="1"/>
    <col min="13650" max="13650" width="10.85546875" style="3" customWidth="1"/>
    <col min="13651" max="13651" width="12" style="3" bestFit="1" customWidth="1"/>
    <col min="13652" max="13653" width="11" style="3" bestFit="1" customWidth="1"/>
    <col min="13654" max="13654" width="11.140625" style="3" bestFit="1" customWidth="1"/>
    <col min="13655" max="13655" width="10.140625" style="3" bestFit="1" customWidth="1"/>
    <col min="13656" max="13894" width="9.140625" style="3"/>
    <col min="13895" max="13895" width="13.5703125" style="3" customWidth="1"/>
    <col min="13896" max="13896" width="9.7109375" style="3" customWidth="1"/>
    <col min="13897" max="13897" width="10.140625" style="3" customWidth="1"/>
    <col min="13898" max="13898" width="9.28515625" style="3" customWidth="1"/>
    <col min="13899" max="13899" width="10.5703125" style="3" customWidth="1"/>
    <col min="13900" max="13900" width="11.7109375" style="3" customWidth="1"/>
    <col min="13901" max="13901" width="1.140625" style="3" customWidth="1"/>
    <col min="13902" max="13902" width="9.28515625" style="3" customWidth="1"/>
    <col min="13903" max="13903" width="10.28515625" style="3" customWidth="1"/>
    <col min="13904" max="13904" width="8.85546875" style="3" customWidth="1"/>
    <col min="13905" max="13905" width="10.5703125" style="3" customWidth="1"/>
    <col min="13906" max="13906" width="10.85546875" style="3" customWidth="1"/>
    <col min="13907" max="13907" width="12" style="3" bestFit="1" customWidth="1"/>
    <col min="13908" max="13909" width="11" style="3" bestFit="1" customWidth="1"/>
    <col min="13910" max="13910" width="11.140625" style="3" bestFit="1" customWidth="1"/>
    <col min="13911" max="13911" width="10.140625" style="3" bestFit="1" customWidth="1"/>
    <col min="13912" max="14150" width="9.140625" style="3"/>
    <col min="14151" max="14151" width="13.5703125" style="3" customWidth="1"/>
    <col min="14152" max="14152" width="9.7109375" style="3" customWidth="1"/>
    <col min="14153" max="14153" width="10.140625" style="3" customWidth="1"/>
    <col min="14154" max="14154" width="9.28515625" style="3" customWidth="1"/>
    <col min="14155" max="14155" width="10.5703125" style="3" customWidth="1"/>
    <col min="14156" max="14156" width="11.7109375" style="3" customWidth="1"/>
    <col min="14157" max="14157" width="1.140625" style="3" customWidth="1"/>
    <col min="14158" max="14158" width="9.28515625" style="3" customWidth="1"/>
    <col min="14159" max="14159" width="10.28515625" style="3" customWidth="1"/>
    <col min="14160" max="14160" width="8.85546875" style="3" customWidth="1"/>
    <col min="14161" max="14161" width="10.5703125" style="3" customWidth="1"/>
    <col min="14162" max="14162" width="10.85546875" style="3" customWidth="1"/>
    <col min="14163" max="14163" width="12" style="3" bestFit="1" customWidth="1"/>
    <col min="14164" max="14165" width="11" style="3" bestFit="1" customWidth="1"/>
    <col min="14166" max="14166" width="11.140625" style="3" bestFit="1" customWidth="1"/>
    <col min="14167" max="14167" width="10.140625" style="3" bestFit="1" customWidth="1"/>
    <col min="14168" max="14406" width="9.140625" style="3"/>
    <col min="14407" max="14407" width="13.5703125" style="3" customWidth="1"/>
    <col min="14408" max="14408" width="9.7109375" style="3" customWidth="1"/>
    <col min="14409" max="14409" width="10.140625" style="3" customWidth="1"/>
    <col min="14410" max="14410" width="9.28515625" style="3" customWidth="1"/>
    <col min="14411" max="14411" width="10.5703125" style="3" customWidth="1"/>
    <col min="14412" max="14412" width="11.7109375" style="3" customWidth="1"/>
    <col min="14413" max="14413" width="1.140625" style="3" customWidth="1"/>
    <col min="14414" max="14414" width="9.28515625" style="3" customWidth="1"/>
    <col min="14415" max="14415" width="10.28515625" style="3" customWidth="1"/>
    <col min="14416" max="14416" width="8.85546875" style="3" customWidth="1"/>
    <col min="14417" max="14417" width="10.5703125" style="3" customWidth="1"/>
    <col min="14418" max="14418" width="10.85546875" style="3" customWidth="1"/>
    <col min="14419" max="14419" width="12" style="3" bestFit="1" customWidth="1"/>
    <col min="14420" max="14421" width="11" style="3" bestFit="1" customWidth="1"/>
    <col min="14422" max="14422" width="11.140625" style="3" bestFit="1" customWidth="1"/>
    <col min="14423" max="14423" width="10.140625" style="3" bestFit="1" customWidth="1"/>
    <col min="14424" max="14662" width="9.140625" style="3"/>
    <col min="14663" max="14663" width="13.5703125" style="3" customWidth="1"/>
    <col min="14664" max="14664" width="9.7109375" style="3" customWidth="1"/>
    <col min="14665" max="14665" width="10.140625" style="3" customWidth="1"/>
    <col min="14666" max="14666" width="9.28515625" style="3" customWidth="1"/>
    <col min="14667" max="14667" width="10.5703125" style="3" customWidth="1"/>
    <col min="14668" max="14668" width="11.7109375" style="3" customWidth="1"/>
    <col min="14669" max="14669" width="1.140625" style="3" customWidth="1"/>
    <col min="14670" max="14670" width="9.28515625" style="3" customWidth="1"/>
    <col min="14671" max="14671" width="10.28515625" style="3" customWidth="1"/>
    <col min="14672" max="14672" width="8.85546875" style="3" customWidth="1"/>
    <col min="14673" max="14673" width="10.5703125" style="3" customWidth="1"/>
    <col min="14674" max="14674" width="10.85546875" style="3" customWidth="1"/>
    <col min="14675" max="14675" width="12" style="3" bestFit="1" customWidth="1"/>
    <col min="14676" max="14677" width="11" style="3" bestFit="1" customWidth="1"/>
    <col min="14678" max="14678" width="11.140625" style="3" bestFit="1" customWidth="1"/>
    <col min="14679" max="14679" width="10.140625" style="3" bestFit="1" customWidth="1"/>
    <col min="14680" max="14918" width="9.140625" style="3"/>
    <col min="14919" max="14919" width="13.5703125" style="3" customWidth="1"/>
    <col min="14920" max="14920" width="9.7109375" style="3" customWidth="1"/>
    <col min="14921" max="14921" width="10.140625" style="3" customWidth="1"/>
    <col min="14922" max="14922" width="9.28515625" style="3" customWidth="1"/>
    <col min="14923" max="14923" width="10.5703125" style="3" customWidth="1"/>
    <col min="14924" max="14924" width="11.7109375" style="3" customWidth="1"/>
    <col min="14925" max="14925" width="1.140625" style="3" customWidth="1"/>
    <col min="14926" max="14926" width="9.28515625" style="3" customWidth="1"/>
    <col min="14927" max="14927" width="10.28515625" style="3" customWidth="1"/>
    <col min="14928" max="14928" width="8.85546875" style="3" customWidth="1"/>
    <col min="14929" max="14929" width="10.5703125" style="3" customWidth="1"/>
    <col min="14930" max="14930" width="10.85546875" style="3" customWidth="1"/>
    <col min="14931" max="14931" width="12" style="3" bestFit="1" customWidth="1"/>
    <col min="14932" max="14933" width="11" style="3" bestFit="1" customWidth="1"/>
    <col min="14934" max="14934" width="11.140625" style="3" bestFit="1" customWidth="1"/>
    <col min="14935" max="14935" width="10.140625" style="3" bestFit="1" customWidth="1"/>
    <col min="14936" max="15174" width="9.140625" style="3"/>
    <col min="15175" max="15175" width="13.5703125" style="3" customWidth="1"/>
    <col min="15176" max="15176" width="9.7109375" style="3" customWidth="1"/>
    <col min="15177" max="15177" width="10.140625" style="3" customWidth="1"/>
    <col min="15178" max="15178" width="9.28515625" style="3" customWidth="1"/>
    <col min="15179" max="15179" width="10.5703125" style="3" customWidth="1"/>
    <col min="15180" max="15180" width="11.7109375" style="3" customWidth="1"/>
    <col min="15181" max="15181" width="1.140625" style="3" customWidth="1"/>
    <col min="15182" max="15182" width="9.28515625" style="3" customWidth="1"/>
    <col min="15183" max="15183" width="10.28515625" style="3" customWidth="1"/>
    <col min="15184" max="15184" width="8.85546875" style="3" customWidth="1"/>
    <col min="15185" max="15185" width="10.5703125" style="3" customWidth="1"/>
    <col min="15186" max="15186" width="10.85546875" style="3" customWidth="1"/>
    <col min="15187" max="15187" width="12" style="3" bestFit="1" customWidth="1"/>
    <col min="15188" max="15189" width="11" style="3" bestFit="1" customWidth="1"/>
    <col min="15190" max="15190" width="11.140625" style="3" bestFit="1" customWidth="1"/>
    <col min="15191" max="15191" width="10.140625" style="3" bestFit="1" customWidth="1"/>
    <col min="15192" max="15430" width="9.140625" style="3"/>
    <col min="15431" max="15431" width="13.5703125" style="3" customWidth="1"/>
    <col min="15432" max="15432" width="9.7109375" style="3" customWidth="1"/>
    <col min="15433" max="15433" width="10.140625" style="3" customWidth="1"/>
    <col min="15434" max="15434" width="9.28515625" style="3" customWidth="1"/>
    <col min="15435" max="15435" width="10.5703125" style="3" customWidth="1"/>
    <col min="15436" max="15436" width="11.7109375" style="3" customWidth="1"/>
    <col min="15437" max="15437" width="1.140625" style="3" customWidth="1"/>
    <col min="15438" max="15438" width="9.28515625" style="3" customWidth="1"/>
    <col min="15439" max="15439" width="10.28515625" style="3" customWidth="1"/>
    <col min="15440" max="15440" width="8.85546875" style="3" customWidth="1"/>
    <col min="15441" max="15441" width="10.5703125" style="3" customWidth="1"/>
    <col min="15442" max="15442" width="10.85546875" style="3" customWidth="1"/>
    <col min="15443" max="15443" width="12" style="3" bestFit="1" customWidth="1"/>
    <col min="15444" max="15445" width="11" style="3" bestFit="1" customWidth="1"/>
    <col min="15446" max="15446" width="11.140625" style="3" bestFit="1" customWidth="1"/>
    <col min="15447" max="15447" width="10.140625" style="3" bestFit="1" customWidth="1"/>
    <col min="15448" max="15686" width="9.140625" style="3"/>
    <col min="15687" max="15687" width="13.5703125" style="3" customWidth="1"/>
    <col min="15688" max="15688" width="9.7109375" style="3" customWidth="1"/>
    <col min="15689" max="15689" width="10.140625" style="3" customWidth="1"/>
    <col min="15690" max="15690" width="9.28515625" style="3" customWidth="1"/>
    <col min="15691" max="15691" width="10.5703125" style="3" customWidth="1"/>
    <col min="15692" max="15692" width="11.7109375" style="3" customWidth="1"/>
    <col min="15693" max="15693" width="1.140625" style="3" customWidth="1"/>
    <col min="15694" max="15694" width="9.28515625" style="3" customWidth="1"/>
    <col min="15695" max="15695" width="10.28515625" style="3" customWidth="1"/>
    <col min="15696" max="15696" width="8.85546875" style="3" customWidth="1"/>
    <col min="15697" max="15697" width="10.5703125" style="3" customWidth="1"/>
    <col min="15698" max="15698" width="10.85546875" style="3" customWidth="1"/>
    <col min="15699" max="15699" width="12" style="3" bestFit="1" customWidth="1"/>
    <col min="15700" max="15701" width="11" style="3" bestFit="1" customWidth="1"/>
    <col min="15702" max="15702" width="11.140625" style="3" bestFit="1" customWidth="1"/>
    <col min="15703" max="15703" width="10.140625" style="3" bestFit="1" customWidth="1"/>
    <col min="15704" max="15942" width="9.140625" style="3"/>
    <col min="15943" max="15943" width="13.5703125" style="3" customWidth="1"/>
    <col min="15944" max="15944" width="9.7109375" style="3" customWidth="1"/>
    <col min="15945" max="15945" width="10.140625" style="3" customWidth="1"/>
    <col min="15946" max="15946" width="9.28515625" style="3" customWidth="1"/>
    <col min="15947" max="15947" width="10.5703125" style="3" customWidth="1"/>
    <col min="15948" max="15948" width="11.7109375" style="3" customWidth="1"/>
    <col min="15949" max="15949" width="1.140625" style="3" customWidth="1"/>
    <col min="15950" max="15950" width="9.28515625" style="3" customWidth="1"/>
    <col min="15951" max="15951" width="10.28515625" style="3" customWidth="1"/>
    <col min="15952" max="15952" width="8.85546875" style="3" customWidth="1"/>
    <col min="15953" max="15953" width="10.5703125" style="3" customWidth="1"/>
    <col min="15954" max="15954" width="10.85546875" style="3" customWidth="1"/>
    <col min="15955" max="15955" width="12" style="3" bestFit="1" customWidth="1"/>
    <col min="15956" max="15957" width="11" style="3" bestFit="1" customWidth="1"/>
    <col min="15958" max="15958" width="11.140625" style="3" bestFit="1" customWidth="1"/>
    <col min="15959" max="15959" width="10.140625" style="3" bestFit="1" customWidth="1"/>
    <col min="15960" max="16257" width="9.140625" style="3"/>
    <col min="16258" max="16304" width="9.140625" style="3" customWidth="1"/>
    <col min="16305" max="16384" width="9.140625" style="3"/>
  </cols>
  <sheetData>
    <row r="1" spans="1:55" ht="12.75" x14ac:dyDescent="0.2">
      <c r="A1" s="92" t="s">
        <v>126</v>
      </c>
      <c r="B1" s="93"/>
      <c r="C1" s="93"/>
      <c r="D1" s="93"/>
      <c r="E1" s="93"/>
      <c r="F1" s="93"/>
      <c r="G1" s="94"/>
      <c r="H1" s="95"/>
      <c r="I1" s="95"/>
      <c r="J1" s="95"/>
      <c r="K1" s="95"/>
      <c r="L1" s="9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2">
      <c r="A2" s="95"/>
      <c r="B2" s="93"/>
      <c r="C2" s="93"/>
      <c r="D2" s="93"/>
      <c r="E2" s="93"/>
      <c r="F2" s="93"/>
      <c r="G2" s="94"/>
      <c r="H2" s="95"/>
      <c r="I2" s="95"/>
      <c r="J2" s="95"/>
      <c r="K2" s="95"/>
      <c r="L2" s="9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x14ac:dyDescent="0.2">
      <c r="A3" s="4"/>
      <c r="B3" s="150" t="s">
        <v>120</v>
      </c>
      <c r="C3" s="150"/>
      <c r="D3" s="150"/>
      <c r="E3" s="150"/>
      <c r="F3" s="150"/>
      <c r="G3" s="5"/>
      <c r="H3" s="151" t="s">
        <v>0</v>
      </c>
      <c r="I3" s="151"/>
      <c r="J3" s="151"/>
      <c r="K3" s="151"/>
      <c r="L3" s="151"/>
    </row>
    <row r="4" spans="1:55" x14ac:dyDescent="0.2">
      <c r="A4" s="4"/>
      <c r="B4" s="25"/>
      <c r="C4" s="25"/>
      <c r="D4" s="25"/>
      <c r="E4" s="25"/>
      <c r="F4" s="25"/>
      <c r="G4" s="5"/>
      <c r="H4" s="6"/>
      <c r="I4" s="6"/>
      <c r="J4" s="6"/>
      <c r="K4" s="6"/>
      <c r="L4" s="6"/>
    </row>
    <row r="5" spans="1:55" s="8" customFormat="1" ht="27" customHeight="1" x14ac:dyDescent="0.25">
      <c r="A5" s="10" t="s">
        <v>35</v>
      </c>
      <c r="B5" s="26" t="s">
        <v>101</v>
      </c>
      <c r="C5" s="26" t="s">
        <v>102</v>
      </c>
      <c r="D5" s="26" t="s">
        <v>103</v>
      </c>
      <c r="E5" s="26" t="s">
        <v>104</v>
      </c>
      <c r="F5" s="26" t="s">
        <v>105</v>
      </c>
      <c r="G5" s="9"/>
      <c r="H5" s="11" t="s">
        <v>101</v>
      </c>
      <c r="I5" s="11" t="s">
        <v>102</v>
      </c>
      <c r="J5" s="11" t="s">
        <v>103</v>
      </c>
      <c r="K5" s="11" t="s">
        <v>104</v>
      </c>
      <c r="L5" s="11" t="s">
        <v>105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</row>
    <row r="6" spans="1:55" ht="9.9499999999999993" customHeight="1" x14ac:dyDescent="0.2">
      <c r="A6" s="96"/>
      <c r="B6" s="97"/>
      <c r="C6" s="97"/>
      <c r="D6" s="97"/>
      <c r="E6" s="97"/>
      <c r="F6" s="97"/>
      <c r="G6" s="98"/>
      <c r="H6" s="99"/>
      <c r="I6" s="99"/>
      <c r="J6" s="100"/>
      <c r="K6" s="99"/>
      <c r="L6" s="99"/>
    </row>
    <row r="7" spans="1:55" ht="15" customHeight="1" x14ac:dyDescent="0.2">
      <c r="A7" s="101" t="s">
        <v>117</v>
      </c>
      <c r="B7" s="105">
        <v>983826.76591900003</v>
      </c>
      <c r="C7" s="105">
        <v>799197.14916999999</v>
      </c>
      <c r="D7" s="105">
        <v>800481.31974299997</v>
      </c>
      <c r="E7" s="102">
        <v>1784308.0856619999</v>
      </c>
      <c r="F7" s="102">
        <v>183345.44617600006</v>
      </c>
      <c r="G7" s="141"/>
      <c r="H7" s="104">
        <v>-1.1300841656058953</v>
      </c>
      <c r="I7" s="104">
        <v>-2.9492394893873275</v>
      </c>
      <c r="J7" s="104">
        <v>-5.7604037132780377</v>
      </c>
      <c r="K7" s="104">
        <v>-3.2624128809333408</v>
      </c>
      <c r="L7" s="104">
        <v>25.871245403833903</v>
      </c>
    </row>
    <row r="8" spans="1:55" ht="15" customHeight="1" x14ac:dyDescent="0.2">
      <c r="A8" s="101" t="s">
        <v>118</v>
      </c>
      <c r="B8" s="105">
        <v>1241022.092831</v>
      </c>
      <c r="C8" s="105">
        <v>1012000.92299</v>
      </c>
      <c r="D8" s="105">
        <v>987343.97411299997</v>
      </c>
      <c r="E8" s="105">
        <v>2228366.0669439998</v>
      </c>
      <c r="F8" s="105">
        <v>253678.11871800001</v>
      </c>
      <c r="G8" s="141"/>
      <c r="H8" s="104">
        <v>26.142338856958407</v>
      </c>
      <c r="I8" s="104">
        <v>26.627193808311965</v>
      </c>
      <c r="J8" s="104">
        <v>23.343787014292044</v>
      </c>
      <c r="K8" s="104">
        <v>24.886844645847642</v>
      </c>
      <c r="L8" s="104">
        <v>38.360741435860447</v>
      </c>
    </row>
    <row r="9" spans="1:55" ht="15" customHeight="1" x14ac:dyDescent="0.2">
      <c r="A9" s="101" t="s">
        <v>132</v>
      </c>
      <c r="B9" s="105">
        <v>1550009.2746339999</v>
      </c>
      <c r="C9" s="105">
        <v>1222034.02627</v>
      </c>
      <c r="D9" s="105">
        <v>1293811.392156</v>
      </c>
      <c r="E9" s="105">
        <v>2843820.6667900002</v>
      </c>
      <c r="F9" s="105">
        <v>256197.8824779999</v>
      </c>
      <c r="G9" s="105">
        <f>SUM(G51:G60)</f>
        <v>0</v>
      </c>
      <c r="H9" s="104">
        <v>24.897798644192001</v>
      </c>
      <c r="I9" s="104">
        <v>20.754240288580792</v>
      </c>
      <c r="J9" s="104">
        <v>31.039579526306539</v>
      </c>
      <c r="K9" s="104">
        <v>27.619097641799911</v>
      </c>
      <c r="L9" s="104">
        <v>0.99329172446323</v>
      </c>
    </row>
    <row r="10" spans="1:55" ht="15" customHeight="1" x14ac:dyDescent="0.2">
      <c r="A10" s="101">
        <v>2023</v>
      </c>
      <c r="B10" s="105">
        <v>1426198.7043580001</v>
      </c>
      <c r="C10" s="105">
        <v>1111064.724832</v>
      </c>
      <c r="D10" s="105">
        <v>1211044.0406490001</v>
      </c>
      <c r="E10" s="105">
        <v>2637242.7450069999</v>
      </c>
      <c r="F10" s="105">
        <v>215154.66370899999</v>
      </c>
      <c r="G10" s="105">
        <f>SUM(G52:G61)</f>
        <v>0</v>
      </c>
      <c r="H10" s="104">
        <v>-7.987730931818775</v>
      </c>
      <c r="I10" s="104">
        <v>-9.0807047146396016</v>
      </c>
      <c r="J10" s="104">
        <v>-6.3971728807455372</v>
      </c>
      <c r="K10" s="104">
        <v>-7.2640980563720907</v>
      </c>
      <c r="L10" s="104">
        <v>-16.02012412125395</v>
      </c>
    </row>
    <row r="11" spans="1:55" ht="15" customHeight="1" x14ac:dyDescent="0.2">
      <c r="A11" s="101">
        <v>2024</v>
      </c>
      <c r="B11" s="105">
        <v>1509290.5540149999</v>
      </c>
      <c r="C11" s="105">
        <v>1216059.5722310001</v>
      </c>
      <c r="D11" s="105">
        <v>1370237.479546</v>
      </c>
      <c r="E11" s="105">
        <v>2879528.0335609997</v>
      </c>
      <c r="F11" s="105">
        <v>139053.07446899987</v>
      </c>
      <c r="G11" s="105"/>
      <c r="H11" s="104">
        <v>5.8261060960929294</v>
      </c>
      <c r="I11" s="104">
        <v>9.4499307783240045</v>
      </c>
      <c r="J11" s="104">
        <v>13.145140354407586</v>
      </c>
      <c r="K11" s="104">
        <v>9.1870681609688774</v>
      </c>
      <c r="L11" s="104">
        <v>-35.370643577091457</v>
      </c>
    </row>
    <row r="12" spans="1:55" ht="15" customHeight="1" x14ac:dyDescent="0.2">
      <c r="A12" s="101" t="s">
        <v>177</v>
      </c>
      <c r="B12" s="105">
        <v>863634.91145799996</v>
      </c>
      <c r="C12" s="105">
        <v>695005.88447299995</v>
      </c>
      <c r="D12" s="105">
        <v>789825.57173900004</v>
      </c>
      <c r="E12" s="105">
        <v>1653460.4831969999</v>
      </c>
      <c r="F12" s="105">
        <v>73809.339718999923</v>
      </c>
      <c r="G12" s="105"/>
      <c r="H12" s="104">
        <v>5.2595591650699491</v>
      </c>
      <c r="I12" s="104">
        <v>9.7875268162499918</v>
      </c>
      <c r="J12" s="104">
        <v>15.482005637814344</v>
      </c>
      <c r="K12" s="104">
        <v>9.9068813582095405</v>
      </c>
      <c r="L12" s="104">
        <v>-45.944251490241903</v>
      </c>
    </row>
    <row r="13" spans="1:55" ht="15" customHeight="1" x14ac:dyDescent="0.2">
      <c r="A13" s="101" t="s">
        <v>178</v>
      </c>
      <c r="B13" s="105">
        <v>900474.47365000006</v>
      </c>
      <c r="C13" s="105">
        <v>703632.60611900012</v>
      </c>
      <c r="D13" s="105">
        <v>830156.29407299997</v>
      </c>
      <c r="E13" s="105">
        <v>1730630.7677230001</v>
      </c>
      <c r="F13" s="105">
        <v>70318.17957700009</v>
      </c>
      <c r="G13" s="105"/>
      <c r="H13" s="104">
        <v>4.2656406895139387</v>
      </c>
      <c r="I13" s="104">
        <v>1.2412444036414838</v>
      </c>
      <c r="J13" s="104">
        <v>5.1062821687580584</v>
      </c>
      <c r="K13" s="104">
        <v>4.6671986001618926</v>
      </c>
      <c r="L13" s="104">
        <v>-4.7299706992245945</v>
      </c>
    </row>
    <row r="14" spans="1:55" ht="9.9499999999999993" customHeight="1" x14ac:dyDescent="0.2">
      <c r="A14" s="101"/>
      <c r="B14" s="102"/>
      <c r="C14" s="102"/>
      <c r="D14" s="102"/>
      <c r="E14" s="102"/>
      <c r="F14" s="102"/>
      <c r="G14" s="141"/>
      <c r="H14" s="104"/>
      <c r="I14" s="104"/>
      <c r="J14" s="104"/>
      <c r="K14" s="104"/>
      <c r="L14" s="104"/>
    </row>
    <row r="15" spans="1:55" ht="15" customHeight="1" x14ac:dyDescent="0.2">
      <c r="A15" s="32">
        <v>2022</v>
      </c>
      <c r="B15" s="143"/>
      <c r="C15" s="143"/>
      <c r="D15" s="143"/>
      <c r="E15" s="143"/>
      <c r="F15" s="143"/>
      <c r="G15" s="144"/>
      <c r="H15" s="144"/>
      <c r="I15" s="144"/>
      <c r="J15" s="144"/>
      <c r="K15" s="144"/>
      <c r="L15" s="144"/>
    </row>
    <row r="16" spans="1:55" ht="15" customHeight="1" x14ac:dyDescent="0.2">
      <c r="A16" s="98" t="s">
        <v>36</v>
      </c>
      <c r="B16" s="142">
        <v>344289.86149699998</v>
      </c>
      <c r="C16" s="142">
        <v>282219.87445299997</v>
      </c>
      <c r="D16" s="142">
        <v>280655.824027</v>
      </c>
      <c r="E16" s="142">
        <v>624945.68552399997</v>
      </c>
      <c r="F16" s="142">
        <v>63634.037469999981</v>
      </c>
      <c r="G16" s="141"/>
      <c r="H16" s="104">
        <v>21.782330028186632</v>
      </c>
      <c r="I16" s="104">
        <v>22.011861333686518</v>
      </c>
      <c r="J16" s="104">
        <v>25.514151315780403</v>
      </c>
      <c r="K16" s="104">
        <v>23.430424686930316</v>
      </c>
      <c r="L16" s="104">
        <v>7.6640027392908259</v>
      </c>
    </row>
    <row r="17" spans="1:12" ht="15" customHeight="1" x14ac:dyDescent="0.2">
      <c r="A17" s="98" t="s">
        <v>37</v>
      </c>
      <c r="B17" s="142">
        <v>392347.97983700002</v>
      </c>
      <c r="C17" s="142">
        <v>310278.258134</v>
      </c>
      <c r="D17" s="142">
        <v>332992.31774900004</v>
      </c>
      <c r="E17" s="142">
        <v>725340.29758600006</v>
      </c>
      <c r="F17" s="142">
        <v>59355.662087999983</v>
      </c>
      <c r="G17" s="141"/>
      <c r="H17" s="104">
        <v>29.344659873293725</v>
      </c>
      <c r="I17" s="104">
        <v>24.830338585753438</v>
      </c>
      <c r="J17" s="104">
        <v>34.791718223101078</v>
      </c>
      <c r="K17" s="104">
        <v>31.789623735042756</v>
      </c>
      <c r="L17" s="104">
        <v>5.4402823553297726</v>
      </c>
    </row>
    <row r="18" spans="1:12" ht="15" customHeight="1" x14ac:dyDescent="0.2">
      <c r="A18" s="98" t="s">
        <v>38</v>
      </c>
      <c r="B18" s="142">
        <v>420094.02080300008</v>
      </c>
      <c r="C18" s="142">
        <v>319466.80783900002</v>
      </c>
      <c r="D18" s="142">
        <v>355128.46879700001</v>
      </c>
      <c r="E18" s="142">
        <v>775222.48960000009</v>
      </c>
      <c r="F18" s="142">
        <v>64965.552006000071</v>
      </c>
      <c r="G18" s="141"/>
      <c r="H18" s="104">
        <v>38.468368424574415</v>
      </c>
      <c r="I18" s="104">
        <v>31.314921421889675</v>
      </c>
      <c r="J18" s="104">
        <v>46.469291600993628</v>
      </c>
      <c r="K18" s="104">
        <v>42.02230104428282</v>
      </c>
      <c r="L18" s="104">
        <v>6.628617960118623</v>
      </c>
    </row>
    <row r="19" spans="1:12" ht="15" customHeight="1" x14ac:dyDescent="0.2">
      <c r="A19" s="98" t="s">
        <v>39</v>
      </c>
      <c r="B19" s="142">
        <v>393277.41249699995</v>
      </c>
      <c r="C19" s="142">
        <v>310069.08584399999</v>
      </c>
      <c r="D19" s="142">
        <v>325034.78158300003</v>
      </c>
      <c r="E19" s="142">
        <v>718312.19408000004</v>
      </c>
      <c r="F19" s="142">
        <v>68242.630913999921</v>
      </c>
      <c r="G19" s="141"/>
      <c r="H19" s="104">
        <v>11.856400017796263</v>
      </c>
      <c r="I19" s="104">
        <v>7.3450440655738651</v>
      </c>
      <c r="J19" s="104">
        <v>18.523056978578165</v>
      </c>
      <c r="K19" s="104">
        <v>14.777722250821142</v>
      </c>
      <c r="L19" s="104">
        <v>-11.778500331394573</v>
      </c>
    </row>
    <row r="20" spans="1:12" ht="9.9499999999999993" customHeight="1" x14ac:dyDescent="0.2">
      <c r="A20" s="103"/>
      <c r="B20" s="142"/>
      <c r="C20" s="142"/>
      <c r="D20" s="142"/>
      <c r="E20" s="142"/>
      <c r="F20" s="142"/>
      <c r="G20" s="141"/>
      <c r="H20" s="104"/>
      <c r="I20" s="104"/>
      <c r="J20" s="104"/>
      <c r="K20" s="104"/>
      <c r="L20" s="104"/>
    </row>
    <row r="21" spans="1:12" ht="15" customHeight="1" x14ac:dyDescent="0.2">
      <c r="A21" s="32">
        <v>2023</v>
      </c>
      <c r="B21" s="143"/>
      <c r="C21" s="143"/>
      <c r="D21" s="143"/>
      <c r="E21" s="143"/>
      <c r="F21" s="143"/>
      <c r="G21" s="144"/>
      <c r="H21" s="144"/>
      <c r="I21" s="144"/>
      <c r="J21" s="144"/>
      <c r="K21" s="144"/>
      <c r="L21" s="144"/>
    </row>
    <row r="22" spans="1:12" ht="15" customHeight="1" x14ac:dyDescent="0.2">
      <c r="A22" s="103" t="s">
        <v>36</v>
      </c>
      <c r="B22" s="142">
        <v>355092.46169999999</v>
      </c>
      <c r="C22" s="142">
        <v>276446.49450500001</v>
      </c>
      <c r="D22" s="142">
        <v>291679.941781</v>
      </c>
      <c r="E22" s="142">
        <v>646772.4034810001</v>
      </c>
      <c r="F22" s="142">
        <v>63412.519918999998</v>
      </c>
      <c r="G22" s="141"/>
      <c r="H22" s="104">
        <v>3.1376469106669136</v>
      </c>
      <c r="I22" s="104">
        <v>-2.0457028262768406</v>
      </c>
      <c r="J22" s="104">
        <v>3.9279846738329072</v>
      </c>
      <c r="K22" s="104">
        <v>3.492578389224188</v>
      </c>
      <c r="L22" s="104">
        <v>-0.34811173360548286</v>
      </c>
    </row>
    <row r="23" spans="1:12" ht="15" customHeight="1" x14ac:dyDescent="0.2">
      <c r="A23" s="103" t="s">
        <v>37</v>
      </c>
      <c r="B23" s="142">
        <v>348623.39007900003</v>
      </c>
      <c r="C23" s="142">
        <v>267559.95858600002</v>
      </c>
      <c r="D23" s="142">
        <v>292800.07012699998</v>
      </c>
      <c r="E23" s="142">
        <v>641423.46020600002</v>
      </c>
      <c r="F23" s="142">
        <v>55823.31995200002</v>
      </c>
      <c r="G23" s="141"/>
      <c r="H23" s="104">
        <v>-11.144339210352317</v>
      </c>
      <c r="I23" s="104">
        <v>-13.767738611434133</v>
      </c>
      <c r="J23" s="104">
        <v>-12.070022483910813</v>
      </c>
      <c r="K23" s="104">
        <v>-11.569305836072131</v>
      </c>
      <c r="L23" s="104">
        <v>-5.9511460435955676</v>
      </c>
    </row>
    <row r="24" spans="1:12" ht="15" customHeight="1" x14ac:dyDescent="0.2">
      <c r="A24" s="103" t="s">
        <v>38</v>
      </c>
      <c r="B24" s="142">
        <v>356280.26074</v>
      </c>
      <c r="C24" s="142">
        <v>277863.11764399998</v>
      </c>
      <c r="D24" s="142">
        <v>297245.16094800003</v>
      </c>
      <c r="E24" s="142">
        <v>653525.42168799997</v>
      </c>
      <c r="F24" s="142">
        <v>59035.099792000008</v>
      </c>
      <c r="G24" s="141"/>
      <c r="H24" s="104">
        <v>-15.190351898134979</v>
      </c>
      <c r="I24" s="104">
        <v>-13.022852194387225</v>
      </c>
      <c r="J24" s="104">
        <v>-16.299258700683737</v>
      </c>
      <c r="K24" s="104">
        <v>-15.698340740191041</v>
      </c>
      <c r="L24" s="104">
        <v>-9.1286105187751492</v>
      </c>
    </row>
    <row r="25" spans="1:12" ht="15" customHeight="1" x14ac:dyDescent="0.2">
      <c r="A25" s="103" t="s">
        <v>39</v>
      </c>
      <c r="B25" s="142">
        <v>366202.591839</v>
      </c>
      <c r="C25" s="142">
        <v>289195.15409700002</v>
      </c>
      <c r="D25" s="142">
        <v>329318.86779300001</v>
      </c>
      <c r="E25" s="142">
        <v>695521.45963200007</v>
      </c>
      <c r="F25" s="142">
        <v>36883.724045999988</v>
      </c>
      <c r="G25" s="141"/>
      <c r="H25" s="104">
        <v>-6.8844077482345885</v>
      </c>
      <c r="I25" s="104">
        <v>-6.7320260870836757</v>
      </c>
      <c r="J25" s="104">
        <v>1.3180393154035519</v>
      </c>
      <c r="K25" s="104">
        <v>-3.1728174233753514</v>
      </c>
      <c r="L25" s="104">
        <v>-45.95207782583698</v>
      </c>
    </row>
    <row r="26" spans="1:12" ht="9.9499999999999993" customHeight="1" x14ac:dyDescent="0.2">
      <c r="A26" s="98"/>
      <c r="B26" s="142"/>
      <c r="C26" s="142"/>
      <c r="D26" s="142"/>
      <c r="E26" s="142"/>
      <c r="F26" s="142"/>
      <c r="G26" s="141"/>
      <c r="H26" s="141"/>
      <c r="I26" s="141"/>
      <c r="J26" s="141"/>
      <c r="K26" s="141"/>
      <c r="L26" s="141"/>
    </row>
    <row r="27" spans="1:12" ht="15" customHeight="1" x14ac:dyDescent="0.2">
      <c r="A27" s="32">
        <v>2024</v>
      </c>
      <c r="B27" s="143"/>
      <c r="C27" s="143"/>
      <c r="D27" s="143"/>
      <c r="E27" s="143"/>
      <c r="F27" s="143"/>
      <c r="G27" s="144"/>
      <c r="H27" s="144"/>
      <c r="I27" s="144"/>
      <c r="J27" s="144"/>
      <c r="K27" s="144"/>
      <c r="L27" s="144"/>
    </row>
    <row r="28" spans="1:12" ht="15" customHeight="1" x14ac:dyDescent="0.2">
      <c r="A28" s="103" t="s">
        <v>36</v>
      </c>
      <c r="B28" s="142">
        <v>362793.79156899999</v>
      </c>
      <c r="C28" s="142">
        <v>291017.62182200002</v>
      </c>
      <c r="D28" s="142">
        <v>328199.49640200002</v>
      </c>
      <c r="E28" s="142">
        <v>690993.28797099995</v>
      </c>
      <c r="F28" s="142">
        <v>34594.295167000004</v>
      </c>
      <c r="G28" s="145"/>
      <c r="H28" s="104">
        <v>2.1688238134174975</v>
      </c>
      <c r="I28" s="104">
        <v>5.2708670960327497</v>
      </c>
      <c r="J28" s="104">
        <v>12.520420292876967</v>
      </c>
      <c r="K28" s="104">
        <v>6.8371631584771109</v>
      </c>
      <c r="L28" s="104">
        <v>-45.445638793113666</v>
      </c>
    </row>
    <row r="29" spans="1:12" ht="15" customHeight="1" x14ac:dyDescent="0.2">
      <c r="A29" s="103" t="s">
        <v>37</v>
      </c>
      <c r="B29" s="142">
        <v>369337.93617100001</v>
      </c>
      <c r="C29" s="142">
        <v>298560.81152300001</v>
      </c>
      <c r="D29" s="142">
        <v>336910.54232299997</v>
      </c>
      <c r="E29" s="142">
        <v>706248.47849400004</v>
      </c>
      <c r="F29" s="142">
        <v>32427.393848000007</v>
      </c>
      <c r="G29" s="142"/>
      <c r="H29" s="104">
        <v>5.9418119040452133</v>
      </c>
      <c r="I29" s="104">
        <v>11.586506852831491</v>
      </c>
      <c r="J29" s="104">
        <v>15.06504837135707</v>
      </c>
      <c r="K29" s="104">
        <v>10.106430822966894</v>
      </c>
      <c r="L29" s="104">
        <v>-41.910667663831404</v>
      </c>
    </row>
    <row r="30" spans="1:12" ht="15" customHeight="1" x14ac:dyDescent="0.2">
      <c r="A30" s="103" t="s">
        <v>38</v>
      </c>
      <c r="B30" s="142">
        <v>384227.161257</v>
      </c>
      <c r="C30" s="142">
        <v>311723.807791</v>
      </c>
      <c r="D30" s="142">
        <v>358245.426722</v>
      </c>
      <c r="E30" s="142">
        <v>742472.58797900006</v>
      </c>
      <c r="F30" s="142">
        <v>25981.734534999996</v>
      </c>
      <c r="G30" s="142"/>
      <c r="H30" s="104">
        <v>7.8440777097652958</v>
      </c>
      <c r="I30" s="104">
        <v>12.186104594990743</v>
      </c>
      <c r="J30" s="104">
        <v>20.52187008846591</v>
      </c>
      <c r="K30" s="104">
        <v>13.610360567345214</v>
      </c>
      <c r="L30" s="104">
        <v>-55.989344260377038</v>
      </c>
    </row>
    <row r="31" spans="1:12" ht="15" customHeight="1" x14ac:dyDescent="0.2">
      <c r="A31" s="103" t="s">
        <v>39</v>
      </c>
      <c r="B31" s="142">
        <v>392931.665018</v>
      </c>
      <c r="C31" s="142">
        <v>314757.33109500003</v>
      </c>
      <c r="D31" s="142">
        <v>346882.01409900002</v>
      </c>
      <c r="E31" s="142">
        <v>739813.67911699996</v>
      </c>
      <c r="F31" s="142">
        <v>46049.650918999992</v>
      </c>
      <c r="G31" s="142"/>
      <c r="H31" s="104">
        <v>7.2989852542472811</v>
      </c>
      <c r="I31" s="104">
        <v>8.8390751490345245</v>
      </c>
      <c r="J31" s="104">
        <v>5.3331734144791421</v>
      </c>
      <c r="K31" s="104">
        <v>6.3682031476692158</v>
      </c>
      <c r="L31" s="104">
        <v>24.850871516034022</v>
      </c>
    </row>
    <row r="32" spans="1:12" ht="9.75" customHeight="1" x14ac:dyDescent="0.2">
      <c r="A32" s="103"/>
      <c r="B32" s="142"/>
      <c r="C32" s="142"/>
      <c r="D32" s="142"/>
      <c r="E32" s="142"/>
      <c r="F32" s="142"/>
      <c r="G32" s="142"/>
      <c r="H32" s="104"/>
      <c r="I32" s="104"/>
      <c r="J32" s="104"/>
      <c r="K32" s="104"/>
      <c r="L32" s="104"/>
    </row>
    <row r="33" spans="1:12" ht="15" customHeight="1" x14ac:dyDescent="0.2">
      <c r="A33" s="32">
        <v>2025</v>
      </c>
      <c r="B33" s="143"/>
      <c r="C33" s="143"/>
      <c r="D33" s="143"/>
      <c r="E33" s="143"/>
      <c r="F33" s="143"/>
      <c r="G33" s="144"/>
      <c r="H33" s="144"/>
      <c r="I33" s="144"/>
      <c r="J33" s="144"/>
      <c r="K33" s="144"/>
      <c r="L33" s="144"/>
    </row>
    <row r="34" spans="1:12" ht="15" customHeight="1" x14ac:dyDescent="0.2">
      <c r="A34" s="103" t="s">
        <v>36</v>
      </c>
      <c r="B34" s="142">
        <v>378359.48745400005</v>
      </c>
      <c r="C34" s="142">
        <v>304338.388798</v>
      </c>
      <c r="D34" s="142">
        <v>337314.872141</v>
      </c>
      <c r="E34" s="142">
        <v>715674.35959500005</v>
      </c>
      <c r="F34" s="142">
        <v>41044.615313000017</v>
      </c>
      <c r="G34" s="145"/>
      <c r="H34" s="104">
        <v>4.2905077889238363</v>
      </c>
      <c r="I34" s="104">
        <v>4.5773059695153329</v>
      </c>
      <c r="J34" s="104">
        <v>2.7773887038007095</v>
      </c>
      <c r="K34" s="104">
        <v>3.571825089136893</v>
      </c>
      <c r="L34" s="104">
        <v>18.645618055988212</v>
      </c>
    </row>
    <row r="35" spans="1:12" ht="15" customHeight="1" x14ac:dyDescent="0.2">
      <c r="A35" s="103" t="s">
        <v>37</v>
      </c>
      <c r="B35" s="142">
        <v>381666.70870000002</v>
      </c>
      <c r="C35" s="142">
        <v>295881.78213100001</v>
      </c>
      <c r="D35" s="142">
        <v>367372.375283</v>
      </c>
      <c r="E35" s="142">
        <v>749039.08398300002</v>
      </c>
      <c r="F35" s="142">
        <v>14294.333417000016</v>
      </c>
      <c r="G35" s="145"/>
      <c r="H35" s="104">
        <v>3.3380737047525866</v>
      </c>
      <c r="I35" s="104">
        <v>-0.89731447953061982</v>
      </c>
      <c r="J35" s="104">
        <v>9.0415196716509669</v>
      </c>
      <c r="K35" s="104">
        <v>6.0588598477757216</v>
      </c>
      <c r="L35" s="104">
        <v>-55.918957027495949</v>
      </c>
    </row>
    <row r="36" spans="1:12" ht="9.75" customHeight="1" x14ac:dyDescent="0.2">
      <c r="A36" s="103"/>
      <c r="B36" s="142"/>
      <c r="C36" s="142"/>
      <c r="D36" s="142"/>
      <c r="E36" s="142"/>
      <c r="F36" s="142"/>
      <c r="G36" s="142"/>
      <c r="H36" s="104"/>
      <c r="I36" s="104"/>
      <c r="J36" s="104"/>
      <c r="K36" s="104"/>
      <c r="L36" s="104"/>
    </row>
    <row r="37" spans="1:12" ht="15" customHeight="1" x14ac:dyDescent="0.2">
      <c r="A37" s="32" t="s">
        <v>132</v>
      </c>
      <c r="B37" s="143"/>
      <c r="C37" s="143"/>
      <c r="D37" s="143"/>
      <c r="E37" s="143"/>
      <c r="F37" s="143"/>
      <c r="G37" s="144"/>
      <c r="H37" s="144"/>
      <c r="I37" s="144"/>
      <c r="J37" s="144"/>
      <c r="K37" s="144"/>
      <c r="L37" s="144"/>
    </row>
    <row r="38" spans="1:12" ht="15" customHeight="1" x14ac:dyDescent="0.2">
      <c r="A38" s="98" t="s">
        <v>40</v>
      </c>
      <c r="B38" s="142">
        <v>111060.00939799999</v>
      </c>
      <c r="C38" s="142">
        <v>91390.607028999992</v>
      </c>
      <c r="D38" s="142">
        <v>92822.474442999999</v>
      </c>
      <c r="E38" s="142">
        <v>203882.48384100001</v>
      </c>
      <c r="F38" s="142">
        <v>18237.534954999996</v>
      </c>
      <c r="G38" s="142"/>
      <c r="H38" s="104">
        <v>23.844797633476635</v>
      </c>
      <c r="I38" s="104">
        <v>26.563956131346721</v>
      </c>
      <c r="J38" s="104">
        <v>27.053650175175996</v>
      </c>
      <c r="K38" s="104">
        <v>25.285373756514655</v>
      </c>
      <c r="L38" s="104">
        <v>9.7386267948785257</v>
      </c>
    </row>
    <row r="39" spans="1:12" ht="15" customHeight="1" x14ac:dyDescent="0.2">
      <c r="A39" s="98" t="s">
        <v>41</v>
      </c>
      <c r="B39" s="142">
        <v>101741.736349</v>
      </c>
      <c r="C39" s="142">
        <v>83898.871218999993</v>
      </c>
      <c r="D39" s="142">
        <v>82589.281335000007</v>
      </c>
      <c r="E39" s="142">
        <v>184331.01768400002</v>
      </c>
      <c r="F39" s="142">
        <v>19152.455013999992</v>
      </c>
      <c r="G39" s="142"/>
      <c r="H39" s="104">
        <v>15.873280158207073</v>
      </c>
      <c r="I39" s="104">
        <v>16.991308493967257</v>
      </c>
      <c r="J39" s="104">
        <v>18.52636215527874</v>
      </c>
      <c r="K39" s="104">
        <v>17.047155138527451</v>
      </c>
      <c r="L39" s="104">
        <v>5.6732807952020288</v>
      </c>
    </row>
    <row r="40" spans="1:12" ht="15" customHeight="1" x14ac:dyDescent="0.2">
      <c r="A40" s="98" t="s">
        <v>42</v>
      </c>
      <c r="B40" s="142">
        <v>131488.11575</v>
      </c>
      <c r="C40" s="142">
        <v>106930.396205</v>
      </c>
      <c r="D40" s="142">
        <v>105244.068249</v>
      </c>
      <c r="E40" s="142">
        <v>236732.183999</v>
      </c>
      <c r="F40" s="142">
        <v>26244.047500999994</v>
      </c>
      <c r="G40" s="142"/>
      <c r="H40" s="104">
        <v>24.955289871458948</v>
      </c>
      <c r="I40" s="104">
        <v>22.370518875425972</v>
      </c>
      <c r="J40" s="104">
        <v>30.144432641425738</v>
      </c>
      <c r="K40" s="104">
        <v>27.210216101134233</v>
      </c>
      <c r="L40" s="104">
        <v>7.7297620541802923</v>
      </c>
    </row>
    <row r="41" spans="1:12" ht="15" customHeight="1" x14ac:dyDescent="0.2">
      <c r="A41" s="98" t="s">
        <v>43</v>
      </c>
      <c r="B41" s="142">
        <v>127482.872603</v>
      </c>
      <c r="C41" s="142">
        <v>103415.757575</v>
      </c>
      <c r="D41" s="142">
        <v>104107.46582700001</v>
      </c>
      <c r="E41" s="142">
        <v>231590.33843</v>
      </c>
      <c r="F41" s="142">
        <v>23375.406775999989</v>
      </c>
      <c r="G41" s="141"/>
      <c r="H41" s="104">
        <v>20.687096971318564</v>
      </c>
      <c r="I41" s="104">
        <v>21.559072154862243</v>
      </c>
      <c r="J41" s="104">
        <v>22.058361572281765</v>
      </c>
      <c r="K41" s="104">
        <v>21.299693979973849</v>
      </c>
      <c r="L41" s="107">
        <v>14.936229331721758</v>
      </c>
    </row>
    <row r="42" spans="1:12" ht="15" customHeight="1" x14ac:dyDescent="0.2">
      <c r="A42" s="98" t="s">
        <v>44</v>
      </c>
      <c r="B42" s="142">
        <v>120589.64189</v>
      </c>
      <c r="C42" s="142">
        <v>96240.941128999984</v>
      </c>
      <c r="D42" s="142">
        <v>107791.338885</v>
      </c>
      <c r="E42" s="142">
        <v>228380.980775</v>
      </c>
      <c r="F42" s="142">
        <v>12798.303004999994</v>
      </c>
      <c r="G42" s="141"/>
      <c r="H42" s="104">
        <v>30.525932447262587</v>
      </c>
      <c r="I42" s="104">
        <v>22.099374836760134</v>
      </c>
      <c r="J42" s="104">
        <v>37.258456263572029</v>
      </c>
      <c r="K42" s="104">
        <v>33.619302825215598</v>
      </c>
      <c r="L42" s="104">
        <v>-7.6324334918338179</v>
      </c>
    </row>
    <row r="43" spans="1:12" ht="15" customHeight="1" x14ac:dyDescent="0.2">
      <c r="A43" s="98" t="s">
        <v>45</v>
      </c>
      <c r="B43" s="142">
        <v>144275.465344</v>
      </c>
      <c r="C43" s="142">
        <v>110621.55943000001</v>
      </c>
      <c r="D43" s="142">
        <v>121093.513037</v>
      </c>
      <c r="E43" s="142">
        <v>265368.97838099999</v>
      </c>
      <c r="F43" s="142">
        <v>23181.952307</v>
      </c>
      <c r="G43" s="141"/>
      <c r="H43" s="104">
        <v>36.99178575444337</v>
      </c>
      <c r="I43" s="104">
        <v>30.660003245451634</v>
      </c>
      <c r="J43" s="104">
        <v>45.514870549863303</v>
      </c>
      <c r="K43" s="104">
        <v>40.753798672938061</v>
      </c>
      <c r="L43" s="104">
        <v>4.8976287127345728</v>
      </c>
    </row>
    <row r="44" spans="1:12" ht="15" customHeight="1" x14ac:dyDescent="0.2">
      <c r="A44" s="98" t="s">
        <v>46</v>
      </c>
      <c r="B44" s="142">
        <v>134325.516668</v>
      </c>
      <c r="C44" s="142">
        <v>102359.09190499999</v>
      </c>
      <c r="D44" s="142">
        <v>118486.734147</v>
      </c>
      <c r="E44" s="142">
        <v>252812.25081499998</v>
      </c>
      <c r="F44" s="142">
        <v>15838.782521000001</v>
      </c>
      <c r="G44" s="141"/>
      <c r="H44" s="104">
        <v>38.302465678175309</v>
      </c>
      <c r="I44" s="104">
        <v>33.764303711898222</v>
      </c>
      <c r="J44" s="104">
        <v>41.791363512138823</v>
      </c>
      <c r="K44" s="104">
        <v>39.915997219279937</v>
      </c>
      <c r="L44" s="104">
        <v>16.802467449995433</v>
      </c>
    </row>
    <row r="45" spans="1:12" ht="15" customHeight="1" x14ac:dyDescent="0.2">
      <c r="A45" s="98" t="s">
        <v>47</v>
      </c>
      <c r="B45" s="142">
        <v>141518.88425100001</v>
      </c>
      <c r="C45" s="142">
        <v>106661.33740999999</v>
      </c>
      <c r="D45" s="142">
        <v>124231.33867300001</v>
      </c>
      <c r="E45" s="142">
        <v>265750.222924</v>
      </c>
      <c r="F45" s="142">
        <v>17287.545578000005</v>
      </c>
      <c r="G45" s="141"/>
      <c r="H45" s="104">
        <v>48.374733564609322</v>
      </c>
      <c r="I45" s="104">
        <v>35.061271387999462</v>
      </c>
      <c r="J45" s="104">
        <v>67.326150725706384</v>
      </c>
      <c r="K45" s="104">
        <v>56.669816517416074</v>
      </c>
      <c r="L45" s="104">
        <v>-18.201653450312939</v>
      </c>
    </row>
    <row r="46" spans="1:12" ht="15" customHeight="1" x14ac:dyDescent="0.2">
      <c r="A46" s="98" t="s">
        <v>48</v>
      </c>
      <c r="B46" s="142">
        <v>144249.61988400001</v>
      </c>
      <c r="C46" s="142">
        <v>110446.378524</v>
      </c>
      <c r="D46" s="142">
        <v>112410.39597699999</v>
      </c>
      <c r="E46" s="142">
        <v>256660.01586099999</v>
      </c>
      <c r="F46" s="142">
        <v>31839.223907000021</v>
      </c>
      <c r="G46" s="141"/>
      <c r="H46" s="104">
        <v>30.092384141377053</v>
      </c>
      <c r="I46" s="104">
        <v>25.809748183461728</v>
      </c>
      <c r="J46" s="104">
        <v>32.794057036750544</v>
      </c>
      <c r="K46" s="104">
        <v>31.261994989887569</v>
      </c>
      <c r="L46" s="104">
        <v>21.374228588521458</v>
      </c>
    </row>
    <row r="47" spans="1:12" ht="15" customHeight="1" x14ac:dyDescent="0.2">
      <c r="A47" s="98" t="s">
        <v>49</v>
      </c>
      <c r="B47" s="142">
        <v>131977.237731</v>
      </c>
      <c r="C47" s="142">
        <v>101552.431839</v>
      </c>
      <c r="D47" s="142">
        <v>113518.137284</v>
      </c>
      <c r="E47" s="142">
        <v>245495.375015</v>
      </c>
      <c r="F47" s="142">
        <v>18459.100447000004</v>
      </c>
      <c r="G47" s="141"/>
      <c r="H47" s="104">
        <v>15.275924684630427</v>
      </c>
      <c r="I47" s="104">
        <v>11.134401439733912</v>
      </c>
      <c r="J47" s="104">
        <v>29.136632463519174</v>
      </c>
      <c r="K47" s="104">
        <v>21.296035686849422</v>
      </c>
      <c r="L47" s="104">
        <v>-30.559643255143946</v>
      </c>
    </row>
    <row r="48" spans="1:12" ht="15" customHeight="1" x14ac:dyDescent="0.2">
      <c r="A48" s="98" t="s">
        <v>50</v>
      </c>
      <c r="B48" s="142">
        <v>129693.918792</v>
      </c>
      <c r="C48" s="142">
        <v>103512.51386900002</v>
      </c>
      <c r="D48" s="142">
        <v>107890.405297</v>
      </c>
      <c r="E48" s="142">
        <v>237584.324089</v>
      </c>
      <c r="F48" s="142">
        <v>21803.513494999992</v>
      </c>
      <c r="G48" s="141"/>
      <c r="H48" s="104">
        <v>15.108957462332709</v>
      </c>
      <c r="I48" s="104">
        <v>9.8617238790357913</v>
      </c>
      <c r="J48" s="104">
        <v>15.534590049252531</v>
      </c>
      <c r="K48" s="104">
        <v>15.301853885796756</v>
      </c>
      <c r="L48" s="104">
        <v>13.048125646069813</v>
      </c>
    </row>
    <row r="49" spans="1:12" ht="15" customHeight="1" x14ac:dyDescent="0.2">
      <c r="A49" s="98" t="s">
        <v>51</v>
      </c>
      <c r="B49" s="142">
        <v>131606.255974</v>
      </c>
      <c r="C49" s="142">
        <v>105004.140136</v>
      </c>
      <c r="D49" s="142">
        <v>103626.239002</v>
      </c>
      <c r="E49" s="142">
        <v>235232.49497599999</v>
      </c>
      <c r="F49" s="142">
        <v>27980.016971999998</v>
      </c>
      <c r="G49" s="141"/>
      <c r="H49" s="104">
        <v>5.7650529224131866</v>
      </c>
      <c r="I49" s="104">
        <v>1.6950196081564057</v>
      </c>
      <c r="J49" s="104">
        <v>11.487793783682431</v>
      </c>
      <c r="K49" s="104">
        <v>8.2120001599250543</v>
      </c>
      <c r="L49" s="104">
        <v>-11.129808627157166</v>
      </c>
    </row>
    <row r="50" spans="1:12" ht="9.9499999999999993" customHeight="1" x14ac:dyDescent="0.2">
      <c r="A50" s="98"/>
      <c r="B50" s="142"/>
      <c r="C50" s="142"/>
      <c r="D50" s="142"/>
      <c r="E50" s="102"/>
      <c r="F50" s="102"/>
      <c r="G50" s="141"/>
      <c r="H50" s="104"/>
      <c r="I50" s="104"/>
      <c r="J50" s="104"/>
      <c r="K50" s="104"/>
      <c r="L50" s="104"/>
    </row>
    <row r="51" spans="1:12" ht="15" customHeight="1" x14ac:dyDescent="0.2">
      <c r="A51" s="32">
        <v>2023</v>
      </c>
      <c r="B51" s="143"/>
      <c r="C51" s="143"/>
      <c r="D51" s="143"/>
      <c r="E51" s="143"/>
      <c r="F51" s="143"/>
      <c r="G51" s="144"/>
      <c r="H51" s="144"/>
      <c r="I51" s="144"/>
      <c r="J51" s="144"/>
      <c r="K51" s="144"/>
      <c r="L51" s="144"/>
    </row>
    <row r="52" spans="1:12" ht="15" customHeight="1" x14ac:dyDescent="0.2">
      <c r="A52" s="98" t="s">
        <v>40</v>
      </c>
      <c r="B52" s="142">
        <v>112665.503447</v>
      </c>
      <c r="C52" s="142">
        <v>86053.172638000004</v>
      </c>
      <c r="D52" s="142">
        <v>94508.322193999993</v>
      </c>
      <c r="E52" s="142">
        <v>207173.825641</v>
      </c>
      <c r="F52" s="142">
        <v>18157.181253000002</v>
      </c>
      <c r="G52" s="141"/>
      <c r="H52" s="104">
        <v>1.4456095021984749</v>
      </c>
      <c r="I52" s="104">
        <v>-5.8402439424724673</v>
      </c>
      <c r="J52" s="104">
        <v>1.8162064318111071</v>
      </c>
      <c r="K52" s="104">
        <v>1.6143327950461916</v>
      </c>
      <c r="L52" s="104">
        <v>-0.44059519117173318</v>
      </c>
    </row>
    <row r="53" spans="1:12" ht="15" customHeight="1" x14ac:dyDescent="0.2">
      <c r="A53" s="98" t="s">
        <v>41</v>
      </c>
      <c r="B53" s="142">
        <v>112682.12675900001</v>
      </c>
      <c r="C53" s="142">
        <v>87854.017988000007</v>
      </c>
      <c r="D53" s="142">
        <v>92702.965465000001</v>
      </c>
      <c r="E53" s="142">
        <v>205385.09222400002</v>
      </c>
      <c r="F53" s="142">
        <v>19979.161294000005</v>
      </c>
      <c r="G53" s="141"/>
      <c r="H53" s="104">
        <v>10.753099762787311</v>
      </c>
      <c r="I53" s="104">
        <v>4.7141835301644841</v>
      </c>
      <c r="J53" s="104">
        <v>12.24575873105942</v>
      </c>
      <c r="K53" s="104">
        <v>11.421883741830774</v>
      </c>
      <c r="L53" s="104">
        <v>4.3164507077328329</v>
      </c>
    </row>
    <row r="54" spans="1:12" ht="15" customHeight="1" x14ac:dyDescent="0.2">
      <c r="A54" s="98" t="s">
        <v>42</v>
      </c>
      <c r="B54" s="142">
        <v>129744.831494</v>
      </c>
      <c r="C54" s="142">
        <v>102539.303879</v>
      </c>
      <c r="D54" s="142">
        <v>104468.65412200001</v>
      </c>
      <c r="E54" s="142">
        <v>234213.48561600002</v>
      </c>
      <c r="F54" s="142">
        <v>25276.177371999991</v>
      </c>
      <c r="G54" s="141"/>
      <c r="H54" s="104">
        <v>-1.3258112689929491</v>
      </c>
      <c r="I54" s="104">
        <v>-4.1064958906368183</v>
      </c>
      <c r="J54" s="104">
        <v>-0.73677703636980674</v>
      </c>
      <c r="K54" s="104">
        <v>-1.0639442176610059</v>
      </c>
      <c r="L54" s="104">
        <v>-3.6879605897799261</v>
      </c>
    </row>
    <row r="55" spans="1:12" ht="15" customHeight="1" x14ac:dyDescent="0.2">
      <c r="A55" s="98" t="s">
        <v>43</v>
      </c>
      <c r="B55" s="142">
        <v>105165.660262</v>
      </c>
      <c r="C55" s="142">
        <v>80176.111573999995</v>
      </c>
      <c r="D55" s="142">
        <v>93820.563188</v>
      </c>
      <c r="E55" s="142">
        <v>198986.22344999999</v>
      </c>
      <c r="F55" s="142">
        <v>11345.097074000005</v>
      </c>
      <c r="G55" s="141"/>
      <c r="H55" s="104">
        <v>-17.50604758530897</v>
      </c>
      <c r="I55" s="104">
        <v>-22.472055077434362</v>
      </c>
      <c r="J55" s="104">
        <v>-9.8810422069961934</v>
      </c>
      <c r="K55" s="104">
        <v>-14.078357154719933</v>
      </c>
      <c r="L55" s="104">
        <v>-51.465669955107487</v>
      </c>
    </row>
    <row r="56" spans="1:12" ht="15" customHeight="1" x14ac:dyDescent="0.2">
      <c r="A56" s="98" t="s">
        <v>44</v>
      </c>
      <c r="B56" s="142">
        <v>119515.77106100001</v>
      </c>
      <c r="C56" s="142">
        <v>93622.857315999994</v>
      </c>
      <c r="D56" s="142">
        <v>104104.705103</v>
      </c>
      <c r="E56" s="142">
        <v>223620.47616399999</v>
      </c>
      <c r="F56" s="142">
        <v>15411.065958000007</v>
      </c>
      <c r="G56" s="141"/>
      <c r="H56" s="104">
        <v>-0.8905166415367205</v>
      </c>
      <c r="I56" s="104">
        <v>-2.720343112076129</v>
      </c>
      <c r="J56" s="104">
        <v>-3.420157704816329</v>
      </c>
      <c r="K56" s="104">
        <v>-2.0844575563365497</v>
      </c>
      <c r="L56" s="104">
        <v>20.414917133773656</v>
      </c>
    </row>
    <row r="57" spans="1:12" ht="15" customHeight="1" x14ac:dyDescent="0.2">
      <c r="A57" s="98" t="s">
        <v>45</v>
      </c>
      <c r="B57" s="142">
        <v>123941.95875600001</v>
      </c>
      <c r="C57" s="142">
        <v>93760.989696000004</v>
      </c>
      <c r="D57" s="142">
        <v>94874.801835999999</v>
      </c>
      <c r="E57" s="142">
        <v>218816.76059200001</v>
      </c>
      <c r="F57" s="142">
        <v>29067.156920000009</v>
      </c>
      <c r="G57" s="141"/>
      <c r="H57" s="104">
        <v>-14.093530413863675</v>
      </c>
      <c r="I57" s="104">
        <v>-15.241667013986703</v>
      </c>
      <c r="J57" s="104">
        <v>-21.651623231864537</v>
      </c>
      <c r="K57" s="104">
        <v>-17.542449035683163</v>
      </c>
      <c r="L57" s="104">
        <v>25.387010270152778</v>
      </c>
    </row>
    <row r="58" spans="1:12" ht="15" customHeight="1" x14ac:dyDescent="0.2">
      <c r="A58" s="98" t="s">
        <v>46</v>
      </c>
      <c r="B58" s="142">
        <v>116765.36466200001</v>
      </c>
      <c r="C58" s="142">
        <v>89039.854288000002</v>
      </c>
      <c r="D58" s="142">
        <v>99458.206325000006</v>
      </c>
      <c r="E58" s="142">
        <v>216223.57098700001</v>
      </c>
      <c r="F58" s="142">
        <v>17307.158337000001</v>
      </c>
      <c r="G58" s="141"/>
      <c r="H58" s="104">
        <v>-13.072834143196932</v>
      </c>
      <c r="I58" s="104">
        <v>-13.012266296150464</v>
      </c>
      <c r="J58" s="104">
        <v>-16.059627230836103</v>
      </c>
      <c r="K58" s="104">
        <v>-14.472668832324276</v>
      </c>
      <c r="L58" s="104">
        <v>9.2707619039098521</v>
      </c>
    </row>
    <row r="59" spans="1:12" ht="15" customHeight="1" x14ac:dyDescent="0.2">
      <c r="A59" s="98" t="s">
        <v>47</v>
      </c>
      <c r="B59" s="142">
        <v>115180.797911</v>
      </c>
      <c r="C59" s="142">
        <v>92098.632293000002</v>
      </c>
      <c r="D59" s="142">
        <v>97850.425300000003</v>
      </c>
      <c r="E59" s="142">
        <v>213031.223211</v>
      </c>
      <c r="F59" s="142">
        <v>17330.372610999999</v>
      </c>
      <c r="G59" s="141"/>
      <c r="H59" s="104">
        <v>-18.611004799392273</v>
      </c>
      <c r="I59" s="104">
        <v>-13.653218186287875</v>
      </c>
      <c r="J59" s="104">
        <v>-21.235312808179163</v>
      </c>
      <c r="K59" s="104">
        <v>-19.837800748741696</v>
      </c>
      <c r="L59" s="104">
        <v>0.24773344953314957</v>
      </c>
    </row>
    <row r="60" spans="1:12" ht="15" customHeight="1" x14ac:dyDescent="0.2">
      <c r="A60" s="98" t="s">
        <v>48</v>
      </c>
      <c r="B60" s="142">
        <v>124334.098167</v>
      </c>
      <c r="C60" s="142">
        <v>96724.631062999993</v>
      </c>
      <c r="D60" s="142">
        <v>99936.529322999995</v>
      </c>
      <c r="E60" s="142">
        <v>224270.62748999998</v>
      </c>
      <c r="F60" s="142">
        <v>24397.568844000009</v>
      </c>
      <c r="G60" s="141"/>
      <c r="H60" s="104">
        <v>-13.806290604450332</v>
      </c>
      <c r="I60" s="104">
        <v>-12.423899854732012</v>
      </c>
      <c r="J60" s="104">
        <v>-11.096719787867526</v>
      </c>
      <c r="K60" s="104">
        <v>-12.619569223646121</v>
      </c>
      <c r="L60" s="104">
        <v>-23.372601935073945</v>
      </c>
    </row>
    <row r="61" spans="1:12" ht="15" customHeight="1" x14ac:dyDescent="0.2">
      <c r="A61" s="98" t="s">
        <v>49</v>
      </c>
      <c r="B61" s="142">
        <v>126151.698556</v>
      </c>
      <c r="C61" s="142">
        <v>96392.111992999999</v>
      </c>
      <c r="D61" s="142">
        <v>113187.27726800001</v>
      </c>
      <c r="E61" s="142">
        <v>239338.97582400002</v>
      </c>
      <c r="F61" s="142">
        <v>12964.421287999998</v>
      </c>
      <c r="G61" s="141"/>
      <c r="H61" s="104">
        <v>-4.4140484186173001</v>
      </c>
      <c r="I61" s="104">
        <v>-5.0814340459922285</v>
      </c>
      <c r="J61" s="104">
        <v>-0.29146004675204562</v>
      </c>
      <c r="K61" s="104">
        <v>-2.5077454883310146</v>
      </c>
      <c r="L61" s="104">
        <v>-29.766776418907281</v>
      </c>
    </row>
    <row r="62" spans="1:12" ht="15" customHeight="1" x14ac:dyDescent="0.2">
      <c r="A62" s="98" t="s">
        <v>50</v>
      </c>
      <c r="B62" s="142">
        <v>121603.985323</v>
      </c>
      <c r="C62" s="142">
        <v>95539.674832000004</v>
      </c>
      <c r="D62" s="142">
        <v>109500.98892800001</v>
      </c>
      <c r="E62" s="142">
        <v>231104.97425100001</v>
      </c>
      <c r="F62" s="142">
        <v>12102.996394999995</v>
      </c>
      <c r="G62" s="141"/>
      <c r="H62" s="104">
        <v>-6.2377122569443166</v>
      </c>
      <c r="I62" s="104">
        <v>-7.7022948617497811</v>
      </c>
      <c r="J62" s="104">
        <v>1.4927959780727473</v>
      </c>
      <c r="K62" s="104">
        <v>-2.7271790185840694</v>
      </c>
      <c r="L62" s="104">
        <v>-44.490614332522746</v>
      </c>
    </row>
    <row r="63" spans="1:12" ht="15" customHeight="1" x14ac:dyDescent="0.2">
      <c r="A63" s="98" t="s">
        <v>51</v>
      </c>
      <c r="B63" s="142">
        <v>118446.90796</v>
      </c>
      <c r="C63" s="142">
        <v>97263.367272000003</v>
      </c>
      <c r="D63" s="142">
        <v>106630.601597</v>
      </c>
      <c r="E63" s="142">
        <v>225077.50955700001</v>
      </c>
      <c r="F63" s="142">
        <v>11816.306362999996</v>
      </c>
      <c r="G63" s="141"/>
      <c r="H63" s="104">
        <v>-9.999029238093172</v>
      </c>
      <c r="I63" s="104">
        <v>-7.371873960373609</v>
      </c>
      <c r="J63" s="104">
        <v>2.8992296004702212</v>
      </c>
      <c r="K63" s="104">
        <v>-4.3169994094719115</v>
      </c>
      <c r="L63" s="104">
        <v>-57.768766277644716</v>
      </c>
    </row>
    <row r="64" spans="1:12" ht="9.9499999999999993" customHeight="1" x14ac:dyDescent="0.2">
      <c r="A64" s="98"/>
      <c r="B64" s="142"/>
      <c r="C64" s="142"/>
      <c r="D64" s="142"/>
      <c r="E64" s="142"/>
      <c r="F64" s="142"/>
      <c r="G64" s="141"/>
      <c r="H64" s="141"/>
      <c r="I64" s="141"/>
      <c r="J64" s="141"/>
      <c r="K64" s="141"/>
      <c r="L64" s="141"/>
    </row>
    <row r="65" spans="1:13" ht="15" customHeight="1" x14ac:dyDescent="0.2">
      <c r="A65" s="32">
        <v>2024</v>
      </c>
      <c r="B65" s="143"/>
      <c r="C65" s="143"/>
      <c r="D65" s="143"/>
      <c r="E65" s="143"/>
      <c r="F65" s="143"/>
      <c r="G65" s="144"/>
      <c r="H65" s="144"/>
      <c r="I65" s="144"/>
      <c r="J65" s="144"/>
      <c r="K65" s="144"/>
      <c r="L65" s="144"/>
    </row>
    <row r="66" spans="1:13" ht="15" customHeight="1" x14ac:dyDescent="0.2">
      <c r="A66" s="98" t="s">
        <v>40</v>
      </c>
      <c r="B66" s="142">
        <v>122381.41701400001</v>
      </c>
      <c r="C66" s="142">
        <v>94760.159646</v>
      </c>
      <c r="D66" s="142">
        <v>112237.98906199999</v>
      </c>
      <c r="E66" s="142">
        <v>234619.40607600001</v>
      </c>
      <c r="F66" s="142">
        <v>10143.427952000013</v>
      </c>
      <c r="G66" s="141"/>
      <c r="H66" s="104">
        <v>8.6236809580055418</v>
      </c>
      <c r="I66" s="104">
        <v>10.118147583736036</v>
      </c>
      <c r="J66" s="104">
        <v>18.759900140440333</v>
      </c>
      <c r="K66" s="104">
        <v>13.247609996138676</v>
      </c>
      <c r="L66" s="104">
        <v>-44.135448059571061</v>
      </c>
    </row>
    <row r="67" spans="1:13" ht="15" customHeight="1" x14ac:dyDescent="0.2">
      <c r="A67" s="98" t="s">
        <v>41</v>
      </c>
      <c r="B67" s="142">
        <v>111445.132959</v>
      </c>
      <c r="C67" s="142">
        <v>91682.737062</v>
      </c>
      <c r="D67" s="142">
        <v>100116.36493900001</v>
      </c>
      <c r="E67" s="142">
        <v>211561.497898</v>
      </c>
      <c r="F67" s="142">
        <v>11328.768019999989</v>
      </c>
      <c r="G67" s="141"/>
      <c r="H67" s="104">
        <v>-1.0977728550026766</v>
      </c>
      <c r="I67" s="104">
        <v>4.3580466342734159</v>
      </c>
      <c r="J67" s="104">
        <v>7.9969388647000095</v>
      </c>
      <c r="K67" s="104">
        <v>3.0072317358183831</v>
      </c>
      <c r="L67" s="104">
        <v>-43.297079125127439</v>
      </c>
    </row>
    <row r="68" spans="1:13" ht="15" customHeight="1" x14ac:dyDescent="0.2">
      <c r="A68" s="98" t="s">
        <v>42</v>
      </c>
      <c r="B68" s="142">
        <v>128967.24159600001</v>
      </c>
      <c r="C68" s="142">
        <v>104574.725114</v>
      </c>
      <c r="D68" s="142">
        <v>115845.142401</v>
      </c>
      <c r="E68" s="142">
        <v>244812.383997</v>
      </c>
      <c r="F68" s="142">
        <v>13122.099195000003</v>
      </c>
      <c r="G68" s="141"/>
      <c r="H68" s="104">
        <v>-0.59932244625555686</v>
      </c>
      <c r="I68" s="104">
        <v>1.9850156554620968</v>
      </c>
      <c r="J68" s="104">
        <v>10.889858182449984</v>
      </c>
      <c r="K68" s="104">
        <v>4.5253151641221789</v>
      </c>
      <c r="L68" s="104">
        <v>-48.085111914366543</v>
      </c>
    </row>
    <row r="69" spans="1:13" ht="15" customHeight="1" x14ac:dyDescent="0.2">
      <c r="A69" s="98" t="s">
        <v>43</v>
      </c>
      <c r="B69" s="142">
        <v>115155.15472200001</v>
      </c>
      <c r="C69" s="142">
        <v>92181.224682999993</v>
      </c>
      <c r="D69" s="142">
        <v>107087.740422</v>
      </c>
      <c r="E69" s="142">
        <v>222242.89514400001</v>
      </c>
      <c r="F69" s="142">
        <v>8067.414300000004</v>
      </c>
      <c r="G69" s="141"/>
      <c r="H69" s="104">
        <v>9.4988178033714519</v>
      </c>
      <c r="I69" s="104">
        <v>14.973428959472134</v>
      </c>
      <c r="J69" s="104">
        <v>14.141012144016774</v>
      </c>
      <c r="K69" s="104">
        <v>11.687578813637733</v>
      </c>
      <c r="L69" s="104">
        <v>-28.890742429270112</v>
      </c>
    </row>
    <row r="70" spans="1:13" ht="15" customHeight="1" x14ac:dyDescent="0.2">
      <c r="A70" s="98" t="s">
        <v>44</v>
      </c>
      <c r="B70" s="142">
        <v>128099.507021</v>
      </c>
      <c r="C70" s="142">
        <v>105866.328112</v>
      </c>
      <c r="D70" s="142">
        <v>118082.514928</v>
      </c>
      <c r="E70" s="142">
        <v>246182.02194900002</v>
      </c>
      <c r="F70" s="142">
        <v>10016.992092999993</v>
      </c>
      <c r="G70" s="141"/>
      <c r="H70" s="104">
        <v>7.1820947844773553</v>
      </c>
      <c r="I70" s="104">
        <v>13.077437654648062</v>
      </c>
      <c r="J70" s="104">
        <v>13.426684040044613</v>
      </c>
      <c r="K70" s="104">
        <v>10.089212835972017</v>
      </c>
      <c r="L70" s="104">
        <v>-35.001302828114277</v>
      </c>
    </row>
    <row r="71" spans="1:13" ht="15" customHeight="1" x14ac:dyDescent="0.2">
      <c r="A71" s="98" t="s">
        <v>45</v>
      </c>
      <c r="B71" s="142">
        <v>126083.274428</v>
      </c>
      <c r="C71" s="142">
        <v>100513.258728</v>
      </c>
      <c r="D71" s="142">
        <v>111740.28697299999</v>
      </c>
      <c r="E71" s="142">
        <v>237823.56140100001</v>
      </c>
      <c r="F71" s="142">
        <v>14342.98745500001</v>
      </c>
      <c r="G71" s="141"/>
      <c r="H71" s="104">
        <v>1.7276761586570766</v>
      </c>
      <c r="I71" s="104">
        <v>7.2015761073904949</v>
      </c>
      <c r="J71" s="104">
        <v>17.776569553371569</v>
      </c>
      <c r="K71" s="104">
        <v>8.6861722829539403</v>
      </c>
      <c r="L71" s="104">
        <v>-50.655691939616077</v>
      </c>
    </row>
    <row r="72" spans="1:13" ht="15" customHeight="1" x14ac:dyDescent="0.2">
      <c r="A72" s="98" t="s">
        <v>46</v>
      </c>
      <c r="B72" s="142">
        <v>131503.18371799999</v>
      </c>
      <c r="C72" s="142">
        <v>105427.451128</v>
      </c>
      <c r="D72" s="142">
        <v>124715.533014</v>
      </c>
      <c r="E72" s="142">
        <v>256218.716732</v>
      </c>
      <c r="F72" s="142">
        <v>6787.6507039999851</v>
      </c>
      <c r="G72" s="141"/>
      <c r="H72" s="104">
        <v>12.621738559770224</v>
      </c>
      <c r="I72" s="104">
        <v>18.40478847482634</v>
      </c>
      <c r="J72" s="104">
        <v>25.394914730783015</v>
      </c>
      <c r="K72" s="104">
        <v>18.497125712258544</v>
      </c>
      <c r="L72" s="104">
        <v>-60.781252636436292</v>
      </c>
      <c r="M72" s="156"/>
    </row>
    <row r="73" spans="1:13" ht="15" customHeight="1" x14ac:dyDescent="0.2">
      <c r="A73" s="98" t="s">
        <v>47</v>
      </c>
      <c r="B73" s="142">
        <v>129094.08764100001</v>
      </c>
      <c r="C73" s="142">
        <v>106299.288443</v>
      </c>
      <c r="D73" s="142">
        <v>122739.87201399999</v>
      </c>
      <c r="E73" s="142">
        <v>251833.95965500001</v>
      </c>
      <c r="F73" s="142">
        <v>6354.2156270000123</v>
      </c>
      <c r="G73" s="141"/>
      <c r="H73" s="104">
        <v>12.079521918879887</v>
      </c>
      <c r="I73" s="104">
        <v>15.41896529453599</v>
      </c>
      <c r="J73" s="104">
        <v>25.436217203646617</v>
      </c>
      <c r="K73" s="104">
        <v>18.214577121198449</v>
      </c>
      <c r="L73" s="104">
        <v>-63.334800874582228</v>
      </c>
    </row>
    <row r="74" spans="1:13" ht="15" customHeight="1" x14ac:dyDescent="0.2">
      <c r="A74" s="98" t="s">
        <v>48</v>
      </c>
      <c r="B74" s="142">
        <v>123629.88989799999</v>
      </c>
      <c r="C74" s="142">
        <v>99997.068220000001</v>
      </c>
      <c r="D74" s="142">
        <v>110790.021694</v>
      </c>
      <c r="E74" s="142">
        <v>234419.91159199999</v>
      </c>
      <c r="F74" s="142">
        <v>12839.868203999999</v>
      </c>
      <c r="G74" s="141"/>
      <c r="H74" s="104">
        <v>-0.56638386362375392</v>
      </c>
      <c r="I74" s="104">
        <v>3.38325111301645</v>
      </c>
      <c r="J74" s="104">
        <v>10.860385531221484</v>
      </c>
      <c r="K74" s="104">
        <v>4.5254629264603885</v>
      </c>
      <c r="L74" s="104">
        <v>-47.372345637800493</v>
      </c>
    </row>
    <row r="75" spans="1:13" ht="15" customHeight="1" x14ac:dyDescent="0.2">
      <c r="A75" s="98" t="s">
        <v>49</v>
      </c>
      <c r="B75" s="142">
        <v>128223.665311</v>
      </c>
      <c r="C75" s="142">
        <v>99528.071288000006</v>
      </c>
      <c r="D75" s="142">
        <v>116269.404542</v>
      </c>
      <c r="E75" s="142">
        <v>244493.06985299999</v>
      </c>
      <c r="F75" s="142">
        <v>11954.260769</v>
      </c>
      <c r="G75" s="141"/>
      <c r="H75" s="104">
        <v>1.6424406319667906</v>
      </c>
      <c r="I75" s="104">
        <v>3.253336014909336</v>
      </c>
      <c r="J75" s="104">
        <v>2.7230333199925516</v>
      </c>
      <c r="K75" s="104">
        <v>2.153470412102898</v>
      </c>
      <c r="L75" s="104">
        <v>-7.7917902894363067</v>
      </c>
    </row>
    <row r="76" spans="1:13" ht="15" customHeight="1" x14ac:dyDescent="0.2">
      <c r="A76" s="98" t="s">
        <v>50</v>
      </c>
      <c r="B76" s="142">
        <v>126104.829507</v>
      </c>
      <c r="C76" s="142">
        <v>104902.650123</v>
      </c>
      <c r="D76" s="142">
        <v>111269.536479</v>
      </c>
      <c r="E76" s="142">
        <v>237374.36598599999</v>
      </c>
      <c r="F76" s="142">
        <v>14835.293028</v>
      </c>
      <c r="G76" s="141"/>
      <c r="H76" s="104">
        <v>3.7012308207210687</v>
      </c>
      <c r="I76" s="104">
        <v>9.8000912264607933</v>
      </c>
      <c r="J76" s="104">
        <v>1.6150973322833329</v>
      </c>
      <c r="K76" s="104">
        <v>2.7127896123044337</v>
      </c>
      <c r="L76" s="104">
        <v>22.575373435034439</v>
      </c>
    </row>
    <row r="77" spans="1:13" ht="15" customHeight="1" x14ac:dyDescent="0.2">
      <c r="A77" s="98" t="s">
        <v>51</v>
      </c>
      <c r="B77" s="142">
        <v>138603.17019999999</v>
      </c>
      <c r="C77" s="142">
        <v>110326.609684</v>
      </c>
      <c r="D77" s="142">
        <v>119343.073078</v>
      </c>
      <c r="E77" s="142">
        <v>257946.24327799998</v>
      </c>
      <c r="F77" s="142">
        <v>19260.097121999992</v>
      </c>
      <c r="G77" s="141"/>
      <c r="H77" s="104">
        <v>17.017128253619628</v>
      </c>
      <c r="I77" s="104">
        <v>13.430793913877404</v>
      </c>
      <c r="J77" s="104">
        <v>11.921972952047621</v>
      </c>
      <c r="K77" s="104">
        <v>14.603295453949428</v>
      </c>
      <c r="L77" s="104">
        <v>62.995918778041229</v>
      </c>
    </row>
    <row r="78" spans="1:13" ht="15" customHeight="1" x14ac:dyDescent="0.2">
      <c r="A78" s="98"/>
      <c r="B78" s="142"/>
      <c r="C78" s="142"/>
      <c r="D78" s="142"/>
      <c r="E78" s="142"/>
      <c r="F78" s="142"/>
      <c r="G78" s="141"/>
      <c r="H78" s="104"/>
      <c r="I78" s="104"/>
      <c r="J78" s="104"/>
      <c r="K78" s="104"/>
      <c r="L78" s="104"/>
    </row>
    <row r="79" spans="1:13" ht="15" customHeight="1" x14ac:dyDescent="0.2">
      <c r="A79" s="32">
        <v>2025</v>
      </c>
      <c r="B79" s="143"/>
      <c r="C79" s="143"/>
      <c r="D79" s="143"/>
      <c r="E79" s="143"/>
      <c r="F79" s="143"/>
      <c r="G79" s="144"/>
      <c r="H79" s="144"/>
      <c r="I79" s="144"/>
      <c r="J79" s="144"/>
      <c r="K79" s="144"/>
      <c r="L79" s="144"/>
    </row>
    <row r="80" spans="1:13" ht="15" customHeight="1" x14ac:dyDescent="0.2">
      <c r="A80" s="98" t="s">
        <v>40</v>
      </c>
      <c r="B80" s="142">
        <v>122814.047068</v>
      </c>
      <c r="C80" s="142">
        <v>97545.887648000004</v>
      </c>
      <c r="D80" s="142">
        <v>119155.121782</v>
      </c>
      <c r="E80" s="142">
        <v>241969.16885000002</v>
      </c>
      <c r="F80" s="142">
        <v>3658.9252859999979</v>
      </c>
      <c r="G80" s="141"/>
      <c r="H80" s="104">
        <v>0.35350959692721506</v>
      </c>
      <c r="I80" s="104">
        <v>2.939767105085922</v>
      </c>
      <c r="J80" s="104">
        <v>6.1629157630211928</v>
      </c>
      <c r="K80" s="104">
        <v>3.1326320771689176</v>
      </c>
      <c r="L80" s="104">
        <v>-63.928118745314741</v>
      </c>
    </row>
    <row r="81" spans="1:12" ht="15" customHeight="1" x14ac:dyDescent="0.2">
      <c r="A81" s="98" t="s">
        <v>41</v>
      </c>
      <c r="B81" s="142">
        <v>118241.86837900001</v>
      </c>
      <c r="C81" s="142">
        <v>96898.637740999999</v>
      </c>
      <c r="D81" s="142">
        <v>105624.93919999999</v>
      </c>
      <c r="E81" s="142">
        <v>223866.80757900001</v>
      </c>
      <c r="F81" s="142">
        <v>12616.929179000013</v>
      </c>
      <c r="G81" s="141"/>
      <c r="H81" s="104">
        <v>6.0987279027254537</v>
      </c>
      <c r="I81" s="104">
        <v>5.6890760967059473</v>
      </c>
      <c r="J81" s="104">
        <v>5.5021716623014694</v>
      </c>
      <c r="K81" s="104">
        <v>5.8164220821185442</v>
      </c>
      <c r="L81" s="104">
        <v>11.370708242289762</v>
      </c>
    </row>
    <row r="82" spans="1:12" ht="15" customHeight="1" x14ac:dyDescent="0.2">
      <c r="A82" s="98" t="s">
        <v>42</v>
      </c>
      <c r="B82" s="142">
        <v>137303.57200700001</v>
      </c>
      <c r="C82" s="142">
        <v>109893.863409</v>
      </c>
      <c r="D82" s="142">
        <v>112534.811159</v>
      </c>
      <c r="E82" s="142">
        <v>249838.38316600001</v>
      </c>
      <c r="F82" s="142">
        <v>24768.760848000005</v>
      </c>
      <c r="G82" s="141"/>
      <c r="H82" s="104">
        <v>6.4639130897396591</v>
      </c>
      <c r="I82" s="104">
        <v>5.0864473123897191</v>
      </c>
      <c r="J82" s="104">
        <v>-2.857548597541737</v>
      </c>
      <c r="K82" s="104">
        <v>2.053000378061598</v>
      </c>
      <c r="L82" s="104">
        <v>88.756086049386099</v>
      </c>
    </row>
    <row r="83" spans="1:12" ht="15" customHeight="1" x14ac:dyDescent="0.2">
      <c r="A83" s="98" t="s">
        <v>43</v>
      </c>
      <c r="B83" s="142">
        <v>133499.36950999999</v>
      </c>
      <c r="C83" s="142">
        <v>99962.027583000003</v>
      </c>
      <c r="D83" s="142">
        <v>128369.392945</v>
      </c>
      <c r="E83" s="142">
        <v>261868.76245499999</v>
      </c>
      <c r="F83" s="142">
        <v>5129.9765649999899</v>
      </c>
      <c r="G83" s="141"/>
      <c r="H83" s="104">
        <v>15.929998819666725</v>
      </c>
      <c r="I83" s="104">
        <v>8.4407675497448089</v>
      </c>
      <c r="J83" s="104">
        <v>19.87309886186366</v>
      </c>
      <c r="K83" s="104">
        <v>17.829981599782883</v>
      </c>
      <c r="L83" s="104">
        <v>-36.411142725123369</v>
      </c>
    </row>
    <row r="84" spans="1:12" ht="15" customHeight="1" x14ac:dyDescent="0.2">
      <c r="A84" s="98" t="s">
        <v>44</v>
      </c>
      <c r="B84" s="142">
        <v>126617.562729</v>
      </c>
      <c r="C84" s="142">
        <v>100812.209497</v>
      </c>
      <c r="D84" s="142">
        <v>125857.686971</v>
      </c>
      <c r="E84" s="142">
        <v>252475.24969999999</v>
      </c>
      <c r="F84" s="142">
        <v>759.87575799999468</v>
      </c>
      <c r="G84" s="141"/>
      <c r="H84" s="104">
        <v>-1.1568696292930003</v>
      </c>
      <c r="I84" s="104">
        <v>-4.7740567800302447</v>
      </c>
      <c r="J84" s="104">
        <v>6.5845244300062999</v>
      </c>
      <c r="K84" s="104">
        <v>2.5563311655242282</v>
      </c>
      <c r="L84" s="104">
        <v>-92.414132396780019</v>
      </c>
    </row>
    <row r="85" spans="1:12" ht="15" customHeight="1" x14ac:dyDescent="0.2">
      <c r="A85" s="98" t="s">
        <v>45</v>
      </c>
      <c r="B85" s="142">
        <v>121549.776461</v>
      </c>
      <c r="C85" s="142">
        <v>95107.545050999994</v>
      </c>
      <c r="D85" s="142">
        <v>113145.295367</v>
      </c>
      <c r="E85" s="142">
        <v>234695.07182800001</v>
      </c>
      <c r="F85" s="142">
        <v>8404.4810940000025</v>
      </c>
      <c r="G85" s="141"/>
      <c r="H85" s="104">
        <v>-3.5956378731176297</v>
      </c>
      <c r="I85" s="104">
        <v>-5.3781100577272811</v>
      </c>
      <c r="J85" s="104">
        <v>1.2573874938584195</v>
      </c>
      <c r="K85" s="104">
        <v>-1.3154666234793222</v>
      </c>
      <c r="L85" s="104">
        <v>-41.403552639445593</v>
      </c>
    </row>
    <row r="86" spans="1:12" ht="15" customHeight="1" x14ac:dyDescent="0.2">
      <c r="A86" s="98" t="s">
        <v>46</v>
      </c>
      <c r="B86" s="142">
        <v>140448.277496</v>
      </c>
      <c r="C86" s="142">
        <v>103412.43518999999</v>
      </c>
      <c r="D86" s="142">
        <v>125469.046649</v>
      </c>
      <c r="E86" s="142">
        <v>265917.32414499996</v>
      </c>
      <c r="F86" s="142">
        <v>14979.230846999999</v>
      </c>
      <c r="G86" s="141"/>
      <c r="H86" s="104">
        <v>6.8021879965904031</v>
      </c>
      <c r="I86" s="104">
        <v>-1.9112820393936802</v>
      </c>
      <c r="J86" s="104">
        <v>0.6041858754798568</v>
      </c>
      <c r="K86" s="104">
        <v>3.78528451656579</v>
      </c>
      <c r="L86" s="104">
        <v>120.68358405910145</v>
      </c>
    </row>
  </sheetData>
  <mergeCells count="2">
    <mergeCell ref="B3:F3"/>
    <mergeCell ref="H3:L3"/>
  </mergeCells>
  <phoneticPr fontId="4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fitToHeight="0" orientation="portrait" r:id="rId1"/>
  <rowBreaks count="1" manualBreakCount="1">
    <brk id="5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7"/>
  <sheetViews>
    <sheetView view="pageBreakPreview" zoomScaleNormal="100" zoomScaleSheetLayoutView="100" workbookViewId="0">
      <selection activeCell="P28" sqref="P28"/>
    </sheetView>
  </sheetViews>
  <sheetFormatPr defaultColWidth="9.140625" defaultRowHeight="12" x14ac:dyDescent="0.2"/>
  <cols>
    <col min="1" max="1" width="5.42578125" style="1" customWidth="1"/>
    <col min="2" max="2" width="23.140625" style="1" bestFit="1" customWidth="1"/>
    <col min="3" max="5" width="10" style="1" bestFit="1" customWidth="1"/>
    <col min="6" max="6" width="6.7109375" style="1" bestFit="1" customWidth="1"/>
    <col min="7" max="7" width="12.7109375" style="1" bestFit="1" customWidth="1"/>
    <col min="8" max="8" width="9" style="1" bestFit="1" customWidth="1"/>
    <col min="9" max="9" width="0.85546875" style="1" customWidth="1"/>
    <col min="10" max="11" width="10" style="1" bestFit="1" customWidth="1"/>
    <col min="12" max="12" width="8.140625" style="1" customWidth="1"/>
    <col min="13" max="16384" width="9.140625" style="1"/>
  </cols>
  <sheetData>
    <row r="1" spans="1:12" ht="12.75" x14ac:dyDescent="0.2">
      <c r="A1" s="92" t="s">
        <v>124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">
      <c r="A2" s="39"/>
      <c r="B2" s="108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x14ac:dyDescent="0.2">
      <c r="A3" s="12"/>
      <c r="B3" s="13"/>
      <c r="C3" s="152" t="s">
        <v>121</v>
      </c>
      <c r="D3" s="152"/>
      <c r="E3" s="152"/>
      <c r="F3" s="13"/>
      <c r="G3" s="153" t="s">
        <v>106</v>
      </c>
      <c r="H3" s="153"/>
      <c r="I3" s="14"/>
      <c r="J3" s="152" t="s">
        <v>121</v>
      </c>
      <c r="K3" s="152"/>
      <c r="L3" s="152"/>
    </row>
    <row r="4" spans="1:12" ht="24" x14ac:dyDescent="0.2">
      <c r="A4" s="15" t="s">
        <v>119</v>
      </c>
      <c r="B4" s="16" t="s">
        <v>1</v>
      </c>
      <c r="C4" s="17" t="s">
        <v>179</v>
      </c>
      <c r="D4" s="17" t="s">
        <v>174</v>
      </c>
      <c r="E4" s="17" t="s">
        <v>180</v>
      </c>
      <c r="F4" s="18" t="s">
        <v>116</v>
      </c>
      <c r="G4" s="19" t="s">
        <v>129</v>
      </c>
      <c r="H4" s="20" t="s">
        <v>2</v>
      </c>
      <c r="I4" s="20"/>
      <c r="J4" s="17" t="s">
        <v>181</v>
      </c>
      <c r="K4" s="17" t="s">
        <v>182</v>
      </c>
      <c r="L4" s="18" t="s">
        <v>116</v>
      </c>
    </row>
    <row r="5" spans="1:12" ht="15" customHeight="1" x14ac:dyDescent="0.2">
      <c r="A5" s="79"/>
      <c r="B5" s="80" t="s">
        <v>34</v>
      </c>
      <c r="C5" s="81">
        <v>131503.18371799999</v>
      </c>
      <c r="D5" s="81">
        <v>121549.776461</v>
      </c>
      <c r="E5" s="81">
        <v>140448.277496</v>
      </c>
      <c r="F5" s="82">
        <f>E5/E$5*100</f>
        <v>100</v>
      </c>
      <c r="G5" s="83">
        <f>E5-C5</f>
        <v>8945.0937780000095</v>
      </c>
      <c r="H5" s="83">
        <f t="shared" ref="H5" si="0">(G5/C5)*100</f>
        <v>6.8021879965903951</v>
      </c>
      <c r="I5" s="84"/>
      <c r="J5" s="81">
        <v>863634.91145799996</v>
      </c>
      <c r="K5" s="81">
        <v>900474.47365000006</v>
      </c>
      <c r="L5" s="82">
        <f>K5/K$5*100</f>
        <v>100</v>
      </c>
    </row>
    <row r="6" spans="1:12" ht="6" customHeight="1" x14ac:dyDescent="0.2">
      <c r="A6" s="109"/>
      <c r="B6" s="110"/>
      <c r="C6" s="111"/>
      <c r="D6" s="111"/>
      <c r="E6" s="111"/>
      <c r="F6" s="112"/>
      <c r="G6" s="113"/>
      <c r="H6" s="114"/>
      <c r="I6" s="114"/>
      <c r="J6" s="111"/>
      <c r="K6" s="111"/>
      <c r="L6" s="112"/>
    </row>
    <row r="7" spans="1:12" x14ac:dyDescent="0.2">
      <c r="A7" s="67" t="s">
        <v>3</v>
      </c>
      <c r="B7" s="39" t="s">
        <v>136</v>
      </c>
      <c r="C7" s="41">
        <v>21070.306974000006</v>
      </c>
      <c r="D7" s="41">
        <v>16955.614032000001</v>
      </c>
      <c r="E7" s="41">
        <v>25750.408753</v>
      </c>
      <c r="F7" s="55">
        <f>E7/E$5*100</f>
        <v>18.334442552158308</v>
      </c>
      <c r="G7" s="115">
        <f>E7-C7</f>
        <v>4680.1017789999933</v>
      </c>
      <c r="H7" s="115">
        <f t="shared" ref="H7" si="1">(G7/C7)*100</f>
        <v>22.211834809882308</v>
      </c>
      <c r="I7" s="57"/>
      <c r="J7" s="41">
        <v>134339.5887830001</v>
      </c>
      <c r="K7" s="41">
        <v>144288.03702899997</v>
      </c>
      <c r="L7" s="55">
        <f>K7/K$5*100</f>
        <v>16.023556608344503</v>
      </c>
    </row>
    <row r="8" spans="1:12" x14ac:dyDescent="0.2">
      <c r="A8" s="67" t="s">
        <v>4</v>
      </c>
      <c r="B8" s="39" t="s">
        <v>138</v>
      </c>
      <c r="C8" s="41">
        <v>17786.520060000013</v>
      </c>
      <c r="D8" s="41">
        <v>16274.261470999998</v>
      </c>
      <c r="E8" s="41">
        <v>18466.755390999999</v>
      </c>
      <c r="F8" s="55">
        <f t="shared" ref="F8:F36" si="2">E8/E$5*100</f>
        <v>13.148438500091919</v>
      </c>
      <c r="G8" s="115">
        <f t="shared" ref="G8:G36" si="3">E8-C8</f>
        <v>680.23533099998531</v>
      </c>
      <c r="H8" s="115">
        <f t="shared" ref="H8:H36" si="4">(G8/C8)*100</f>
        <v>3.8244430540955681</v>
      </c>
      <c r="I8" s="57"/>
      <c r="J8" s="41">
        <v>104959.30716099998</v>
      </c>
      <c r="K8" s="41">
        <v>130056.60300199997</v>
      </c>
      <c r="L8" s="55">
        <f t="shared" ref="L8:L36" si="5">K8/K$5*100</f>
        <v>14.443119356268491</v>
      </c>
    </row>
    <row r="9" spans="1:12" x14ac:dyDescent="0.2">
      <c r="A9" s="67" t="s">
        <v>5</v>
      </c>
      <c r="B9" s="39" t="s">
        <v>137</v>
      </c>
      <c r="C9" s="41">
        <v>14794.917208999997</v>
      </c>
      <c r="D9" s="41">
        <v>14834.460589000008</v>
      </c>
      <c r="E9" s="41">
        <v>15796.480887000003</v>
      </c>
      <c r="F9" s="55">
        <f t="shared" si="2"/>
        <v>11.247187340869944</v>
      </c>
      <c r="G9" s="115">
        <f t="shared" si="3"/>
        <v>1001.5636780000059</v>
      </c>
      <c r="H9" s="115">
        <f t="shared" si="4"/>
        <v>6.7696470608888424</v>
      </c>
      <c r="I9" s="57"/>
      <c r="J9" s="41">
        <v>105468.35114100004</v>
      </c>
      <c r="K9" s="41">
        <v>102598.95764000002</v>
      </c>
      <c r="L9" s="55">
        <f t="shared" si="5"/>
        <v>11.393877410441574</v>
      </c>
    </row>
    <row r="10" spans="1:12" x14ac:dyDescent="0.2">
      <c r="A10" s="67" t="s">
        <v>6</v>
      </c>
      <c r="B10" s="39" t="s">
        <v>183</v>
      </c>
      <c r="C10" s="41">
        <v>10275.978413999999</v>
      </c>
      <c r="D10" s="41">
        <v>9153.8092189999988</v>
      </c>
      <c r="E10" s="41">
        <v>10865.382441000002</v>
      </c>
      <c r="F10" s="55">
        <f t="shared" si="2"/>
        <v>7.7362162318505128</v>
      </c>
      <c r="G10" s="115">
        <f t="shared" si="3"/>
        <v>589.40402700000232</v>
      </c>
      <c r="H10" s="115">
        <f t="shared" si="4"/>
        <v>5.7357460599274708</v>
      </c>
      <c r="I10" s="57"/>
      <c r="J10" s="41">
        <v>66407.461947999996</v>
      </c>
      <c r="K10" s="41">
        <v>69838.167476000017</v>
      </c>
      <c r="L10" s="55">
        <f t="shared" si="5"/>
        <v>7.7557076318795231</v>
      </c>
    </row>
    <row r="11" spans="1:12" x14ac:dyDescent="0.2">
      <c r="A11" s="67" t="s">
        <v>7</v>
      </c>
      <c r="B11" s="39" t="s">
        <v>139</v>
      </c>
      <c r="C11" s="41">
        <v>7279.2705430000042</v>
      </c>
      <c r="D11" s="41">
        <v>8012.958232</v>
      </c>
      <c r="E11" s="41">
        <v>6439.4109280000002</v>
      </c>
      <c r="F11" s="55">
        <f t="shared" si="2"/>
        <v>4.584898471384526</v>
      </c>
      <c r="G11" s="115">
        <f t="shared" si="3"/>
        <v>-839.85961500000394</v>
      </c>
      <c r="H11" s="115">
        <f t="shared" si="4"/>
        <v>-11.53768925112478</v>
      </c>
      <c r="I11" s="57"/>
      <c r="J11" s="41">
        <v>48058.678333999975</v>
      </c>
      <c r="K11" s="41">
        <v>52011.023173000009</v>
      </c>
      <c r="L11" s="55">
        <f t="shared" si="5"/>
        <v>5.7759575307201718</v>
      </c>
    </row>
    <row r="12" spans="1:12" x14ac:dyDescent="0.2">
      <c r="A12" s="67" t="s">
        <v>8</v>
      </c>
      <c r="B12" s="39" t="s">
        <v>147</v>
      </c>
      <c r="C12" s="41">
        <v>5335.1588240000001</v>
      </c>
      <c r="D12" s="41">
        <v>6982.9161360000016</v>
      </c>
      <c r="E12" s="41">
        <v>7822.7103510000015</v>
      </c>
      <c r="F12" s="55">
        <f t="shared" si="2"/>
        <v>5.569815800142365</v>
      </c>
      <c r="G12" s="115">
        <f t="shared" si="3"/>
        <v>2487.5515270000014</v>
      </c>
      <c r="H12" s="115">
        <f t="shared" si="4"/>
        <v>46.625632133196291</v>
      </c>
      <c r="I12" s="57"/>
      <c r="J12" s="41">
        <v>36199.39428499998</v>
      </c>
      <c r="K12" s="41">
        <v>47105.764559000003</v>
      </c>
      <c r="L12" s="55">
        <f t="shared" si="5"/>
        <v>5.2312159797335083</v>
      </c>
    </row>
    <row r="13" spans="1:12" x14ac:dyDescent="0.2">
      <c r="A13" s="67" t="s">
        <v>9</v>
      </c>
      <c r="B13" s="39" t="s">
        <v>140</v>
      </c>
      <c r="C13" s="41">
        <v>6854.8297329999996</v>
      </c>
      <c r="D13" s="41">
        <v>5584.5053100000041</v>
      </c>
      <c r="E13" s="41">
        <v>6868.0395959999996</v>
      </c>
      <c r="F13" s="55">
        <f t="shared" si="2"/>
        <v>4.8900846051284637</v>
      </c>
      <c r="G13" s="115">
        <f t="shared" si="3"/>
        <v>13.209863000000041</v>
      </c>
      <c r="H13" s="115">
        <f t="shared" si="4"/>
        <v>0.19270884200676969</v>
      </c>
      <c r="I13" s="57"/>
      <c r="J13" s="41">
        <v>49582.73693899998</v>
      </c>
      <c r="K13" s="41">
        <v>45142.134171000012</v>
      </c>
      <c r="L13" s="55">
        <f t="shared" si="5"/>
        <v>5.0131497884687439</v>
      </c>
    </row>
    <row r="14" spans="1:12" x14ac:dyDescent="0.2">
      <c r="A14" s="67" t="s">
        <v>10</v>
      </c>
      <c r="B14" s="39" t="s">
        <v>141</v>
      </c>
      <c r="C14" s="41">
        <v>5552.844861999999</v>
      </c>
      <c r="D14" s="41">
        <v>4875.384508000001</v>
      </c>
      <c r="E14" s="41">
        <v>5798.2607669999989</v>
      </c>
      <c r="F14" s="55">
        <f t="shared" si="2"/>
        <v>4.1283957841100154</v>
      </c>
      <c r="G14" s="115">
        <f t="shared" si="3"/>
        <v>245.41590499999984</v>
      </c>
      <c r="H14" s="115">
        <f t="shared" si="4"/>
        <v>4.4196427434784669</v>
      </c>
      <c r="I14" s="57"/>
      <c r="J14" s="41">
        <v>34929.864114999982</v>
      </c>
      <c r="K14" s="41">
        <v>37047.477276000005</v>
      </c>
      <c r="L14" s="55">
        <f t="shared" si="5"/>
        <v>4.1142173776266047</v>
      </c>
    </row>
    <row r="15" spans="1:12" x14ac:dyDescent="0.2">
      <c r="A15" s="67" t="s">
        <v>11</v>
      </c>
      <c r="B15" s="39" t="s">
        <v>145</v>
      </c>
      <c r="C15" s="41">
        <v>4936.1301160000003</v>
      </c>
      <c r="D15" s="41">
        <v>4414.788539000001</v>
      </c>
      <c r="E15" s="41">
        <v>4702.7479959999991</v>
      </c>
      <c r="F15" s="55">
        <f t="shared" si="2"/>
        <v>3.3483842449644383</v>
      </c>
      <c r="G15" s="115">
        <f t="shared" si="3"/>
        <v>-233.38212000000112</v>
      </c>
      <c r="H15" s="115">
        <f t="shared" si="4"/>
        <v>-4.7280382509268746</v>
      </c>
      <c r="I15" s="57"/>
      <c r="J15" s="41">
        <v>34591.725302000013</v>
      </c>
      <c r="K15" s="41">
        <v>29984.769308000003</v>
      </c>
      <c r="L15" s="55">
        <f t="shared" si="5"/>
        <v>3.3298855420586415</v>
      </c>
    </row>
    <row r="16" spans="1:12" x14ac:dyDescent="0.2">
      <c r="A16" s="67" t="s">
        <v>12</v>
      </c>
      <c r="B16" s="39" t="s">
        <v>142</v>
      </c>
      <c r="C16" s="41">
        <v>4851.4688209999968</v>
      </c>
      <c r="D16" s="41">
        <v>4292.7893880000011</v>
      </c>
      <c r="E16" s="41">
        <v>5116.0706140000011</v>
      </c>
      <c r="F16" s="55">
        <f t="shared" si="2"/>
        <v>3.6426723810448354</v>
      </c>
      <c r="G16" s="115">
        <f t="shared" si="3"/>
        <v>264.60179300000436</v>
      </c>
      <c r="H16" s="115">
        <f t="shared" si="4"/>
        <v>5.4540553132002607</v>
      </c>
      <c r="I16" s="57"/>
      <c r="J16" s="41">
        <v>31633.733902999993</v>
      </c>
      <c r="K16" s="41">
        <v>29507.222106999991</v>
      </c>
      <c r="L16" s="55">
        <f t="shared" si="5"/>
        <v>3.2768527004874293</v>
      </c>
    </row>
    <row r="17" spans="1:12" x14ac:dyDescent="0.2">
      <c r="A17" s="67" t="s">
        <v>13</v>
      </c>
      <c r="B17" s="39" t="s">
        <v>146</v>
      </c>
      <c r="C17" s="41">
        <v>4718.6465689999995</v>
      </c>
      <c r="D17" s="41">
        <v>4279.8204320000013</v>
      </c>
      <c r="E17" s="41">
        <v>4623.2717139999995</v>
      </c>
      <c r="F17" s="55">
        <f t="shared" si="2"/>
        <v>3.291796664527745</v>
      </c>
      <c r="G17" s="115">
        <f t="shared" si="3"/>
        <v>-95.374855000000025</v>
      </c>
      <c r="H17" s="115">
        <f t="shared" si="4"/>
        <v>-2.0212332838526699</v>
      </c>
      <c r="I17" s="57"/>
      <c r="J17" s="41">
        <v>30861.139866000005</v>
      </c>
      <c r="K17" s="41">
        <v>29230.455795999987</v>
      </c>
      <c r="L17" s="55">
        <f t="shared" si="5"/>
        <v>3.2461170917501647</v>
      </c>
    </row>
    <row r="18" spans="1:12" x14ac:dyDescent="0.2">
      <c r="A18" s="67" t="s">
        <v>14</v>
      </c>
      <c r="B18" s="39" t="s">
        <v>144</v>
      </c>
      <c r="C18" s="41">
        <v>4525.2030500000019</v>
      </c>
      <c r="D18" s="41">
        <v>3950.74253</v>
      </c>
      <c r="E18" s="41">
        <v>4014.2617699999992</v>
      </c>
      <c r="F18" s="55">
        <f t="shared" si="2"/>
        <v>2.8581780008760349</v>
      </c>
      <c r="G18" s="115">
        <f t="shared" si="3"/>
        <v>-510.94128000000273</v>
      </c>
      <c r="H18" s="115">
        <f t="shared" si="4"/>
        <v>-11.291013339169444</v>
      </c>
      <c r="I18" s="115"/>
      <c r="J18" s="41">
        <v>31233.248876000001</v>
      </c>
      <c r="K18" s="41">
        <v>28758.637135000004</v>
      </c>
      <c r="L18" s="55">
        <f t="shared" si="5"/>
        <v>3.1937204192395603</v>
      </c>
    </row>
    <row r="19" spans="1:12" x14ac:dyDescent="0.2">
      <c r="A19" s="67" t="s">
        <v>15</v>
      </c>
      <c r="B19" s="39" t="s">
        <v>143</v>
      </c>
      <c r="C19" s="41">
        <v>3985.9804870000003</v>
      </c>
      <c r="D19" s="41">
        <v>3993.1791669999993</v>
      </c>
      <c r="E19" s="41">
        <v>3928.1587359999994</v>
      </c>
      <c r="F19" s="55">
        <f t="shared" si="2"/>
        <v>2.7968721340223444</v>
      </c>
      <c r="G19" s="115">
        <f t="shared" si="3"/>
        <v>-57.821751000000859</v>
      </c>
      <c r="H19" s="115">
        <f t="shared" si="4"/>
        <v>-1.4506280497002557</v>
      </c>
      <c r="I19" s="57"/>
      <c r="J19" s="41">
        <v>28406.057444999984</v>
      </c>
      <c r="K19" s="41">
        <v>27412.241353000012</v>
      </c>
      <c r="L19" s="55">
        <f t="shared" si="5"/>
        <v>3.0441997141669903</v>
      </c>
    </row>
    <row r="20" spans="1:12" x14ac:dyDescent="0.2">
      <c r="A20" s="67" t="s">
        <v>16</v>
      </c>
      <c r="B20" s="39" t="s">
        <v>149</v>
      </c>
      <c r="C20" s="41">
        <v>2125.2019770000006</v>
      </c>
      <c r="D20" s="41">
        <v>3211.7721770000003</v>
      </c>
      <c r="E20" s="41">
        <v>3157.0709409999999</v>
      </c>
      <c r="F20" s="55">
        <f t="shared" si="2"/>
        <v>2.2478530867634983</v>
      </c>
      <c r="G20" s="115">
        <f t="shared" si="3"/>
        <v>1031.8689639999993</v>
      </c>
      <c r="H20" s="115">
        <f t="shared" si="4"/>
        <v>48.553924528934267</v>
      </c>
      <c r="I20" s="57"/>
      <c r="J20" s="41">
        <v>12044.558530000004</v>
      </c>
      <c r="K20" s="41">
        <v>16540.401847000005</v>
      </c>
      <c r="L20" s="55">
        <f t="shared" si="5"/>
        <v>1.8368540509488103</v>
      </c>
    </row>
    <row r="21" spans="1:12" x14ac:dyDescent="0.2">
      <c r="A21" s="67" t="s">
        <v>17</v>
      </c>
      <c r="B21" s="39" t="s">
        <v>148</v>
      </c>
      <c r="C21" s="41">
        <v>2856.8803120000007</v>
      </c>
      <c r="D21" s="41">
        <v>2127.0545020000004</v>
      </c>
      <c r="E21" s="41">
        <v>2234.4815370000006</v>
      </c>
      <c r="F21" s="55">
        <f t="shared" si="2"/>
        <v>1.5909640024340199</v>
      </c>
      <c r="G21" s="115">
        <f t="shared" si="3"/>
        <v>-622.39877500000011</v>
      </c>
      <c r="H21" s="115">
        <f t="shared" si="4"/>
        <v>-21.785959054206259</v>
      </c>
      <c r="I21" s="57"/>
      <c r="J21" s="41">
        <v>16748.138082000005</v>
      </c>
      <c r="K21" s="41">
        <v>15512.285642999997</v>
      </c>
      <c r="L21" s="55">
        <f t="shared" si="5"/>
        <v>1.7226791093946516</v>
      </c>
    </row>
    <row r="22" spans="1:12" x14ac:dyDescent="0.2">
      <c r="A22" s="67" t="s">
        <v>18</v>
      </c>
      <c r="B22" s="39" t="s">
        <v>150</v>
      </c>
      <c r="C22" s="41">
        <v>1827.092112</v>
      </c>
      <c r="D22" s="41">
        <v>1313.482745</v>
      </c>
      <c r="E22" s="41">
        <v>1957.7322410000008</v>
      </c>
      <c r="F22" s="55">
        <f t="shared" si="2"/>
        <v>1.3939168752395399</v>
      </c>
      <c r="G22" s="115">
        <f t="shared" si="3"/>
        <v>130.6401290000008</v>
      </c>
      <c r="H22" s="115">
        <f t="shared" si="4"/>
        <v>7.1501665483628765</v>
      </c>
      <c r="I22" s="57"/>
      <c r="J22" s="41">
        <v>12202.883775000013</v>
      </c>
      <c r="K22" s="41">
        <v>12030.820442999999</v>
      </c>
      <c r="L22" s="55">
        <f t="shared" si="5"/>
        <v>1.3360534690377226</v>
      </c>
    </row>
    <row r="23" spans="1:12" x14ac:dyDescent="0.2">
      <c r="A23" s="67" t="s">
        <v>19</v>
      </c>
      <c r="B23" s="39" t="s">
        <v>151</v>
      </c>
      <c r="C23" s="41">
        <v>1151.1901580000003</v>
      </c>
      <c r="D23" s="41">
        <v>1455.6148019999998</v>
      </c>
      <c r="E23" s="41">
        <v>1545.8103080000001</v>
      </c>
      <c r="F23" s="55">
        <f t="shared" si="2"/>
        <v>1.1006260351210253</v>
      </c>
      <c r="G23" s="115">
        <f t="shared" si="3"/>
        <v>394.62014999999974</v>
      </c>
      <c r="H23" s="115">
        <f t="shared" si="4"/>
        <v>34.279319299044914</v>
      </c>
      <c r="I23" s="57"/>
      <c r="J23" s="41">
        <v>8700.8675380000004</v>
      </c>
      <c r="K23" s="41">
        <v>9356.5573399999957</v>
      </c>
      <c r="L23" s="55">
        <f t="shared" si="5"/>
        <v>1.039069692011807</v>
      </c>
    </row>
    <row r="24" spans="1:12" x14ac:dyDescent="0.2">
      <c r="A24" s="67" t="s">
        <v>20</v>
      </c>
      <c r="B24" s="39" t="s">
        <v>152</v>
      </c>
      <c r="C24" s="41">
        <v>935.21268300000031</v>
      </c>
      <c r="D24" s="41">
        <v>865.19273399999929</v>
      </c>
      <c r="E24" s="41">
        <v>672.59137699999997</v>
      </c>
      <c r="F24" s="55">
        <f t="shared" si="2"/>
        <v>0.47888901807226186</v>
      </c>
      <c r="G24" s="115">
        <f t="shared" si="3"/>
        <v>-262.62130600000035</v>
      </c>
      <c r="H24" s="115">
        <f t="shared" si="4"/>
        <v>-28.081452569436578</v>
      </c>
      <c r="I24" s="57"/>
      <c r="J24" s="41">
        <v>7412.8923339999992</v>
      </c>
      <c r="K24" s="41">
        <v>6234.9270709999992</v>
      </c>
      <c r="L24" s="55">
        <f t="shared" si="5"/>
        <v>0.6924046437126895</v>
      </c>
    </row>
    <row r="25" spans="1:12" x14ac:dyDescent="0.2">
      <c r="A25" s="67" t="s">
        <v>21</v>
      </c>
      <c r="B25" s="39" t="s">
        <v>153</v>
      </c>
      <c r="C25" s="41">
        <v>753.03330100000028</v>
      </c>
      <c r="D25" s="41">
        <v>625.70524900000009</v>
      </c>
      <c r="E25" s="41">
        <v>769.0434909999999</v>
      </c>
      <c r="F25" s="55">
        <f t="shared" si="2"/>
        <v>0.54756349078179511</v>
      </c>
      <c r="G25" s="115">
        <f t="shared" si="3"/>
        <v>16.010189999999625</v>
      </c>
      <c r="H25" s="115">
        <f t="shared" si="4"/>
        <v>2.1260932257230438</v>
      </c>
      <c r="I25" s="57"/>
      <c r="J25" s="41">
        <v>4946.3366410000026</v>
      </c>
      <c r="K25" s="41">
        <v>4922.0857399999995</v>
      </c>
      <c r="L25" s="55">
        <f t="shared" si="5"/>
        <v>0.54661024649024481</v>
      </c>
    </row>
    <row r="26" spans="1:12" x14ac:dyDescent="0.2">
      <c r="A26" s="67" t="s">
        <v>22</v>
      </c>
      <c r="B26" s="39" t="s">
        <v>158</v>
      </c>
      <c r="C26" s="41">
        <v>741.58457699999974</v>
      </c>
      <c r="D26" s="41">
        <v>424.09107200000005</v>
      </c>
      <c r="E26" s="41">
        <v>728.87755000000004</v>
      </c>
      <c r="F26" s="55">
        <f t="shared" si="2"/>
        <v>0.51896510444619637</v>
      </c>
      <c r="G26" s="115">
        <f t="shared" si="3"/>
        <v>-12.707026999999698</v>
      </c>
      <c r="H26" s="115">
        <f t="shared" si="4"/>
        <v>-1.7134966656675361</v>
      </c>
      <c r="I26" s="57"/>
      <c r="J26" s="41">
        <v>3791.3796390000016</v>
      </c>
      <c r="K26" s="41">
        <v>4039.0542269999996</v>
      </c>
      <c r="L26" s="55">
        <f t="shared" si="5"/>
        <v>0.44854733201131419</v>
      </c>
    </row>
    <row r="27" spans="1:12" x14ac:dyDescent="0.2">
      <c r="A27" s="67" t="s">
        <v>23</v>
      </c>
      <c r="B27" s="39" t="s">
        <v>161</v>
      </c>
      <c r="C27" s="41">
        <v>596.57910799999979</v>
      </c>
      <c r="D27" s="41">
        <v>630.23183299999994</v>
      </c>
      <c r="E27" s="41">
        <v>415.02864800000009</v>
      </c>
      <c r="F27" s="55">
        <f t="shared" si="2"/>
        <v>0.29550283947898204</v>
      </c>
      <c r="G27" s="115">
        <f t="shared" si="3"/>
        <v>-181.5504599999997</v>
      </c>
      <c r="H27" s="115">
        <f t="shared" si="4"/>
        <v>-30.431917169985738</v>
      </c>
      <c r="I27" s="57"/>
      <c r="J27" s="41">
        <v>2429.0687890000008</v>
      </c>
      <c r="K27" s="41">
        <v>3238.0667369999992</v>
      </c>
      <c r="L27" s="55">
        <f t="shared" si="5"/>
        <v>0.35959561672800772</v>
      </c>
    </row>
    <row r="28" spans="1:12" x14ac:dyDescent="0.2">
      <c r="A28" s="67" t="s">
        <v>24</v>
      </c>
      <c r="B28" s="39" t="s">
        <v>155</v>
      </c>
      <c r="C28" s="41">
        <v>850.6715200000001</v>
      </c>
      <c r="D28" s="41">
        <v>407.85787799999997</v>
      </c>
      <c r="E28" s="41">
        <v>422.24262899999997</v>
      </c>
      <c r="F28" s="55">
        <f t="shared" si="2"/>
        <v>0.30063923639933965</v>
      </c>
      <c r="G28" s="115">
        <f t="shared" si="3"/>
        <v>-428.42889100000014</v>
      </c>
      <c r="H28" s="115">
        <f t="shared" si="4"/>
        <v>-50.363610503852307</v>
      </c>
      <c r="I28" s="57"/>
      <c r="J28" s="41">
        <v>4854.2283840000009</v>
      </c>
      <c r="K28" s="41">
        <v>3212.714766999999</v>
      </c>
      <c r="L28" s="55">
        <f t="shared" si="5"/>
        <v>0.3567802154321511</v>
      </c>
    </row>
    <row r="29" spans="1:12" x14ac:dyDescent="0.2">
      <c r="A29" s="67" t="s">
        <v>25</v>
      </c>
      <c r="B29" s="39" t="s">
        <v>154</v>
      </c>
      <c r="C29" s="41">
        <v>417.27435100000002</v>
      </c>
      <c r="D29" s="41">
        <v>496.34897299999989</v>
      </c>
      <c r="E29" s="41">
        <v>497.62339099999986</v>
      </c>
      <c r="F29" s="55">
        <f t="shared" si="2"/>
        <v>0.35431078249725939</v>
      </c>
      <c r="G29" s="115">
        <f t="shared" si="3"/>
        <v>80.349039999999832</v>
      </c>
      <c r="H29" s="115">
        <f t="shared" si="4"/>
        <v>19.255686290672543</v>
      </c>
      <c r="I29" s="57"/>
      <c r="J29" s="41">
        <v>3505.0808540000007</v>
      </c>
      <c r="K29" s="41">
        <v>3185.4684989999987</v>
      </c>
      <c r="L29" s="55">
        <f t="shared" si="5"/>
        <v>0.35375444748455342</v>
      </c>
    </row>
    <row r="30" spans="1:12" x14ac:dyDescent="0.2">
      <c r="A30" s="67" t="s">
        <v>26</v>
      </c>
      <c r="B30" s="39" t="s">
        <v>159</v>
      </c>
      <c r="C30" s="41">
        <v>369.65975500000019</v>
      </c>
      <c r="D30" s="41">
        <v>396.62288000000001</v>
      </c>
      <c r="E30" s="41">
        <v>385.50102299999992</v>
      </c>
      <c r="F30" s="55">
        <f t="shared" si="2"/>
        <v>0.27447899673314191</v>
      </c>
      <c r="G30" s="115">
        <f t="shared" si="3"/>
        <v>15.841267999999729</v>
      </c>
      <c r="H30" s="115">
        <f t="shared" si="4"/>
        <v>4.2853645239254465</v>
      </c>
      <c r="I30" s="57"/>
      <c r="J30" s="41">
        <v>3251.5382390000013</v>
      </c>
      <c r="K30" s="41">
        <v>2824.5945430000015</v>
      </c>
      <c r="L30" s="55">
        <f t="shared" si="5"/>
        <v>0.31367846903541163</v>
      </c>
    </row>
    <row r="31" spans="1:12" x14ac:dyDescent="0.2">
      <c r="A31" s="67" t="s">
        <v>27</v>
      </c>
      <c r="B31" s="39" t="s">
        <v>156</v>
      </c>
      <c r="C31" s="41">
        <v>725.57775400000003</v>
      </c>
      <c r="D31" s="41">
        <v>284.56761999999986</v>
      </c>
      <c r="E31" s="41">
        <v>257.390897</v>
      </c>
      <c r="F31" s="55">
        <f t="shared" si="2"/>
        <v>0.18326383319818967</v>
      </c>
      <c r="G31" s="115">
        <f t="shared" si="3"/>
        <v>-468.18685700000003</v>
      </c>
      <c r="H31" s="115">
        <f t="shared" si="4"/>
        <v>-64.526076553333795</v>
      </c>
      <c r="I31" s="57"/>
      <c r="J31" s="41">
        <v>3916.3335980000006</v>
      </c>
      <c r="K31" s="41">
        <v>2441.7756519999998</v>
      </c>
      <c r="L31" s="55">
        <f t="shared" si="5"/>
        <v>0.27116544926614755</v>
      </c>
    </row>
    <row r="32" spans="1:12" x14ac:dyDescent="0.2">
      <c r="A32" s="67" t="s">
        <v>28</v>
      </c>
      <c r="B32" s="39" t="s">
        <v>173</v>
      </c>
      <c r="C32" s="41">
        <v>160.49877599999999</v>
      </c>
      <c r="D32" s="41">
        <v>377.98712699999993</v>
      </c>
      <c r="E32" s="41">
        <v>344.61538599999994</v>
      </c>
      <c r="F32" s="55">
        <f t="shared" si="2"/>
        <v>0.2453681826107228</v>
      </c>
      <c r="G32" s="115">
        <f t="shared" si="3"/>
        <v>184.11660999999995</v>
      </c>
      <c r="H32" s="115">
        <f t="shared" si="4"/>
        <v>114.71527359186837</v>
      </c>
      <c r="I32" s="57"/>
      <c r="J32" s="41">
        <v>1623.9953480000006</v>
      </c>
      <c r="K32" s="41">
        <v>2415.3165579999986</v>
      </c>
      <c r="L32" s="55">
        <f t="shared" si="5"/>
        <v>0.2682270990103372</v>
      </c>
    </row>
    <row r="33" spans="1:12" x14ac:dyDescent="0.2">
      <c r="A33" s="67" t="s">
        <v>29</v>
      </c>
      <c r="B33" s="39" t="s">
        <v>160</v>
      </c>
      <c r="C33" s="41">
        <v>227.68769200000006</v>
      </c>
      <c r="D33" s="41">
        <v>324.88124900000003</v>
      </c>
      <c r="E33" s="41">
        <v>285.95092</v>
      </c>
      <c r="F33" s="55">
        <f t="shared" si="2"/>
        <v>0.203598737626486</v>
      </c>
      <c r="G33" s="115">
        <f t="shared" si="3"/>
        <v>58.263227999999941</v>
      </c>
      <c r="H33" s="115">
        <f t="shared" si="4"/>
        <v>25.589098597389238</v>
      </c>
      <c r="I33" s="57"/>
      <c r="J33" s="41">
        <v>1495.7779680000003</v>
      </c>
      <c r="K33" s="41">
        <v>2370.6816630000008</v>
      </c>
      <c r="L33" s="55">
        <f t="shared" si="5"/>
        <v>0.26327027943286779</v>
      </c>
    </row>
    <row r="34" spans="1:12" x14ac:dyDescent="0.2">
      <c r="A34" s="67" t="s">
        <v>30</v>
      </c>
      <c r="B34" s="39" t="s">
        <v>171</v>
      </c>
      <c r="C34" s="41">
        <v>282.81756300000012</v>
      </c>
      <c r="D34" s="41">
        <v>280.20282699999996</v>
      </c>
      <c r="E34" s="41">
        <v>501.66107100000011</v>
      </c>
      <c r="F34" s="55">
        <f t="shared" si="2"/>
        <v>0.35718563441569268</v>
      </c>
      <c r="G34" s="115">
        <f t="shared" si="3"/>
        <v>218.84350799999999</v>
      </c>
      <c r="H34" s="115">
        <f t="shared" si="4"/>
        <v>77.379744623568484</v>
      </c>
      <c r="I34" s="57"/>
      <c r="J34" s="41">
        <v>1960.5379869999992</v>
      </c>
      <c r="K34" s="41">
        <v>2239.9415239999989</v>
      </c>
      <c r="L34" s="55">
        <f t="shared" si="5"/>
        <v>0.24875125165076342</v>
      </c>
    </row>
    <row r="35" spans="1:12" x14ac:dyDescent="0.2">
      <c r="A35" s="67" t="s">
        <v>31</v>
      </c>
      <c r="B35" s="39" t="s">
        <v>157</v>
      </c>
      <c r="C35" s="41">
        <v>435.99321200000003</v>
      </c>
      <c r="D35" s="41">
        <v>302.85460500000011</v>
      </c>
      <c r="E35" s="41">
        <v>416.55537099999998</v>
      </c>
      <c r="F35" s="55">
        <f t="shared" si="2"/>
        <v>0.29658987523849378</v>
      </c>
      <c r="G35" s="115">
        <f t="shared" si="3"/>
        <v>-19.437841000000049</v>
      </c>
      <c r="H35" s="115">
        <f t="shared" si="4"/>
        <v>-4.4582898230993671</v>
      </c>
      <c r="I35" s="57"/>
      <c r="J35" s="41">
        <v>2444.572861000001</v>
      </c>
      <c r="K35" s="41">
        <v>2187.4417109999999</v>
      </c>
      <c r="L35" s="55">
        <f t="shared" si="5"/>
        <v>0.24292101275601771</v>
      </c>
    </row>
    <row r="36" spans="1:12" x14ac:dyDescent="0.2">
      <c r="A36" s="67" t="s">
        <v>32</v>
      </c>
      <c r="B36" s="39" t="s">
        <v>175</v>
      </c>
      <c r="C36" s="41">
        <v>262.94005200000004</v>
      </c>
      <c r="D36" s="41">
        <v>239.18658699999997</v>
      </c>
      <c r="E36" s="41">
        <v>291.18296400000003</v>
      </c>
      <c r="F36" s="55">
        <f t="shared" si="2"/>
        <v>0.20732398374077107</v>
      </c>
      <c r="G36" s="115">
        <f t="shared" si="3"/>
        <v>28.24291199999999</v>
      </c>
      <c r="H36" s="115">
        <f t="shared" si="4"/>
        <v>10.741198149607115</v>
      </c>
      <c r="I36" s="57"/>
      <c r="J36" s="41">
        <v>1697.2358710000001</v>
      </c>
      <c r="K36" s="41">
        <v>1892.2122639999995</v>
      </c>
      <c r="L36" s="55">
        <f t="shared" si="5"/>
        <v>0.21013502540833512</v>
      </c>
    </row>
    <row r="37" spans="1:12" x14ac:dyDescent="0.2">
      <c r="A37" s="68"/>
      <c r="B37" s="33" t="s">
        <v>107</v>
      </c>
      <c r="C37" s="63">
        <f>SUM(C7:C36)</f>
        <v>126687.15056500003</v>
      </c>
      <c r="D37" s="63">
        <f>SUM(D7:D36)</f>
        <v>117368.88441300004</v>
      </c>
      <c r="E37" s="63">
        <f t="shared" ref="E37" si="6">SUM(E7:E36)</f>
        <v>135075.319689</v>
      </c>
      <c r="F37" s="66">
        <f>E37/E$5*100</f>
        <v>96.174422425968871</v>
      </c>
      <c r="G37" s="69">
        <f t="shared" ref="G37" si="7">E37-C37</f>
        <v>8388.1691239999636</v>
      </c>
      <c r="H37" s="69">
        <f>(G37/C37)*100</f>
        <v>6.6211680400027646</v>
      </c>
      <c r="I37" s="65"/>
      <c r="J37" s="63">
        <f>SUM(J7:J36)</f>
        <v>829696.71453600028</v>
      </c>
      <c r="K37" s="63">
        <f t="shared" ref="K37" si="8">SUM(K7:K36)</f>
        <v>867625.83625399997</v>
      </c>
      <c r="L37" s="66">
        <f>K37/K$5*100</f>
        <v>96.352074560997735</v>
      </c>
    </row>
    <row r="38" spans="1:12" x14ac:dyDescent="0.2">
      <c r="A38" s="68"/>
      <c r="B38" s="33" t="s">
        <v>33</v>
      </c>
      <c r="C38" s="77">
        <f>C5-C37</f>
        <v>4816.033152999953</v>
      </c>
      <c r="D38" s="77">
        <f t="shared" ref="D38" si="9">D5-D37</f>
        <v>4180.8920479999651</v>
      </c>
      <c r="E38" s="77">
        <f>E5-E37</f>
        <v>5372.9578069999989</v>
      </c>
      <c r="F38" s="69">
        <f>E38/E$5*100</f>
        <v>3.8255775740311386</v>
      </c>
      <c r="G38" s="69">
        <f>E38-C38</f>
        <v>556.92465400004585</v>
      </c>
      <c r="H38" s="69">
        <f>(G38/C38)*100</f>
        <v>11.563970519038728</v>
      </c>
      <c r="I38" s="65"/>
      <c r="J38" s="77">
        <f>J5-J37</f>
        <v>33938.196921999683</v>
      </c>
      <c r="K38" s="77">
        <f>K5-K37</f>
        <v>32848.637396000093</v>
      </c>
      <c r="L38" s="69">
        <f>K38/K$5*100</f>
        <v>3.6479254390022642</v>
      </c>
    </row>
    <row r="39" spans="1:12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2" ht="12.75" x14ac:dyDescent="0.2">
      <c r="A40" s="92" t="s">
        <v>125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2" x14ac:dyDescent="0.2">
      <c r="A41" s="39"/>
      <c r="B41" s="108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2" x14ac:dyDescent="0.2">
      <c r="A42" s="12"/>
      <c r="B42" s="13"/>
      <c r="C42" s="154" t="s">
        <v>122</v>
      </c>
      <c r="D42" s="154"/>
      <c r="E42" s="154"/>
      <c r="F42" s="13"/>
      <c r="G42" s="155" t="s">
        <v>106</v>
      </c>
      <c r="H42" s="155"/>
      <c r="I42" s="14"/>
      <c r="J42" s="154" t="s">
        <v>122</v>
      </c>
      <c r="K42" s="154"/>
      <c r="L42" s="154"/>
    </row>
    <row r="43" spans="1:12" ht="24" x14ac:dyDescent="0.2">
      <c r="A43" s="70" t="s">
        <v>119</v>
      </c>
      <c r="B43" s="71" t="s">
        <v>1</v>
      </c>
      <c r="C43" s="17" t="s">
        <v>179</v>
      </c>
      <c r="D43" s="17" t="s">
        <v>174</v>
      </c>
      <c r="E43" s="17" t="s">
        <v>180</v>
      </c>
      <c r="F43" s="18" t="s">
        <v>116</v>
      </c>
      <c r="G43" s="19" t="s">
        <v>123</v>
      </c>
      <c r="H43" s="20" t="s">
        <v>2</v>
      </c>
      <c r="I43" s="20"/>
      <c r="J43" s="17" t="s">
        <v>181</v>
      </c>
      <c r="K43" s="17" t="s">
        <v>182</v>
      </c>
      <c r="L43" s="18" t="s">
        <v>116</v>
      </c>
    </row>
    <row r="44" spans="1:12" ht="15" customHeight="1" x14ac:dyDescent="0.2">
      <c r="A44" s="80"/>
      <c r="B44" s="80" t="s">
        <v>56</v>
      </c>
      <c r="C44" s="81">
        <v>124715.533014</v>
      </c>
      <c r="D44" s="81">
        <v>113145.295367</v>
      </c>
      <c r="E44" s="81">
        <v>125469.046649</v>
      </c>
      <c r="F44" s="83">
        <f>E44/E$44*100</f>
        <v>100</v>
      </c>
      <c r="G44" s="83">
        <f>E44-C44</f>
        <v>753.5136349999957</v>
      </c>
      <c r="H44" s="83">
        <f t="shared" ref="H44" si="10">(G44/C44)*100</f>
        <v>0.6041858754798487</v>
      </c>
      <c r="I44" s="85"/>
      <c r="J44" s="81">
        <v>789825.57173900004</v>
      </c>
      <c r="K44" s="81">
        <v>830156.29407299997</v>
      </c>
      <c r="L44" s="83">
        <f>K44/K$44*100</f>
        <v>100</v>
      </c>
    </row>
    <row r="45" spans="1:12" ht="6" customHeight="1" x14ac:dyDescent="0.2">
      <c r="A45" s="116"/>
      <c r="B45" s="117"/>
      <c r="C45" s="111"/>
      <c r="D45" s="111"/>
      <c r="E45" s="111"/>
      <c r="F45" s="112"/>
      <c r="G45" s="113"/>
      <c r="H45" s="114"/>
      <c r="I45" s="114"/>
      <c r="J45" s="111"/>
      <c r="K45" s="111"/>
      <c r="L45" s="112"/>
    </row>
    <row r="46" spans="1:12" x14ac:dyDescent="0.2">
      <c r="A46" s="67" t="s">
        <v>3</v>
      </c>
      <c r="B46" s="39" t="s">
        <v>137</v>
      </c>
      <c r="C46" s="41">
        <v>26940.716335999994</v>
      </c>
      <c r="D46" s="41">
        <v>27858.256714999996</v>
      </c>
      <c r="E46" s="41">
        <v>28634.572929999984</v>
      </c>
      <c r="F46" s="55">
        <f>E46/E$44*100</f>
        <v>22.822021601953573</v>
      </c>
      <c r="G46" s="115">
        <f t="shared" ref="G46:G76" si="11">E46-C46</f>
        <v>1693.8565939999899</v>
      </c>
      <c r="H46" s="115">
        <f t="shared" ref="H46:H75" si="12">(G46/C46)*100</f>
        <v>6.2873480158229675</v>
      </c>
      <c r="I46" s="57"/>
      <c r="J46" s="41">
        <v>170362.37044900001</v>
      </c>
      <c r="K46" s="41">
        <v>190657.03411500002</v>
      </c>
      <c r="L46" s="55">
        <f>K46/K$44*100</f>
        <v>22.966402287884666</v>
      </c>
    </row>
    <row r="47" spans="1:12" x14ac:dyDescent="0.2">
      <c r="A47" s="67" t="s">
        <v>4</v>
      </c>
      <c r="B47" s="39" t="s">
        <v>136</v>
      </c>
      <c r="C47" s="41">
        <v>16036.408377999998</v>
      </c>
      <c r="D47" s="41">
        <v>11810.620254000001</v>
      </c>
      <c r="E47" s="41">
        <v>14749.024516999994</v>
      </c>
      <c r="F47" s="55">
        <f t="shared" ref="F47:F75" si="13">E47/E$44*100</f>
        <v>11.755110053765238</v>
      </c>
      <c r="G47" s="115">
        <f t="shared" si="11"/>
        <v>-1287.3838610000039</v>
      </c>
      <c r="H47" s="115">
        <f t="shared" si="12"/>
        <v>-8.0278814972443442</v>
      </c>
      <c r="I47" s="57"/>
      <c r="J47" s="41">
        <v>98476.107848999964</v>
      </c>
      <c r="K47" s="41">
        <v>90904.926220000023</v>
      </c>
      <c r="L47" s="55">
        <f t="shared" ref="L47:L75" si="14">K47/K$44*100</f>
        <v>10.950338733685044</v>
      </c>
    </row>
    <row r="48" spans="1:12" x14ac:dyDescent="0.2">
      <c r="A48" s="67" t="s">
        <v>5</v>
      </c>
      <c r="B48" s="39" t="s">
        <v>138</v>
      </c>
      <c r="C48" s="41">
        <v>13975.446575999995</v>
      </c>
      <c r="D48" s="41">
        <v>11046.587182000001</v>
      </c>
      <c r="E48" s="41">
        <v>10877.271537999999</v>
      </c>
      <c r="F48" s="55">
        <f t="shared" si="13"/>
        <v>8.6692868309019655</v>
      </c>
      <c r="G48" s="115">
        <f t="shared" si="11"/>
        <v>-3098.1750379999958</v>
      </c>
      <c r="H48" s="115">
        <f t="shared" si="12"/>
        <v>-22.168701523430993</v>
      </c>
      <c r="I48" s="57"/>
      <c r="J48" s="41">
        <v>67583.007966000019</v>
      </c>
      <c r="K48" s="41">
        <v>85905.252200000032</v>
      </c>
      <c r="L48" s="55">
        <f t="shared" si="14"/>
        <v>10.348081778495308</v>
      </c>
    </row>
    <row r="49" spans="1:12" x14ac:dyDescent="0.2">
      <c r="A49" s="67" t="s">
        <v>6</v>
      </c>
      <c r="B49" s="39" t="s">
        <v>147</v>
      </c>
      <c r="C49" s="41">
        <v>10054.766344000001</v>
      </c>
      <c r="D49" s="41">
        <v>9864.1431149999971</v>
      </c>
      <c r="E49" s="41">
        <v>15240.614925000002</v>
      </c>
      <c r="F49" s="55">
        <f t="shared" si="13"/>
        <v>12.146912192323947</v>
      </c>
      <c r="G49" s="115">
        <f t="shared" si="11"/>
        <v>5185.8485810000002</v>
      </c>
      <c r="H49" s="115">
        <f t="shared" si="12"/>
        <v>51.576022789376509</v>
      </c>
      <c r="I49" s="57"/>
      <c r="J49" s="41">
        <v>62093.401306</v>
      </c>
      <c r="K49" s="41">
        <v>85574.872950000004</v>
      </c>
      <c r="L49" s="55">
        <f t="shared" si="14"/>
        <v>10.308284543642207</v>
      </c>
    </row>
    <row r="50" spans="1:12" x14ac:dyDescent="0.2">
      <c r="A50" s="67" t="s">
        <v>7</v>
      </c>
      <c r="B50" s="39" t="s">
        <v>183</v>
      </c>
      <c r="C50" s="41">
        <v>9530.5453590000016</v>
      </c>
      <c r="D50" s="41">
        <v>7818.4653450000005</v>
      </c>
      <c r="E50" s="41">
        <v>8519.2861789999952</v>
      </c>
      <c r="F50" s="55">
        <f t="shared" si="13"/>
        <v>6.7899505149128307</v>
      </c>
      <c r="G50" s="115">
        <f t="shared" si="11"/>
        <v>-1011.2591800000064</v>
      </c>
      <c r="H50" s="115">
        <f t="shared" si="12"/>
        <v>-10.610716825821953</v>
      </c>
      <c r="I50" s="57"/>
      <c r="J50" s="41">
        <v>59514.284056000033</v>
      </c>
      <c r="K50" s="41">
        <v>55680.917247999998</v>
      </c>
      <c r="L50" s="55">
        <f t="shared" si="14"/>
        <v>6.7072812246971507</v>
      </c>
    </row>
    <row r="51" spans="1:12" x14ac:dyDescent="0.2">
      <c r="A51" s="67" t="s">
        <v>8</v>
      </c>
      <c r="B51" s="39" t="s">
        <v>140</v>
      </c>
      <c r="C51" s="41">
        <v>6278.5138450000004</v>
      </c>
      <c r="D51" s="41">
        <v>5232.0649169999997</v>
      </c>
      <c r="E51" s="41">
        <v>5890.6761050000005</v>
      </c>
      <c r="F51" s="55">
        <f t="shared" si="13"/>
        <v>4.6949237778774098</v>
      </c>
      <c r="G51" s="115">
        <f t="shared" si="11"/>
        <v>-387.83773999999994</v>
      </c>
      <c r="H51" s="115">
        <f t="shared" si="12"/>
        <v>-6.1772220237892927</v>
      </c>
      <c r="I51" s="57"/>
      <c r="J51" s="41">
        <v>42233.369237000006</v>
      </c>
      <c r="K51" s="41">
        <v>38020.79639000001</v>
      </c>
      <c r="L51" s="55">
        <f t="shared" si="14"/>
        <v>4.5799564083840627</v>
      </c>
    </row>
    <row r="52" spans="1:12" x14ac:dyDescent="0.2">
      <c r="A52" s="67" t="s">
        <v>9</v>
      </c>
      <c r="B52" s="39" t="s">
        <v>142</v>
      </c>
      <c r="C52" s="41">
        <v>4120.3401190000004</v>
      </c>
      <c r="D52" s="41">
        <v>5933.0510699999995</v>
      </c>
      <c r="E52" s="41">
        <v>5678.7055119999977</v>
      </c>
      <c r="F52" s="55">
        <f t="shared" si="13"/>
        <v>4.5259812389315366</v>
      </c>
      <c r="G52" s="115">
        <f t="shared" si="11"/>
        <v>1558.3653929999973</v>
      </c>
      <c r="H52" s="115">
        <f t="shared" si="12"/>
        <v>37.821280476676037</v>
      </c>
      <c r="I52" s="57"/>
      <c r="J52" s="41">
        <v>32021.36626499999</v>
      </c>
      <c r="K52" s="41">
        <v>35672.891818000026</v>
      </c>
      <c r="L52" s="55">
        <f t="shared" si="14"/>
        <v>4.2971295974855455</v>
      </c>
    </row>
    <row r="53" spans="1:12" x14ac:dyDescent="0.2">
      <c r="A53" s="67" t="s">
        <v>10</v>
      </c>
      <c r="B53" s="39" t="s">
        <v>144</v>
      </c>
      <c r="C53" s="41">
        <v>5590.1920509999982</v>
      </c>
      <c r="D53" s="41">
        <v>5307.2883539999993</v>
      </c>
      <c r="E53" s="41">
        <v>4720.506260000001</v>
      </c>
      <c r="F53" s="55">
        <f t="shared" si="13"/>
        <v>3.7622875012397521</v>
      </c>
      <c r="G53" s="115">
        <f t="shared" si="11"/>
        <v>-869.68579099999715</v>
      </c>
      <c r="H53" s="115">
        <f t="shared" si="12"/>
        <v>-15.557350857819346</v>
      </c>
      <c r="I53" s="57"/>
      <c r="J53" s="41">
        <v>34343.410162000015</v>
      </c>
      <c r="K53" s="41">
        <v>35668.008150999987</v>
      </c>
      <c r="L53" s="55">
        <f t="shared" si="14"/>
        <v>4.2965413146483371</v>
      </c>
    </row>
    <row r="54" spans="1:12" x14ac:dyDescent="0.2">
      <c r="A54" s="67" t="s">
        <v>11</v>
      </c>
      <c r="B54" s="39" t="s">
        <v>141</v>
      </c>
      <c r="C54" s="41">
        <v>5303.5050360000023</v>
      </c>
      <c r="D54" s="41">
        <v>4429.316456999999</v>
      </c>
      <c r="E54" s="41">
        <v>4909.042669999998</v>
      </c>
      <c r="F54" s="55">
        <f t="shared" si="13"/>
        <v>3.9125527778441311</v>
      </c>
      <c r="G54" s="115">
        <f t="shared" si="11"/>
        <v>-394.46236600000429</v>
      </c>
      <c r="H54" s="115">
        <f t="shared" si="12"/>
        <v>-7.4377673505051449</v>
      </c>
      <c r="I54" s="57"/>
      <c r="J54" s="41">
        <v>32384.275534999979</v>
      </c>
      <c r="K54" s="41">
        <v>30044.926459999991</v>
      </c>
      <c r="L54" s="55">
        <f t="shared" si="14"/>
        <v>3.619189142395153</v>
      </c>
    </row>
    <row r="55" spans="1:12" x14ac:dyDescent="0.2">
      <c r="A55" s="67" t="s">
        <v>12</v>
      </c>
      <c r="B55" s="39" t="s">
        <v>145</v>
      </c>
      <c r="C55" s="41">
        <v>2551.3118969999982</v>
      </c>
      <c r="D55" s="41">
        <v>2551.8523060000002</v>
      </c>
      <c r="E55" s="41">
        <v>3376.4880920000005</v>
      </c>
      <c r="F55" s="55">
        <f t="shared" si="13"/>
        <v>2.6910924902822728</v>
      </c>
      <c r="G55" s="115">
        <f t="shared" si="11"/>
        <v>825.17619500000228</v>
      </c>
      <c r="H55" s="115">
        <f t="shared" si="12"/>
        <v>32.343211191477579</v>
      </c>
      <c r="I55" s="57"/>
      <c r="J55" s="41">
        <v>17176.617959000003</v>
      </c>
      <c r="K55" s="41">
        <v>19262.075676</v>
      </c>
      <c r="L55" s="55">
        <f t="shared" si="14"/>
        <v>2.3202950834106653</v>
      </c>
    </row>
    <row r="56" spans="1:12" x14ac:dyDescent="0.2">
      <c r="A56" s="67" t="s">
        <v>13</v>
      </c>
      <c r="B56" s="39" t="s">
        <v>155</v>
      </c>
      <c r="C56" s="41">
        <v>1734.4855750000006</v>
      </c>
      <c r="D56" s="41">
        <v>1177.5683159999996</v>
      </c>
      <c r="E56" s="41">
        <v>2414.1876880000004</v>
      </c>
      <c r="F56" s="55">
        <f t="shared" si="13"/>
        <v>1.9241300962090651</v>
      </c>
      <c r="G56" s="115">
        <f t="shared" si="11"/>
        <v>679.70211299999983</v>
      </c>
      <c r="H56" s="115">
        <f t="shared" si="12"/>
        <v>39.187533341117557</v>
      </c>
      <c r="I56" s="57"/>
      <c r="J56" s="41">
        <v>21230.90415900002</v>
      </c>
      <c r="K56" s="41">
        <v>18722.874115999984</v>
      </c>
      <c r="L56" s="55">
        <f t="shared" si="14"/>
        <v>2.255343270860461</v>
      </c>
    </row>
    <row r="57" spans="1:12" x14ac:dyDescent="0.2">
      <c r="A57" s="67" t="s">
        <v>14</v>
      </c>
      <c r="B57" s="39" t="s">
        <v>143</v>
      </c>
      <c r="C57" s="41">
        <v>3113.1843760000002</v>
      </c>
      <c r="D57" s="41">
        <v>2613.3856419999988</v>
      </c>
      <c r="E57" s="41">
        <v>2549.4184080000009</v>
      </c>
      <c r="F57" s="55">
        <f t="shared" si="13"/>
        <v>2.0319102408835588</v>
      </c>
      <c r="G57" s="115">
        <f t="shared" si="11"/>
        <v>-563.76596799999925</v>
      </c>
      <c r="H57" s="115">
        <f t="shared" si="12"/>
        <v>-18.108981027469966</v>
      </c>
      <c r="I57" s="57"/>
      <c r="J57" s="41">
        <v>20641.921917000007</v>
      </c>
      <c r="K57" s="41">
        <v>17551.317266999991</v>
      </c>
      <c r="L57" s="55">
        <f t="shared" si="14"/>
        <v>2.1142184179424666</v>
      </c>
    </row>
    <row r="58" spans="1:12" x14ac:dyDescent="0.2">
      <c r="A58" s="67" t="s">
        <v>15</v>
      </c>
      <c r="B58" s="39" t="s">
        <v>146</v>
      </c>
      <c r="C58" s="41">
        <v>2287.928277999998</v>
      </c>
      <c r="D58" s="41">
        <v>1972.0963340000008</v>
      </c>
      <c r="E58" s="41">
        <v>1841.2136319999997</v>
      </c>
      <c r="F58" s="55">
        <f t="shared" si="13"/>
        <v>1.4674644314073733</v>
      </c>
      <c r="G58" s="115">
        <f t="shared" si="11"/>
        <v>-446.71464599999831</v>
      </c>
      <c r="H58" s="115">
        <f t="shared" si="12"/>
        <v>-19.524853567109883</v>
      </c>
      <c r="I58" s="57"/>
      <c r="J58" s="41">
        <v>19101.811153000017</v>
      </c>
      <c r="K58" s="41">
        <v>16048.279968999999</v>
      </c>
      <c r="L58" s="55">
        <f t="shared" si="14"/>
        <v>1.9331636805717927</v>
      </c>
    </row>
    <row r="59" spans="1:12" x14ac:dyDescent="0.2">
      <c r="A59" s="67" t="s">
        <v>16</v>
      </c>
      <c r="B59" s="39" t="s">
        <v>151</v>
      </c>
      <c r="C59" s="41">
        <v>2691.1528760000001</v>
      </c>
      <c r="D59" s="41">
        <v>2224.8179349999996</v>
      </c>
      <c r="E59" s="41">
        <v>2362.3391820000002</v>
      </c>
      <c r="F59" s="55">
        <f t="shared" si="13"/>
        <v>1.8828063535133495</v>
      </c>
      <c r="G59" s="115">
        <f t="shared" si="11"/>
        <v>-328.81369399999994</v>
      </c>
      <c r="H59" s="115">
        <f t="shared" si="12"/>
        <v>-12.218320888879889</v>
      </c>
      <c r="I59" s="57"/>
      <c r="J59" s="41">
        <v>18215.036106000003</v>
      </c>
      <c r="K59" s="41">
        <v>14281.223444999998</v>
      </c>
      <c r="L59" s="55">
        <f t="shared" si="14"/>
        <v>1.7203053867039857</v>
      </c>
    </row>
    <row r="60" spans="1:12" x14ac:dyDescent="0.2">
      <c r="A60" s="67" t="s">
        <v>17</v>
      </c>
      <c r="B60" s="39" t="s">
        <v>139</v>
      </c>
      <c r="C60" s="41">
        <v>1403.120273</v>
      </c>
      <c r="D60" s="41">
        <v>1324.2876590000003</v>
      </c>
      <c r="E60" s="41">
        <v>1915.3563550000006</v>
      </c>
      <c r="F60" s="55">
        <f t="shared" si="13"/>
        <v>1.5265568729140147</v>
      </c>
      <c r="G60" s="115">
        <f t="shared" si="11"/>
        <v>512.23608200000058</v>
      </c>
      <c r="H60" s="115">
        <f t="shared" si="12"/>
        <v>36.506926159992886</v>
      </c>
      <c r="I60" s="57"/>
      <c r="J60" s="41">
        <v>9702.8212769999991</v>
      </c>
      <c r="K60" s="41">
        <v>10722.982462999998</v>
      </c>
      <c r="L60" s="55">
        <f t="shared" si="14"/>
        <v>1.291682366267414</v>
      </c>
    </row>
    <row r="61" spans="1:12" x14ac:dyDescent="0.2">
      <c r="A61" s="67" t="s">
        <v>18</v>
      </c>
      <c r="B61" s="39" t="s">
        <v>157</v>
      </c>
      <c r="C61" s="41">
        <v>1416.4198929999998</v>
      </c>
      <c r="D61" s="41">
        <v>946.36272300000019</v>
      </c>
      <c r="E61" s="41">
        <v>967.83799299999953</v>
      </c>
      <c r="F61" s="55">
        <f t="shared" si="13"/>
        <v>0.77137590413636359</v>
      </c>
      <c r="G61" s="115">
        <f t="shared" si="11"/>
        <v>-448.58190000000025</v>
      </c>
      <c r="H61" s="115">
        <f t="shared" si="12"/>
        <v>-31.670121424932596</v>
      </c>
      <c r="I61" s="115"/>
      <c r="J61" s="41">
        <v>9128.1636309999976</v>
      </c>
      <c r="K61" s="41">
        <v>7217.5905619999958</v>
      </c>
      <c r="L61" s="55">
        <f t="shared" si="14"/>
        <v>0.86942550620056069</v>
      </c>
    </row>
    <row r="62" spans="1:12" x14ac:dyDescent="0.2">
      <c r="A62" s="67" t="s">
        <v>19</v>
      </c>
      <c r="B62" s="39" t="s">
        <v>148</v>
      </c>
      <c r="C62" s="41">
        <v>895.47847000000002</v>
      </c>
      <c r="D62" s="41">
        <v>632.15681099999995</v>
      </c>
      <c r="E62" s="41">
        <v>698.42407699999978</v>
      </c>
      <c r="F62" s="55">
        <f t="shared" si="13"/>
        <v>0.55665050118205095</v>
      </c>
      <c r="G62" s="115">
        <f t="shared" si="11"/>
        <v>-197.05439300000023</v>
      </c>
      <c r="H62" s="115">
        <f t="shared" si="12"/>
        <v>-22.005486407730185</v>
      </c>
      <c r="I62" s="57"/>
      <c r="J62" s="41">
        <v>5664.6420000000016</v>
      </c>
      <c r="K62" s="41">
        <v>5441.6097989999989</v>
      </c>
      <c r="L62" s="55">
        <f t="shared" si="14"/>
        <v>0.65549220524508722</v>
      </c>
    </row>
    <row r="63" spans="1:12" x14ac:dyDescent="0.2">
      <c r="A63" s="67" t="s">
        <v>20</v>
      </c>
      <c r="B63" s="39" t="s">
        <v>160</v>
      </c>
      <c r="C63" s="41">
        <v>651.10917100000029</v>
      </c>
      <c r="D63" s="41">
        <v>636.20277499999975</v>
      </c>
      <c r="E63" s="41">
        <v>661.54860000000008</v>
      </c>
      <c r="F63" s="55">
        <f t="shared" si="13"/>
        <v>0.52726040220157577</v>
      </c>
      <c r="G63" s="115">
        <f t="shared" si="11"/>
        <v>10.439428999999791</v>
      </c>
      <c r="H63" s="115">
        <f t="shared" si="12"/>
        <v>1.6033300504685697</v>
      </c>
      <c r="I63" s="57"/>
      <c r="J63" s="41">
        <v>5687.6147900000014</v>
      </c>
      <c r="K63" s="41">
        <v>5363.8566470000023</v>
      </c>
      <c r="L63" s="55">
        <f t="shared" si="14"/>
        <v>0.6461261192977632</v>
      </c>
    </row>
    <row r="64" spans="1:12" x14ac:dyDescent="0.2">
      <c r="A64" s="67" t="s">
        <v>21</v>
      </c>
      <c r="B64" s="39" t="s">
        <v>163</v>
      </c>
      <c r="C64" s="41">
        <v>705.12576499999989</v>
      </c>
      <c r="D64" s="41">
        <v>775.66566</v>
      </c>
      <c r="E64" s="41">
        <v>607.17476399999998</v>
      </c>
      <c r="F64" s="55">
        <f t="shared" si="13"/>
        <v>0.48392394795074278</v>
      </c>
      <c r="G64" s="115">
        <f t="shared" si="11"/>
        <v>-97.951000999999906</v>
      </c>
      <c r="H64" s="115">
        <f t="shared" si="12"/>
        <v>-13.891280940500014</v>
      </c>
      <c r="I64" s="57"/>
      <c r="J64" s="41">
        <v>4469.6106149999987</v>
      </c>
      <c r="K64" s="41">
        <v>4484.0335569999997</v>
      </c>
      <c r="L64" s="55">
        <f t="shared" si="14"/>
        <v>0.5401432945837179</v>
      </c>
    </row>
    <row r="65" spans="1:12" x14ac:dyDescent="0.2">
      <c r="A65" s="67" t="s">
        <v>22</v>
      </c>
      <c r="B65" s="39" t="s">
        <v>149</v>
      </c>
      <c r="C65" s="41">
        <v>294.74813899999998</v>
      </c>
      <c r="D65" s="41">
        <v>251.83297399999995</v>
      </c>
      <c r="E65" s="41">
        <v>786.57620000000009</v>
      </c>
      <c r="F65" s="55">
        <f t="shared" si="13"/>
        <v>0.62690856510645943</v>
      </c>
      <c r="G65" s="115">
        <f t="shared" si="11"/>
        <v>491.8280610000001</v>
      </c>
      <c r="H65" s="115">
        <f t="shared" si="12"/>
        <v>166.86383929976233</v>
      </c>
      <c r="I65" s="57"/>
      <c r="J65" s="41">
        <v>1911.9164039999998</v>
      </c>
      <c r="K65" s="41">
        <v>4313.9974630000015</v>
      </c>
      <c r="L65" s="55">
        <f t="shared" si="14"/>
        <v>0.51966087516294235</v>
      </c>
    </row>
    <row r="66" spans="1:12" x14ac:dyDescent="0.2">
      <c r="A66" s="67" t="s">
        <v>23</v>
      </c>
      <c r="B66" s="39" t="s">
        <v>164</v>
      </c>
      <c r="C66" s="41">
        <v>287.27556500000003</v>
      </c>
      <c r="D66" s="41">
        <v>231.26372000000001</v>
      </c>
      <c r="E66" s="41">
        <v>94.47139</v>
      </c>
      <c r="F66" s="55">
        <f t="shared" si="13"/>
        <v>7.5294578641602328E-2</v>
      </c>
      <c r="G66" s="115">
        <f t="shared" si="11"/>
        <v>-192.80417500000004</v>
      </c>
      <c r="H66" s="115">
        <f t="shared" si="12"/>
        <v>-67.114714403224667</v>
      </c>
      <c r="I66" s="57"/>
      <c r="J66" s="41">
        <v>2975.6835900000001</v>
      </c>
      <c r="K66" s="41">
        <v>4145.5725959999991</v>
      </c>
      <c r="L66" s="55">
        <f t="shared" si="14"/>
        <v>0.49937254292930255</v>
      </c>
    </row>
    <row r="67" spans="1:12" x14ac:dyDescent="0.2">
      <c r="A67" s="67" t="s">
        <v>24</v>
      </c>
      <c r="B67" s="39" t="s">
        <v>153</v>
      </c>
      <c r="C67" s="41">
        <v>635.81432000000029</v>
      </c>
      <c r="D67" s="41">
        <v>607.41965899999991</v>
      </c>
      <c r="E67" s="41">
        <v>602.347353</v>
      </c>
      <c r="F67" s="55">
        <f t="shared" si="13"/>
        <v>0.48007645637498819</v>
      </c>
      <c r="G67" s="115">
        <f t="shared" si="11"/>
        <v>-33.466967000000295</v>
      </c>
      <c r="H67" s="115">
        <f t="shared" si="12"/>
        <v>-5.2636384471492059</v>
      </c>
      <c r="I67" s="57"/>
      <c r="J67" s="41">
        <v>4709.1516109999993</v>
      </c>
      <c r="K67" s="41">
        <v>4116.8370929999983</v>
      </c>
      <c r="L67" s="55">
        <f t="shared" si="14"/>
        <v>0.49591108594762801</v>
      </c>
    </row>
    <row r="68" spans="1:12" x14ac:dyDescent="0.2">
      <c r="A68" s="67" t="s">
        <v>25</v>
      </c>
      <c r="B68" s="39" t="s">
        <v>158</v>
      </c>
      <c r="C68" s="41">
        <v>474.99094000000008</v>
      </c>
      <c r="D68" s="41">
        <v>598.34123100000011</v>
      </c>
      <c r="E68" s="41">
        <v>650.74266100000011</v>
      </c>
      <c r="F68" s="55">
        <f t="shared" si="13"/>
        <v>0.51864796806853453</v>
      </c>
      <c r="G68" s="115">
        <f t="shared" si="11"/>
        <v>175.75172100000003</v>
      </c>
      <c r="H68" s="115">
        <f t="shared" si="12"/>
        <v>37.001068062477152</v>
      </c>
      <c r="I68" s="57"/>
      <c r="J68" s="41">
        <v>3031.776507999999</v>
      </c>
      <c r="K68" s="41">
        <v>3801.2632099999987</v>
      </c>
      <c r="L68" s="55">
        <f t="shared" si="14"/>
        <v>0.45789729441787902</v>
      </c>
    </row>
    <row r="69" spans="1:12" x14ac:dyDescent="0.2">
      <c r="A69" s="67" t="s">
        <v>26</v>
      </c>
      <c r="B69" s="39" t="s">
        <v>172</v>
      </c>
      <c r="C69" s="41">
        <v>265.25355300000001</v>
      </c>
      <c r="D69" s="41">
        <v>253.81429399999999</v>
      </c>
      <c r="E69" s="41">
        <v>187.22129699999999</v>
      </c>
      <c r="F69" s="55">
        <f t="shared" si="13"/>
        <v>0.14921711928181944</v>
      </c>
      <c r="G69" s="115">
        <f t="shared" si="11"/>
        <v>-78.032256000000018</v>
      </c>
      <c r="H69" s="115">
        <f t="shared" si="12"/>
        <v>-29.417987098555475</v>
      </c>
      <c r="I69" s="57"/>
      <c r="J69" s="41">
        <v>1458.7792429999997</v>
      </c>
      <c r="K69" s="41">
        <v>3446.4649830000008</v>
      </c>
      <c r="L69" s="55">
        <f t="shared" si="14"/>
        <v>0.41515856804392726</v>
      </c>
    </row>
    <row r="70" spans="1:12" x14ac:dyDescent="0.2">
      <c r="A70" s="67" t="s">
        <v>27</v>
      </c>
      <c r="B70" s="39" t="s">
        <v>162</v>
      </c>
      <c r="C70" s="41">
        <v>509.44305799999989</v>
      </c>
      <c r="D70" s="41">
        <v>617.9079089999999</v>
      </c>
      <c r="E70" s="41">
        <v>394.54148299999997</v>
      </c>
      <c r="F70" s="55">
        <f t="shared" si="13"/>
        <v>0.31445324049024687</v>
      </c>
      <c r="G70" s="115">
        <f t="shared" si="11"/>
        <v>-114.90157499999992</v>
      </c>
      <c r="H70" s="115">
        <f t="shared" si="12"/>
        <v>-22.55435091236437</v>
      </c>
      <c r="I70" s="57"/>
      <c r="J70" s="41">
        <v>5745.7015100000026</v>
      </c>
      <c r="K70" s="41">
        <v>3127.1468419999997</v>
      </c>
      <c r="L70" s="55">
        <f t="shared" si="14"/>
        <v>0.37669374602428946</v>
      </c>
    </row>
    <row r="71" spans="1:12" x14ac:dyDescent="0.2">
      <c r="A71" s="67" t="s">
        <v>28</v>
      </c>
      <c r="B71" s="39" t="s">
        <v>154</v>
      </c>
      <c r="C71" s="41">
        <v>428.48670499999992</v>
      </c>
      <c r="D71" s="41">
        <v>372.57151500000003</v>
      </c>
      <c r="E71" s="41">
        <v>342.22037300000005</v>
      </c>
      <c r="F71" s="55">
        <f t="shared" si="13"/>
        <v>0.27275282800017003</v>
      </c>
      <c r="G71" s="115">
        <f t="shared" si="11"/>
        <v>-86.266331999999863</v>
      </c>
      <c r="H71" s="115">
        <f t="shared" si="12"/>
        <v>-20.132790817862105</v>
      </c>
      <c r="I71" s="57"/>
      <c r="J71" s="41">
        <v>2761.1689109999984</v>
      </c>
      <c r="K71" s="41">
        <v>2550.163325999999</v>
      </c>
      <c r="L71" s="55">
        <f t="shared" si="14"/>
        <v>0.30719074759863829</v>
      </c>
    </row>
    <row r="72" spans="1:12" x14ac:dyDescent="0.2">
      <c r="A72" s="67" t="s">
        <v>29</v>
      </c>
      <c r="B72" s="39" t="s">
        <v>176</v>
      </c>
      <c r="C72" s="41">
        <v>38.323920999999999</v>
      </c>
      <c r="D72" s="41">
        <v>579.16013799999996</v>
      </c>
      <c r="E72" s="41">
        <v>735.03654400000005</v>
      </c>
      <c r="F72" s="55">
        <f t="shared" si="13"/>
        <v>0.58583097874033174</v>
      </c>
      <c r="G72" s="115">
        <f t="shared" si="11"/>
        <v>696.71262300000001</v>
      </c>
      <c r="H72" s="115">
        <f t="shared" si="12"/>
        <v>1817.9575701557262</v>
      </c>
      <c r="I72" s="57"/>
      <c r="J72" s="41">
        <v>1029.5139869999998</v>
      </c>
      <c r="K72" s="41">
        <v>2473.2860459999997</v>
      </c>
      <c r="L72" s="55">
        <f t="shared" si="14"/>
        <v>0.29793016853071175</v>
      </c>
    </row>
    <row r="73" spans="1:12" x14ac:dyDescent="0.2">
      <c r="A73" s="67" t="s">
        <v>30</v>
      </c>
      <c r="B73" s="39" t="s">
        <v>184</v>
      </c>
      <c r="C73" s="41">
        <v>148.32525900000002</v>
      </c>
      <c r="D73" s="41">
        <v>436.783053</v>
      </c>
      <c r="E73" s="41">
        <v>903.99649600000032</v>
      </c>
      <c r="F73" s="55">
        <f t="shared" si="13"/>
        <v>0.72049363579603265</v>
      </c>
      <c r="G73" s="115">
        <f t="shared" si="11"/>
        <v>755.67123700000025</v>
      </c>
      <c r="H73" s="115">
        <f t="shared" si="12"/>
        <v>509.46901565835134</v>
      </c>
      <c r="I73" s="57"/>
      <c r="J73" s="41">
        <v>1821.8411960000003</v>
      </c>
      <c r="K73" s="41">
        <v>2163.9441239999996</v>
      </c>
      <c r="L73" s="55">
        <f t="shared" si="14"/>
        <v>0.26066707431476904</v>
      </c>
    </row>
    <row r="74" spans="1:12" x14ac:dyDescent="0.2">
      <c r="A74" s="67" t="s">
        <v>31</v>
      </c>
      <c r="B74" s="39" t="s">
        <v>150</v>
      </c>
      <c r="C74" s="41">
        <v>266.07491399999998</v>
      </c>
      <c r="D74" s="41">
        <v>318.22360999999984</v>
      </c>
      <c r="E74" s="41">
        <v>219.78577500000009</v>
      </c>
      <c r="F74" s="55">
        <f t="shared" si="13"/>
        <v>0.17517131186534907</v>
      </c>
      <c r="G74" s="115">
        <f t="shared" si="11"/>
        <v>-46.289138999999892</v>
      </c>
      <c r="H74" s="115">
        <f t="shared" si="12"/>
        <v>-17.397032401183036</v>
      </c>
      <c r="I74" s="57"/>
      <c r="J74" s="41">
        <v>2118.8478849999992</v>
      </c>
      <c r="K74" s="41">
        <v>2149.7078790000014</v>
      </c>
      <c r="L74" s="55">
        <f t="shared" si="14"/>
        <v>0.25895218699756872</v>
      </c>
    </row>
    <row r="75" spans="1:12" x14ac:dyDescent="0.2">
      <c r="A75" s="67" t="s">
        <v>32</v>
      </c>
      <c r="B75" s="39" t="s">
        <v>185</v>
      </c>
      <c r="C75" s="41">
        <v>140.40250699999999</v>
      </c>
      <c r="D75" s="41">
        <v>12.957898</v>
      </c>
      <c r="E75" s="41">
        <v>392.930836</v>
      </c>
      <c r="F75" s="55">
        <f t="shared" si="13"/>
        <v>0.31316953981425005</v>
      </c>
      <c r="G75" s="115">
        <f t="shared" si="11"/>
        <v>252.52832900000001</v>
      </c>
      <c r="H75" s="115">
        <f t="shared" si="12"/>
        <v>179.86027058619405</v>
      </c>
      <c r="I75" s="57"/>
      <c r="J75" s="41">
        <v>1055.7098179999998</v>
      </c>
      <c r="K75" s="41">
        <v>1971.8920960000007</v>
      </c>
      <c r="L75" s="55">
        <f t="shared" si="14"/>
        <v>0.2375326321174169</v>
      </c>
    </row>
    <row r="76" spans="1:12" x14ac:dyDescent="0.2">
      <c r="A76" s="33"/>
      <c r="B76" s="33" t="s">
        <v>107</v>
      </c>
      <c r="C76" s="63">
        <f>SUM(C46:C75)</f>
        <v>118768.88949900001</v>
      </c>
      <c r="D76" s="63">
        <f>SUM(D46:D75)</f>
        <v>108434.46557099999</v>
      </c>
      <c r="E76" s="63">
        <f>SUM(E46:E75)</f>
        <v>121923.55983499995</v>
      </c>
      <c r="F76" s="69">
        <f>E76/E$44*100</f>
        <v>97.174213952610515</v>
      </c>
      <c r="G76" s="69">
        <f t="shared" si="11"/>
        <v>3154.6703359999374</v>
      </c>
      <c r="H76" s="69">
        <f>(G76/C76)*100</f>
        <v>2.6561419823888297</v>
      </c>
      <c r="I76" s="64"/>
      <c r="J76" s="63">
        <f>SUM(J46:J75)</f>
        <v>758650.82709499996</v>
      </c>
      <c r="K76" s="63">
        <f>SUM(K46:K75)</f>
        <v>801485.74471099989</v>
      </c>
      <c r="L76" s="69">
        <f>K76/K$44*100</f>
        <v>96.54636728448645</v>
      </c>
    </row>
    <row r="77" spans="1:12" x14ac:dyDescent="0.2">
      <c r="A77" s="33"/>
      <c r="B77" s="33" t="s">
        <v>33</v>
      </c>
      <c r="C77" s="63">
        <f>C44-C76</f>
        <v>5946.6435149999888</v>
      </c>
      <c r="D77" s="63">
        <f t="shared" ref="D77:E77" si="15">D44-D76</f>
        <v>4710.8297960000054</v>
      </c>
      <c r="E77" s="63">
        <f t="shared" si="15"/>
        <v>3545.4868140000472</v>
      </c>
      <c r="F77" s="69">
        <f>E77/E$44*100</f>
        <v>2.825786047389486</v>
      </c>
      <c r="G77" s="69">
        <f>E77-C77</f>
        <v>-2401.1567009999417</v>
      </c>
      <c r="H77" s="69">
        <f>(G77/C77)*100</f>
        <v>-40.378352846327395</v>
      </c>
      <c r="I77" s="64"/>
      <c r="J77" s="63">
        <f>J44-J76</f>
        <v>31174.744644000079</v>
      </c>
      <c r="K77" s="63">
        <f>K44-K76</f>
        <v>28670.549362000078</v>
      </c>
      <c r="L77" s="69">
        <f>K77/K$44*100</f>
        <v>3.4536327155135589</v>
      </c>
    </row>
  </sheetData>
  <mergeCells count="6">
    <mergeCell ref="C3:E3"/>
    <mergeCell ref="G3:H3"/>
    <mergeCell ref="J3:L3"/>
    <mergeCell ref="C42:E42"/>
    <mergeCell ref="G42:H42"/>
    <mergeCell ref="J42:L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9"/>
  <sheetViews>
    <sheetView view="pageBreakPreview" zoomScaleNormal="100" zoomScaleSheetLayoutView="100" workbookViewId="0">
      <pane xSplit="2" ySplit="4" topLeftCell="C5" activePane="bottomRight" state="frozen"/>
      <selection activeCell="F34" sqref="F34"/>
      <selection pane="topRight" activeCell="F34" sqref="F34"/>
      <selection pane="bottomLeft" activeCell="F34" sqref="F34"/>
      <selection pane="bottomRight" activeCell="P13" sqref="P13"/>
    </sheetView>
  </sheetViews>
  <sheetFormatPr defaultColWidth="9.140625" defaultRowHeight="12.75" x14ac:dyDescent="0.2"/>
  <cols>
    <col min="1" max="1" width="1.42578125" style="21" customWidth="1"/>
    <col min="2" max="2" width="34.7109375" style="21" customWidth="1"/>
    <col min="3" max="4" width="8.7109375" style="21" customWidth="1"/>
    <col min="5" max="5" width="10.42578125" style="21" customWidth="1"/>
    <col min="6" max="6" width="9" style="21" customWidth="1"/>
    <col min="7" max="7" width="12.7109375" style="21" customWidth="1"/>
    <col min="8" max="8" width="8" style="21" customWidth="1"/>
    <col min="9" max="9" width="0.7109375" style="21" customWidth="1"/>
    <col min="10" max="10" width="9.85546875" style="21" customWidth="1"/>
    <col min="11" max="11" width="11.5703125" style="21" customWidth="1"/>
    <col min="12" max="12" width="9" style="21" customWidth="1"/>
    <col min="13" max="16384" width="9.140625" style="21"/>
  </cols>
  <sheetData>
    <row r="1" spans="1:17" x14ac:dyDescent="0.2">
      <c r="A1" s="92" t="s">
        <v>127</v>
      </c>
      <c r="B1" s="118"/>
      <c r="C1" s="119"/>
      <c r="D1" s="119"/>
      <c r="E1" s="119"/>
      <c r="F1" s="118"/>
      <c r="G1" s="118"/>
      <c r="H1" s="118"/>
      <c r="I1" s="118"/>
      <c r="J1" s="118"/>
      <c r="K1" s="119"/>
      <c r="L1" s="118"/>
    </row>
    <row r="2" spans="1:17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7" s="22" customFormat="1" x14ac:dyDescent="0.2">
      <c r="A3" s="29"/>
      <c r="B3" s="30"/>
      <c r="C3" s="152" t="s">
        <v>121</v>
      </c>
      <c r="D3" s="152"/>
      <c r="E3" s="152"/>
      <c r="F3" s="13"/>
      <c r="G3" s="153" t="s">
        <v>0</v>
      </c>
      <c r="H3" s="153"/>
      <c r="I3" s="14"/>
      <c r="J3" s="152" t="s">
        <v>121</v>
      </c>
      <c r="K3" s="152"/>
      <c r="L3" s="152"/>
    </row>
    <row r="4" spans="1:17" s="22" customFormat="1" ht="24" x14ac:dyDescent="0.2">
      <c r="A4" s="29"/>
      <c r="B4" s="28" t="s">
        <v>130</v>
      </c>
      <c r="C4" s="17" t="s">
        <v>179</v>
      </c>
      <c r="D4" s="17" t="s">
        <v>174</v>
      </c>
      <c r="E4" s="17" t="s">
        <v>180</v>
      </c>
      <c r="F4" s="18" t="s">
        <v>116</v>
      </c>
      <c r="G4" s="19" t="s">
        <v>129</v>
      </c>
      <c r="H4" s="20" t="s">
        <v>2</v>
      </c>
      <c r="I4" s="20"/>
      <c r="J4" s="17" t="s">
        <v>181</v>
      </c>
      <c r="K4" s="17" t="s">
        <v>182</v>
      </c>
      <c r="L4" s="18" t="s">
        <v>116</v>
      </c>
    </row>
    <row r="5" spans="1:17" s="22" customFormat="1" ht="15" customHeight="1" x14ac:dyDescent="0.2">
      <c r="A5" s="86" t="s">
        <v>34</v>
      </c>
      <c r="B5" s="81"/>
      <c r="C5" s="81">
        <v>131503.18371799999</v>
      </c>
      <c r="D5" s="81">
        <v>121549.776461</v>
      </c>
      <c r="E5" s="81">
        <v>140448.277496</v>
      </c>
      <c r="F5" s="85">
        <v>100</v>
      </c>
      <c r="G5" s="84">
        <f>E5-C5</f>
        <v>8945.0937780000095</v>
      </c>
      <c r="H5" s="85">
        <f>(G5/C5)*100</f>
        <v>6.8021879965903951</v>
      </c>
      <c r="I5" s="82"/>
      <c r="J5" s="81">
        <v>863634.91145799996</v>
      </c>
      <c r="K5" s="81">
        <v>900474.47365000006</v>
      </c>
      <c r="L5" s="85">
        <v>100</v>
      </c>
    </row>
    <row r="6" spans="1:17" s="22" customFormat="1" ht="6" customHeight="1" x14ac:dyDescent="0.2">
      <c r="A6" s="120"/>
      <c r="B6" s="121"/>
      <c r="C6" s="111"/>
      <c r="D6" s="111"/>
      <c r="E6" s="111"/>
      <c r="F6" s="112"/>
      <c r="G6" s="113"/>
      <c r="H6" s="114"/>
      <c r="I6" s="114"/>
      <c r="J6" s="111"/>
      <c r="K6" s="111"/>
      <c r="L6" s="112"/>
    </row>
    <row r="7" spans="1:17" s="23" customFormat="1" ht="15" customHeight="1" x14ac:dyDescent="0.2">
      <c r="A7" s="34" t="s">
        <v>52</v>
      </c>
      <c r="B7" s="59"/>
      <c r="C7" s="59">
        <f>SUM(C8:C26)</f>
        <v>112080.83509200007</v>
      </c>
      <c r="D7" s="59">
        <f t="shared" ref="D7:E7" si="0">SUM(D8:D26)</f>
        <v>106051.22923799994</v>
      </c>
      <c r="E7" s="59">
        <f t="shared" si="0"/>
        <v>122140.18056600001</v>
      </c>
      <c r="F7" s="61">
        <f>E7/$E$5*100</f>
        <v>86.96452725771492</v>
      </c>
      <c r="G7" s="62">
        <f>E7-C7</f>
        <v>10059.345473999943</v>
      </c>
      <c r="H7" s="62">
        <f>(G7/C7)*100</f>
        <v>8.9750807671470891</v>
      </c>
      <c r="I7" s="59"/>
      <c r="J7" s="59">
        <f t="shared" ref="J7" si="1">SUM(J8:J26)</f>
        <v>736170.54486099968</v>
      </c>
      <c r="K7" s="59">
        <f t="shared" ref="K7" si="2">SUM(K8:K26)</f>
        <v>778699.27689400106</v>
      </c>
      <c r="L7" s="60">
        <f>K7/$K$5*100</f>
        <v>86.476552049011104</v>
      </c>
      <c r="M7" s="157"/>
      <c r="N7" s="157"/>
      <c r="O7" s="157"/>
      <c r="P7" s="157"/>
      <c r="Q7" s="157"/>
    </row>
    <row r="8" spans="1:17" s="22" customFormat="1" ht="15" customHeight="1" x14ac:dyDescent="0.2">
      <c r="A8" s="120"/>
      <c r="B8" s="39" t="s">
        <v>57</v>
      </c>
      <c r="C8" s="41">
        <v>51697.225697000031</v>
      </c>
      <c r="D8" s="41">
        <v>53976.876828999972</v>
      </c>
      <c r="E8" s="41">
        <v>63313.730381000008</v>
      </c>
      <c r="F8" s="55">
        <f>E8/$E$7*100</f>
        <v>51.836938579591852</v>
      </c>
      <c r="G8" s="56">
        <f>E8-C8</f>
        <v>11616.504683999978</v>
      </c>
      <c r="H8" s="57">
        <f>(G8/C8)*100</f>
        <v>22.470267074068694</v>
      </c>
      <c r="I8" s="57"/>
      <c r="J8" s="41">
        <v>333702.75950199959</v>
      </c>
      <c r="K8" s="41">
        <v>391385.98222900083</v>
      </c>
      <c r="L8" s="55">
        <f>K8/$K$7*100</f>
        <v>50.261505801074158</v>
      </c>
    </row>
    <row r="9" spans="1:17" s="22" customFormat="1" ht="15" customHeight="1" x14ac:dyDescent="0.2">
      <c r="A9" s="120"/>
      <c r="B9" s="39" t="s">
        <v>58</v>
      </c>
      <c r="C9" s="41">
        <v>11161.429565999999</v>
      </c>
      <c r="D9" s="41">
        <v>8382.5757560000002</v>
      </c>
      <c r="E9" s="41">
        <v>8124.171433999998</v>
      </c>
      <c r="F9" s="55">
        <f t="shared" ref="F9:F25" si="3">E9/$E$7*100</f>
        <v>6.6515141834181239</v>
      </c>
      <c r="G9" s="56">
        <f t="shared" ref="G9:G25" si="4">E9-C9</f>
        <v>-3037.2581320000008</v>
      </c>
      <c r="H9" s="57">
        <f t="shared" ref="H9:H25" si="5">(G9/C9)*100</f>
        <v>-27.21208886406551</v>
      </c>
      <c r="I9" s="57"/>
      <c r="J9" s="41">
        <v>79899.447433000008</v>
      </c>
      <c r="K9" s="41">
        <v>59599.643985000017</v>
      </c>
      <c r="L9" s="55">
        <f t="shared" ref="L9:L25" si="6">K9/$K$7*100</f>
        <v>7.6537433324357513</v>
      </c>
    </row>
    <row r="10" spans="1:17" s="22" customFormat="1" ht="15" customHeight="1" x14ac:dyDescent="0.2">
      <c r="A10" s="120"/>
      <c r="B10" s="39" t="s">
        <v>166</v>
      </c>
      <c r="C10" s="41">
        <v>5900.289764000001</v>
      </c>
      <c r="D10" s="41">
        <v>6555.4204209999971</v>
      </c>
      <c r="E10" s="41">
        <v>6836.4265140000025</v>
      </c>
      <c r="F10" s="55">
        <f t="shared" si="3"/>
        <v>5.5971969930942196</v>
      </c>
      <c r="G10" s="56">
        <f t="shared" si="4"/>
        <v>936.13675000000148</v>
      </c>
      <c r="H10" s="57">
        <f t="shared" si="5"/>
        <v>15.865945359357461</v>
      </c>
      <c r="I10" s="57"/>
      <c r="J10" s="41">
        <v>39113.445292999997</v>
      </c>
      <c r="K10" s="41">
        <v>44897.457876999986</v>
      </c>
      <c r="L10" s="55">
        <f t="shared" si="6"/>
        <v>5.7656991869932828</v>
      </c>
    </row>
    <row r="11" spans="1:17" s="22" customFormat="1" ht="27" customHeight="1" x14ac:dyDescent="0.2">
      <c r="A11" s="120"/>
      <c r="B11" s="40" t="s">
        <v>165</v>
      </c>
      <c r="C11" s="146">
        <v>6303.8680009999953</v>
      </c>
      <c r="D11" s="146">
        <v>4907.4404510000031</v>
      </c>
      <c r="E11" s="146">
        <v>5626.8355920000013</v>
      </c>
      <c r="F11" s="147">
        <f t="shared" si="3"/>
        <v>4.6068669343087052</v>
      </c>
      <c r="G11" s="148">
        <f t="shared" si="4"/>
        <v>-677.032408999994</v>
      </c>
      <c r="H11" s="149">
        <f t="shared" si="5"/>
        <v>-10.739952183208706</v>
      </c>
      <c r="I11" s="149"/>
      <c r="J11" s="146">
        <v>42406.487513</v>
      </c>
      <c r="K11" s="146">
        <v>38175.477712000044</v>
      </c>
      <c r="L11" s="147">
        <f t="shared" si="6"/>
        <v>4.9024673381322028</v>
      </c>
    </row>
    <row r="12" spans="1:17" s="22" customFormat="1" ht="15" customHeight="1" x14ac:dyDescent="0.2">
      <c r="A12" s="120"/>
      <c r="B12" s="39" t="s">
        <v>60</v>
      </c>
      <c r="C12" s="41">
        <v>5648.6442810000008</v>
      </c>
      <c r="D12" s="41">
        <v>4280.3158270000049</v>
      </c>
      <c r="E12" s="41">
        <v>5704.5082759999959</v>
      </c>
      <c r="F12" s="55">
        <f t="shared" si="3"/>
        <v>4.6704599989660993</v>
      </c>
      <c r="G12" s="56">
        <f t="shared" si="4"/>
        <v>55.863994999995157</v>
      </c>
      <c r="H12" s="57">
        <f t="shared" si="5"/>
        <v>0.9889805804890468</v>
      </c>
      <c r="I12" s="57"/>
      <c r="J12" s="41">
        <v>36343.916762999994</v>
      </c>
      <c r="K12" s="41">
        <v>36521.495250000022</v>
      </c>
      <c r="L12" s="55">
        <f t="shared" si="6"/>
        <v>4.6900641022389751</v>
      </c>
    </row>
    <row r="13" spans="1:17" s="22" customFormat="1" ht="15" customHeight="1" x14ac:dyDescent="0.2">
      <c r="A13" s="120"/>
      <c r="B13" s="39" t="s">
        <v>62</v>
      </c>
      <c r="C13" s="41">
        <v>5149.040965000002</v>
      </c>
      <c r="D13" s="41">
        <v>5093.1511309999978</v>
      </c>
      <c r="E13" s="41">
        <v>5641.3177809999952</v>
      </c>
      <c r="F13" s="55">
        <f t="shared" si="3"/>
        <v>4.6187239570614826</v>
      </c>
      <c r="G13" s="56">
        <f t="shared" si="4"/>
        <v>492.27681599999323</v>
      </c>
      <c r="H13" s="57">
        <f t="shared" si="5"/>
        <v>9.5605534961983558</v>
      </c>
      <c r="I13" s="57"/>
      <c r="J13" s="41">
        <v>34217.837534000035</v>
      </c>
      <c r="K13" s="41">
        <v>34905.589609999988</v>
      </c>
      <c r="L13" s="55">
        <f t="shared" si="6"/>
        <v>4.4825506643884356</v>
      </c>
    </row>
    <row r="14" spans="1:17" s="22" customFormat="1" ht="15" customHeight="1" x14ac:dyDescent="0.2">
      <c r="A14" s="120"/>
      <c r="B14" s="39" t="s">
        <v>68</v>
      </c>
      <c r="C14" s="41">
        <v>3162.2670890000004</v>
      </c>
      <c r="D14" s="41">
        <v>2965.8406039999982</v>
      </c>
      <c r="E14" s="41">
        <v>3691.9839539999998</v>
      </c>
      <c r="F14" s="55">
        <f t="shared" si="3"/>
        <v>3.022743160269842</v>
      </c>
      <c r="G14" s="56">
        <f t="shared" si="4"/>
        <v>529.71686499999942</v>
      </c>
      <c r="H14" s="57">
        <f t="shared" si="5"/>
        <v>16.751174081488198</v>
      </c>
      <c r="I14" s="57"/>
      <c r="J14" s="41">
        <v>20065.351676999995</v>
      </c>
      <c r="K14" s="41">
        <v>23145.157183000014</v>
      </c>
      <c r="L14" s="55">
        <f t="shared" si="6"/>
        <v>2.9722844068019603</v>
      </c>
    </row>
    <row r="15" spans="1:17" s="22" customFormat="1" ht="15" customHeight="1" x14ac:dyDescent="0.2">
      <c r="A15" s="120"/>
      <c r="B15" s="39" t="s">
        <v>61</v>
      </c>
      <c r="C15" s="41">
        <v>3096.8645370000063</v>
      </c>
      <c r="D15" s="41">
        <v>3042.3381729999992</v>
      </c>
      <c r="E15" s="41">
        <v>3537.3735289999986</v>
      </c>
      <c r="F15" s="55">
        <f t="shared" si="3"/>
        <v>2.896158751860149</v>
      </c>
      <c r="G15" s="56">
        <f t="shared" si="4"/>
        <v>440.5089919999923</v>
      </c>
      <c r="H15" s="57">
        <f t="shared" si="5"/>
        <v>14.224354560458819</v>
      </c>
      <c r="I15" s="57"/>
      <c r="J15" s="41">
        <v>19444.362838999983</v>
      </c>
      <c r="K15" s="41">
        <v>22450.900872999999</v>
      </c>
      <c r="L15" s="55">
        <f t="shared" si="6"/>
        <v>2.8831285117600132</v>
      </c>
    </row>
    <row r="16" spans="1:17" s="22" customFormat="1" ht="15" customHeight="1" x14ac:dyDescent="0.2">
      <c r="A16" s="122"/>
      <c r="B16" s="39" t="s">
        <v>167</v>
      </c>
      <c r="C16" s="41">
        <v>2424.8681110000002</v>
      </c>
      <c r="D16" s="41">
        <v>1992.6025000000002</v>
      </c>
      <c r="E16" s="41">
        <v>2553.1320940000023</v>
      </c>
      <c r="F16" s="55">
        <f t="shared" si="3"/>
        <v>2.0903293921531292</v>
      </c>
      <c r="G16" s="56">
        <f t="shared" si="4"/>
        <v>128.2639830000021</v>
      </c>
      <c r="H16" s="57">
        <f t="shared" si="5"/>
        <v>5.2895240948633226</v>
      </c>
      <c r="I16" s="57"/>
      <c r="J16" s="41">
        <v>20910.754942000025</v>
      </c>
      <c r="K16" s="41">
        <v>15772.476456000008</v>
      </c>
      <c r="L16" s="55">
        <f t="shared" si="6"/>
        <v>2.0254900606703665</v>
      </c>
    </row>
    <row r="17" spans="1:12" s="22" customFormat="1" ht="15" customHeight="1" x14ac:dyDescent="0.2">
      <c r="A17" s="122"/>
      <c r="B17" s="39" t="s">
        <v>66</v>
      </c>
      <c r="C17" s="41">
        <v>2365.5182260000001</v>
      </c>
      <c r="D17" s="41">
        <v>1688.0812400000002</v>
      </c>
      <c r="E17" s="41">
        <v>2250.7551730000005</v>
      </c>
      <c r="F17" s="55">
        <f t="shared" si="3"/>
        <v>1.8427639148476418</v>
      </c>
      <c r="G17" s="56">
        <f t="shared" si="4"/>
        <v>-114.76305299999967</v>
      </c>
      <c r="H17" s="57">
        <f t="shared" si="5"/>
        <v>-4.8514973056901596</v>
      </c>
      <c r="I17" s="57"/>
      <c r="J17" s="41">
        <v>14591.956129</v>
      </c>
      <c r="K17" s="41">
        <v>14392.46878099999</v>
      </c>
      <c r="L17" s="55">
        <f t="shared" si="6"/>
        <v>1.8482704694946235</v>
      </c>
    </row>
    <row r="18" spans="1:12" s="22" customFormat="1" ht="15" customHeight="1" x14ac:dyDescent="0.2">
      <c r="A18" s="120"/>
      <c r="B18" s="39" t="s">
        <v>59</v>
      </c>
      <c r="C18" s="41">
        <v>1593.5912590000005</v>
      </c>
      <c r="D18" s="41">
        <v>1320.739795</v>
      </c>
      <c r="E18" s="41">
        <v>1715.3556199999996</v>
      </c>
      <c r="F18" s="55">
        <f t="shared" si="3"/>
        <v>1.4044154937801858</v>
      </c>
      <c r="G18" s="56">
        <f t="shared" si="4"/>
        <v>121.7643609999991</v>
      </c>
      <c r="H18" s="57">
        <f t="shared" si="5"/>
        <v>7.6408778168379152</v>
      </c>
      <c r="I18" s="57"/>
      <c r="J18" s="41">
        <v>10854.570995000004</v>
      </c>
      <c r="K18" s="41">
        <v>10950.941202999993</v>
      </c>
      <c r="L18" s="55">
        <f t="shared" si="6"/>
        <v>1.4063119779281199</v>
      </c>
    </row>
    <row r="19" spans="1:12" s="22" customFormat="1" ht="15" customHeight="1" x14ac:dyDescent="0.2">
      <c r="A19" s="120"/>
      <c r="B19" s="39" t="s">
        <v>64</v>
      </c>
      <c r="C19" s="41">
        <v>1629.4811299999999</v>
      </c>
      <c r="D19" s="41">
        <v>1351.5587839999989</v>
      </c>
      <c r="E19" s="41">
        <v>1601.4652389999992</v>
      </c>
      <c r="F19" s="55">
        <f t="shared" si="3"/>
        <v>1.3111698636589348</v>
      </c>
      <c r="G19" s="56">
        <f t="shared" si="4"/>
        <v>-28.015891000000693</v>
      </c>
      <c r="H19" s="57">
        <f t="shared" si="5"/>
        <v>-1.7193136197901655</v>
      </c>
      <c r="I19" s="57"/>
      <c r="J19" s="41">
        <v>10068.703698000007</v>
      </c>
      <c r="K19" s="41">
        <v>10000.297167000002</v>
      </c>
      <c r="L19" s="55">
        <f t="shared" si="6"/>
        <v>1.2842309558688949</v>
      </c>
    </row>
    <row r="20" spans="1:12" s="22" customFormat="1" ht="15" customHeight="1" x14ac:dyDescent="0.2">
      <c r="A20" s="120"/>
      <c r="B20" s="39" t="s">
        <v>168</v>
      </c>
      <c r="C20" s="41">
        <v>1616.0372630000002</v>
      </c>
      <c r="D20" s="41">
        <v>1259.781334</v>
      </c>
      <c r="E20" s="41">
        <v>1490.65059</v>
      </c>
      <c r="F20" s="55">
        <f t="shared" si="3"/>
        <v>1.2204424318781057</v>
      </c>
      <c r="G20" s="56">
        <f t="shared" si="4"/>
        <v>-125.3866730000002</v>
      </c>
      <c r="H20" s="57">
        <f t="shared" si="5"/>
        <v>-7.7588973887417216</v>
      </c>
      <c r="I20" s="57"/>
      <c r="J20" s="41">
        <v>10200.356006999997</v>
      </c>
      <c r="K20" s="41">
        <v>9480.6086279999963</v>
      </c>
      <c r="L20" s="55">
        <f t="shared" si="6"/>
        <v>1.2174929281834335</v>
      </c>
    </row>
    <row r="21" spans="1:12" s="22" customFormat="1" ht="15" customHeight="1" x14ac:dyDescent="0.2">
      <c r="A21" s="120"/>
      <c r="B21" s="39" t="s">
        <v>69</v>
      </c>
      <c r="C21" s="41">
        <v>1284.5294059999997</v>
      </c>
      <c r="D21" s="41">
        <v>1105.5103580000002</v>
      </c>
      <c r="E21" s="41">
        <v>1380.1864070000006</v>
      </c>
      <c r="F21" s="55">
        <f t="shared" si="3"/>
        <v>1.1300019376131505</v>
      </c>
      <c r="G21" s="56">
        <f t="shared" si="4"/>
        <v>95.657001000000946</v>
      </c>
      <c r="H21" s="57">
        <f t="shared" si="5"/>
        <v>7.4468517850342604</v>
      </c>
      <c r="I21" s="57"/>
      <c r="J21" s="41">
        <v>8832.0340040000192</v>
      </c>
      <c r="K21" s="41">
        <v>8584.3323330000003</v>
      </c>
      <c r="L21" s="55">
        <f t="shared" si="6"/>
        <v>1.1023937722454731</v>
      </c>
    </row>
    <row r="22" spans="1:12" s="22" customFormat="1" ht="15" customHeight="1" x14ac:dyDescent="0.2">
      <c r="A22" s="120"/>
      <c r="B22" s="39" t="s">
        <v>67</v>
      </c>
      <c r="C22" s="41">
        <v>1090.5529309999999</v>
      </c>
      <c r="D22" s="41">
        <v>1167.832361</v>
      </c>
      <c r="E22" s="41">
        <v>1282.2553630000004</v>
      </c>
      <c r="F22" s="55">
        <f t="shared" si="3"/>
        <v>1.0498227176822597</v>
      </c>
      <c r="G22" s="56">
        <f t="shared" si="4"/>
        <v>191.7024320000005</v>
      </c>
      <c r="H22" s="57">
        <f t="shared" si="5"/>
        <v>17.57846194812533</v>
      </c>
      <c r="I22" s="57"/>
      <c r="J22" s="41">
        <v>7292.2608419999997</v>
      </c>
      <c r="K22" s="41">
        <v>8078.3345769999969</v>
      </c>
      <c r="L22" s="55">
        <f t="shared" si="6"/>
        <v>1.0374139050471527</v>
      </c>
    </row>
    <row r="23" spans="1:12" s="22" customFormat="1" ht="15" customHeight="1" x14ac:dyDescent="0.2">
      <c r="A23" s="120"/>
      <c r="B23" s="39" t="s">
        <v>65</v>
      </c>
      <c r="C23" s="41">
        <v>1185.129381</v>
      </c>
      <c r="D23" s="41">
        <v>948.76932899999963</v>
      </c>
      <c r="E23" s="41">
        <v>1150.183317</v>
      </c>
      <c r="F23" s="55">
        <f t="shared" si="3"/>
        <v>0.94169118767470938</v>
      </c>
      <c r="G23" s="56">
        <f t="shared" si="4"/>
        <v>-34.946063999999978</v>
      </c>
      <c r="H23" s="57">
        <f t="shared" si="5"/>
        <v>-2.9487129895060784</v>
      </c>
      <c r="I23" s="57"/>
      <c r="J23" s="41">
        <v>8347.3765509999994</v>
      </c>
      <c r="K23" s="41">
        <v>7515.5649760000015</v>
      </c>
      <c r="L23" s="55">
        <f t="shared" si="6"/>
        <v>0.96514343842431016</v>
      </c>
    </row>
    <row r="24" spans="1:12" s="22" customFormat="1" ht="15" customHeight="1" x14ac:dyDescent="0.2">
      <c r="A24" s="120"/>
      <c r="B24" s="39" t="s">
        <v>70</v>
      </c>
      <c r="C24" s="41">
        <v>797.60485799999992</v>
      </c>
      <c r="D24" s="41">
        <v>855.27503600000011</v>
      </c>
      <c r="E24" s="41">
        <v>894.06839599999978</v>
      </c>
      <c r="F24" s="55">
        <f t="shared" si="3"/>
        <v>0.73200186200549988</v>
      </c>
      <c r="G24" s="56">
        <f t="shared" si="4"/>
        <v>96.463537999999858</v>
      </c>
      <c r="H24" s="57">
        <f t="shared" si="5"/>
        <v>12.094151262052602</v>
      </c>
      <c r="I24" s="57"/>
      <c r="J24" s="41">
        <v>5234.8942599999991</v>
      </c>
      <c r="K24" s="41">
        <v>6000.2588440000009</v>
      </c>
      <c r="L24" s="55">
        <f t="shared" si="6"/>
        <v>0.77054891689809213</v>
      </c>
    </row>
    <row r="25" spans="1:12" s="22" customFormat="1" ht="15" customHeight="1" x14ac:dyDescent="0.2">
      <c r="A25" s="120"/>
      <c r="B25" s="39" t="s">
        <v>71</v>
      </c>
      <c r="C25" s="41">
        <v>236.11044099999987</v>
      </c>
      <c r="D25" s="41">
        <v>223.89382399999994</v>
      </c>
      <c r="E25" s="41">
        <v>217.62143600000002</v>
      </c>
      <c r="F25" s="55">
        <f t="shared" si="3"/>
        <v>0.17817350112922545</v>
      </c>
      <c r="G25" s="56">
        <f t="shared" si="4"/>
        <v>-18.48900499999985</v>
      </c>
      <c r="H25" s="57">
        <f t="shared" si="5"/>
        <v>-7.8306596360979475</v>
      </c>
      <c r="I25" s="57"/>
      <c r="J25" s="41">
        <v>1749.5907520000017</v>
      </c>
      <c r="K25" s="41">
        <v>1644.4135999999987</v>
      </c>
      <c r="L25" s="55">
        <f t="shared" si="6"/>
        <v>0.21117440953060512</v>
      </c>
    </row>
    <row r="26" spans="1:12" s="76" customFormat="1" ht="15" customHeight="1" x14ac:dyDescent="0.2">
      <c r="A26" s="120"/>
      <c r="B26" s="39" t="s">
        <v>63</v>
      </c>
      <c r="C26" s="41">
        <v>5737.7821860000095</v>
      </c>
      <c r="D26" s="41">
        <v>4933.2254849999972</v>
      </c>
      <c r="E26" s="41">
        <v>5128.1594700000005</v>
      </c>
      <c r="F26" s="55">
        <f>E26/$E$7*100</f>
        <v>4.1985851390066786</v>
      </c>
      <c r="G26" s="56">
        <f>E26-C26</f>
        <v>-609.62271600000895</v>
      </c>
      <c r="H26" s="57">
        <f>(G26/C26)*100</f>
        <v>-10.624709970473738</v>
      </c>
      <c r="I26" s="57"/>
      <c r="J26" s="41">
        <v>32894.438126999958</v>
      </c>
      <c r="K26" s="41">
        <v>35197.875609999988</v>
      </c>
      <c r="L26" s="55">
        <f>K26/$K$7*100</f>
        <v>4.5200858218841304</v>
      </c>
    </row>
    <row r="27" spans="1:12" s="22" customFormat="1" ht="6" customHeight="1" x14ac:dyDescent="0.2">
      <c r="A27" s="120"/>
      <c r="B27" s="39"/>
      <c r="C27" s="140"/>
      <c r="D27" s="140"/>
      <c r="E27" s="140"/>
      <c r="F27" s="55"/>
      <c r="G27" s="56"/>
      <c r="H27" s="57"/>
      <c r="I27" s="57"/>
      <c r="J27" s="140"/>
      <c r="K27" s="140"/>
      <c r="L27" s="55"/>
    </row>
    <row r="28" spans="1:12" s="23" customFormat="1" ht="15" customHeight="1" x14ac:dyDescent="0.2">
      <c r="A28" s="58" t="s">
        <v>53</v>
      </c>
      <c r="B28" s="59"/>
      <c r="C28" s="59">
        <f>SUM(C29:C35)</f>
        <v>10054.632161000003</v>
      </c>
      <c r="D28" s="59">
        <f t="shared" ref="D28:E28" si="7">SUM(D29:D35)</f>
        <v>8959.2811679999995</v>
      </c>
      <c r="E28" s="59">
        <f t="shared" si="7"/>
        <v>9189.2986799999999</v>
      </c>
      <c r="F28" s="60">
        <f>E28/$E$5*100</f>
        <v>6.5428347316411299</v>
      </c>
      <c r="G28" s="61">
        <f>E28-C28</f>
        <v>-865.3334810000033</v>
      </c>
      <c r="H28" s="62">
        <f>(G28/C28)*100</f>
        <v>-8.6063166423578039</v>
      </c>
      <c r="I28" s="62"/>
      <c r="J28" s="59">
        <f>SUM(J29:J35)</f>
        <v>57842.614930000003</v>
      </c>
      <c r="K28" s="59">
        <f t="shared" ref="K28" si="8">SUM(K29:K35)</f>
        <v>62379.308819999998</v>
      </c>
      <c r="L28" s="60">
        <f>K28/$K$5*100</f>
        <v>6.9273822462896195</v>
      </c>
    </row>
    <row r="29" spans="1:12" s="74" customFormat="1" ht="15" customHeight="1" x14ac:dyDescent="0.2">
      <c r="A29" s="123"/>
      <c r="B29" s="40" t="s">
        <v>169</v>
      </c>
      <c r="C29" s="41">
        <v>7646.1946180000032</v>
      </c>
      <c r="D29" s="41">
        <v>6929.6010859999997</v>
      </c>
      <c r="E29" s="41">
        <v>6723.9860969999991</v>
      </c>
      <c r="F29" s="75">
        <f>E29/$E$28*100</f>
        <v>73.171918022801705</v>
      </c>
      <c r="G29" s="124">
        <f>E29-C29</f>
        <v>-922.20852100000411</v>
      </c>
      <c r="H29" s="125">
        <f>(G29/C29)*100</f>
        <v>-12.061012923069226</v>
      </c>
      <c r="I29" s="125"/>
      <c r="J29" s="41">
        <v>42874.570814000006</v>
      </c>
      <c r="K29" s="41">
        <v>46132.000393999988</v>
      </c>
      <c r="L29" s="75">
        <f>K29/$K$28*100</f>
        <v>73.954010178466717</v>
      </c>
    </row>
    <row r="30" spans="1:12" s="22" customFormat="1" ht="15" customHeight="1" x14ac:dyDescent="0.2">
      <c r="A30" s="120"/>
      <c r="B30" s="39" t="s">
        <v>72</v>
      </c>
      <c r="C30" s="41">
        <v>394.05609099999998</v>
      </c>
      <c r="D30" s="41">
        <v>246.44675400000006</v>
      </c>
      <c r="E30" s="41">
        <v>294.26924899999995</v>
      </c>
      <c r="F30" s="55">
        <f t="shared" ref="F30:F34" si="9">E30/$E$28*100</f>
        <v>3.202303671339584</v>
      </c>
      <c r="G30" s="56">
        <f t="shared" ref="G30:G35" si="10">E30-C30</f>
        <v>-99.786842000000036</v>
      </c>
      <c r="H30" s="57">
        <f t="shared" ref="H30:H35" si="11">(G30/C30)*100</f>
        <v>-25.323004587181991</v>
      </c>
      <c r="I30" s="57"/>
      <c r="J30" s="41">
        <v>2578.5108319999999</v>
      </c>
      <c r="K30" s="41">
        <v>2561.4897069999997</v>
      </c>
      <c r="L30" s="55">
        <f t="shared" ref="L30:L35" si="12">K30/$K$28*100</f>
        <v>4.1063130635053415</v>
      </c>
    </row>
    <row r="31" spans="1:12" s="22" customFormat="1" ht="15" customHeight="1" x14ac:dyDescent="0.2">
      <c r="A31" s="120"/>
      <c r="B31" s="39" t="s">
        <v>74</v>
      </c>
      <c r="C31" s="41">
        <v>318.45982599999996</v>
      </c>
      <c r="D31" s="41">
        <v>300.84901400000007</v>
      </c>
      <c r="E31" s="41">
        <v>371.83127900000017</v>
      </c>
      <c r="F31" s="55">
        <f t="shared" si="9"/>
        <v>4.046350999660838</v>
      </c>
      <c r="G31" s="56">
        <f t="shared" si="10"/>
        <v>53.371453000000201</v>
      </c>
      <c r="H31" s="57">
        <f t="shared" si="11"/>
        <v>16.759242027595722</v>
      </c>
      <c r="I31" s="57"/>
      <c r="J31" s="41">
        <v>2143.9217690000019</v>
      </c>
      <c r="K31" s="41">
        <v>2355.4120739999994</v>
      </c>
      <c r="L31" s="55">
        <f t="shared" si="12"/>
        <v>3.7759509019195949</v>
      </c>
    </row>
    <row r="32" spans="1:12" s="22" customFormat="1" ht="15" customHeight="1" x14ac:dyDescent="0.2">
      <c r="A32" s="120"/>
      <c r="B32" s="39" t="s">
        <v>75</v>
      </c>
      <c r="C32" s="41">
        <v>243.73870600000009</v>
      </c>
      <c r="D32" s="41">
        <v>247.50571400000004</v>
      </c>
      <c r="E32" s="41">
        <v>311.73058699999996</v>
      </c>
      <c r="F32" s="55">
        <f t="shared" si="9"/>
        <v>3.3923218501806276</v>
      </c>
      <c r="G32" s="56">
        <f t="shared" si="10"/>
        <v>67.991880999999864</v>
      </c>
      <c r="H32" s="57">
        <f t="shared" si="11"/>
        <v>27.895397541004357</v>
      </c>
      <c r="I32" s="57"/>
      <c r="J32" s="41">
        <v>1808.1199310000002</v>
      </c>
      <c r="K32" s="41">
        <v>1738.9853670000007</v>
      </c>
      <c r="L32" s="55">
        <f t="shared" si="12"/>
        <v>2.7877599157406001</v>
      </c>
    </row>
    <row r="33" spans="1:12" s="22" customFormat="1" ht="15" customHeight="1" x14ac:dyDescent="0.2">
      <c r="A33" s="120"/>
      <c r="B33" s="39" t="s">
        <v>73</v>
      </c>
      <c r="C33" s="41">
        <v>187.63914199999999</v>
      </c>
      <c r="D33" s="41">
        <v>195.60020599999999</v>
      </c>
      <c r="E33" s="41">
        <v>203.66881399999997</v>
      </c>
      <c r="F33" s="55">
        <f t="shared" si="9"/>
        <v>2.2163695086250037</v>
      </c>
      <c r="G33" s="56">
        <f t="shared" si="10"/>
        <v>16.029671999999977</v>
      </c>
      <c r="H33" s="57">
        <f t="shared" si="11"/>
        <v>8.5428188538615135</v>
      </c>
      <c r="I33" s="57"/>
      <c r="J33" s="41">
        <v>1364.6157809999995</v>
      </c>
      <c r="K33" s="41">
        <v>1481.5545119999997</v>
      </c>
      <c r="L33" s="55">
        <f t="shared" si="12"/>
        <v>2.375073626216559</v>
      </c>
    </row>
    <row r="34" spans="1:12" s="22" customFormat="1" ht="15" customHeight="1" x14ac:dyDescent="0.2">
      <c r="A34" s="120"/>
      <c r="B34" s="39" t="s">
        <v>76</v>
      </c>
      <c r="C34" s="41">
        <v>58.436245999999997</v>
      </c>
      <c r="D34" s="41">
        <v>24.273213999999999</v>
      </c>
      <c r="E34" s="41">
        <v>31.371614999999998</v>
      </c>
      <c r="F34" s="55">
        <f t="shared" si="9"/>
        <v>0.34139291900783009</v>
      </c>
      <c r="G34" s="56">
        <f t="shared" si="10"/>
        <v>-27.064630999999999</v>
      </c>
      <c r="H34" s="57">
        <f t="shared" si="11"/>
        <v>-46.314800919963275</v>
      </c>
      <c r="I34" s="57"/>
      <c r="J34" s="41">
        <v>299.05507699999998</v>
      </c>
      <c r="K34" s="41">
        <v>239.17194900000001</v>
      </c>
      <c r="L34" s="55">
        <f t="shared" si="12"/>
        <v>0.38341551633755344</v>
      </c>
    </row>
    <row r="35" spans="1:12" s="76" customFormat="1" ht="15" customHeight="1" x14ac:dyDescent="0.2">
      <c r="A35" s="120"/>
      <c r="B35" s="39" t="s">
        <v>134</v>
      </c>
      <c r="C35" s="41">
        <v>1206.1075319999998</v>
      </c>
      <c r="D35" s="41">
        <v>1015.0051799999997</v>
      </c>
      <c r="E35" s="41">
        <v>1252.4410390000005</v>
      </c>
      <c r="F35" s="55">
        <f>E35/$E$28*100</f>
        <v>13.629343028384408</v>
      </c>
      <c r="G35" s="56">
        <f t="shared" si="10"/>
        <v>46.333507000000736</v>
      </c>
      <c r="H35" s="57">
        <f t="shared" si="11"/>
        <v>3.8415734725716599</v>
      </c>
      <c r="I35" s="57"/>
      <c r="J35" s="41">
        <v>6773.820725999999</v>
      </c>
      <c r="K35" s="41">
        <v>7870.6948170000014</v>
      </c>
      <c r="L35" s="55">
        <f t="shared" si="12"/>
        <v>12.617476797813614</v>
      </c>
    </row>
    <row r="36" spans="1:12" s="22" customFormat="1" ht="6" customHeight="1" x14ac:dyDescent="0.2">
      <c r="A36" s="120"/>
      <c r="B36" s="39"/>
      <c r="C36" s="54"/>
      <c r="D36" s="54"/>
      <c r="E36" s="54"/>
      <c r="F36" s="55"/>
      <c r="G36" s="56"/>
      <c r="H36" s="57"/>
      <c r="I36" s="57"/>
      <c r="J36" s="106"/>
      <c r="K36" s="106"/>
      <c r="L36" s="55"/>
    </row>
    <row r="37" spans="1:12" s="23" customFormat="1" ht="15" customHeight="1" x14ac:dyDescent="0.2">
      <c r="A37" s="58" t="s">
        <v>54</v>
      </c>
      <c r="B37" s="59"/>
      <c r="C37" s="59">
        <f>SUM(C38:C44)</f>
        <v>8422.8477060000005</v>
      </c>
      <c r="D37" s="59">
        <f t="shared" ref="D37:E37" si="13">SUM(D38:D44)</f>
        <v>5574.8247610000017</v>
      </c>
      <c r="E37" s="59">
        <f t="shared" si="13"/>
        <v>8058.095937</v>
      </c>
      <c r="F37" s="60">
        <f>E37/$E$5*100</f>
        <v>5.7374117224253585</v>
      </c>
      <c r="G37" s="61">
        <f>E37-C37</f>
        <v>-364.75176900000042</v>
      </c>
      <c r="H37" s="62">
        <f>(G37/C37)*100</f>
        <v>-4.3305041445801065</v>
      </c>
      <c r="I37" s="62"/>
      <c r="J37" s="59">
        <f>SUM(J38:J44)</f>
        <v>63747.226063999988</v>
      </c>
      <c r="K37" s="59">
        <f>SUM(K38:K44)</f>
        <v>52112.727209000004</v>
      </c>
      <c r="L37" s="60">
        <f>K37/$K$5*100</f>
        <v>5.7872520247870325</v>
      </c>
    </row>
    <row r="38" spans="1:12" s="22" customFormat="1" ht="15" customHeight="1" x14ac:dyDescent="0.2">
      <c r="A38" s="120"/>
      <c r="B38" s="39" t="s">
        <v>79</v>
      </c>
      <c r="C38" s="41">
        <v>4769.3097689999995</v>
      </c>
      <c r="D38" s="41">
        <v>3416.0449830000002</v>
      </c>
      <c r="E38" s="41">
        <v>4423.7365680000003</v>
      </c>
      <c r="F38" s="55">
        <f>E38/$E$37*100</f>
        <v>54.89803798050761</v>
      </c>
      <c r="G38" s="56">
        <f>E38-C38</f>
        <v>-345.57320099999924</v>
      </c>
      <c r="H38" s="57">
        <f>(G38/C38)*100</f>
        <v>-7.2457696760690169</v>
      </c>
      <c r="I38" s="57"/>
      <c r="J38" s="41">
        <v>36783.925382999994</v>
      </c>
      <c r="K38" s="41">
        <v>30281.294069000003</v>
      </c>
      <c r="L38" s="55">
        <f>K38/$K$37*100</f>
        <v>58.107291041506549</v>
      </c>
    </row>
    <row r="39" spans="1:12" s="22" customFormat="1" ht="15" customHeight="1" x14ac:dyDescent="0.2">
      <c r="A39" s="120"/>
      <c r="B39" s="39" t="s">
        <v>77</v>
      </c>
      <c r="C39" s="41">
        <v>1927.8906620000002</v>
      </c>
      <c r="D39" s="41">
        <v>1058.3104040000001</v>
      </c>
      <c r="E39" s="41">
        <v>1910.1693259999997</v>
      </c>
      <c r="F39" s="55">
        <f t="shared" ref="F39:F44" si="14">E39/$E$37*100</f>
        <v>23.70497126038374</v>
      </c>
      <c r="G39" s="56">
        <f t="shared" ref="G39:G44" si="15">E39-C39</f>
        <v>-17.72133600000052</v>
      </c>
      <c r="H39" s="57">
        <f t="shared" ref="H39:H44" si="16">(G39/C39)*100</f>
        <v>-0.91920856038673615</v>
      </c>
      <c r="I39" s="57"/>
      <c r="J39" s="41">
        <v>17445.968813000003</v>
      </c>
      <c r="K39" s="41">
        <v>11896.155875</v>
      </c>
      <c r="L39" s="55">
        <f t="shared" ref="L39:L44" si="17">K39/$K$37*100</f>
        <v>22.827736163739871</v>
      </c>
    </row>
    <row r="40" spans="1:12" s="22" customFormat="1" ht="15" customHeight="1" x14ac:dyDescent="0.2">
      <c r="A40" s="120"/>
      <c r="B40" s="39" t="s">
        <v>133</v>
      </c>
      <c r="C40" s="41">
        <v>1037.0415150000003</v>
      </c>
      <c r="D40" s="41">
        <v>780.78141200000005</v>
      </c>
      <c r="E40" s="41">
        <v>1261.7434939999998</v>
      </c>
      <c r="F40" s="55">
        <f t="shared" si="14"/>
        <v>15.658084786587221</v>
      </c>
      <c r="G40" s="56">
        <f t="shared" si="15"/>
        <v>224.70197899999948</v>
      </c>
      <c r="H40" s="57">
        <f t="shared" si="16"/>
        <v>21.667597270683942</v>
      </c>
      <c r="I40" s="57"/>
      <c r="J40" s="41">
        <v>5549.1942669999999</v>
      </c>
      <c r="K40" s="41">
        <v>5336.8770809999978</v>
      </c>
      <c r="L40" s="55">
        <f t="shared" si="17"/>
        <v>10.241024346310368</v>
      </c>
    </row>
    <row r="41" spans="1:12" s="22" customFormat="1" ht="15" customHeight="1" x14ac:dyDescent="0.2">
      <c r="A41" s="120"/>
      <c r="B41" s="39" t="s">
        <v>170</v>
      </c>
      <c r="C41" s="41">
        <v>347.662981</v>
      </c>
      <c r="D41" s="41">
        <v>49.620142000000001</v>
      </c>
      <c r="E41" s="41">
        <v>124.45160200000001</v>
      </c>
      <c r="F41" s="55">
        <f t="shared" si="14"/>
        <v>1.5444293909254807</v>
      </c>
      <c r="G41" s="56">
        <f t="shared" si="15"/>
        <v>-223.21137899999999</v>
      </c>
      <c r="H41" s="57">
        <f t="shared" si="16"/>
        <v>-64.203378328623373</v>
      </c>
      <c r="I41" s="57"/>
      <c r="J41" s="41">
        <v>1485.9366539999999</v>
      </c>
      <c r="K41" s="41">
        <v>2542.7560240000003</v>
      </c>
      <c r="L41" s="55">
        <f t="shared" si="17"/>
        <v>4.8793378511974321</v>
      </c>
    </row>
    <row r="42" spans="1:12" s="22" customFormat="1" ht="15" customHeight="1" x14ac:dyDescent="0.2">
      <c r="A42" s="120"/>
      <c r="B42" s="39" t="s">
        <v>80</v>
      </c>
      <c r="C42" s="41">
        <v>221.39264399999996</v>
      </c>
      <c r="D42" s="41">
        <v>150.78115700000006</v>
      </c>
      <c r="E42" s="41">
        <v>200.14552499999999</v>
      </c>
      <c r="F42" s="55">
        <f t="shared" si="14"/>
        <v>2.4837818582054938</v>
      </c>
      <c r="G42" s="56">
        <f t="shared" si="15"/>
        <v>-21.247118999999969</v>
      </c>
      <c r="H42" s="57">
        <f t="shared" si="16"/>
        <v>-9.5970302427934211</v>
      </c>
      <c r="I42" s="57"/>
      <c r="J42" s="41">
        <v>1428.8298209999998</v>
      </c>
      <c r="K42" s="41">
        <v>1262.17263</v>
      </c>
      <c r="L42" s="55">
        <f t="shared" si="17"/>
        <v>2.4220045612619931</v>
      </c>
    </row>
    <row r="43" spans="1:12" s="22" customFormat="1" ht="15" customHeight="1" x14ac:dyDescent="0.2">
      <c r="A43" s="120"/>
      <c r="B43" s="39" t="s">
        <v>135</v>
      </c>
      <c r="C43" s="41">
        <v>118.08822099999998</v>
      </c>
      <c r="D43" s="41">
        <v>118.63040100000001</v>
      </c>
      <c r="E43" s="41">
        <v>137.30920899999992</v>
      </c>
      <c r="F43" s="55">
        <f t="shared" si="14"/>
        <v>1.703990745127808</v>
      </c>
      <c r="G43" s="56">
        <f t="shared" si="15"/>
        <v>19.220987999999949</v>
      </c>
      <c r="H43" s="57">
        <f t="shared" si="16"/>
        <v>16.276803763518423</v>
      </c>
      <c r="I43" s="57"/>
      <c r="J43" s="41">
        <v>969.80742000000043</v>
      </c>
      <c r="K43" s="41">
        <v>788.27958399999977</v>
      </c>
      <c r="L43" s="55">
        <f t="shared" si="17"/>
        <v>1.5126431223577603</v>
      </c>
    </row>
    <row r="44" spans="1:12" s="76" customFormat="1" ht="15" customHeight="1" x14ac:dyDescent="0.2">
      <c r="A44" s="120"/>
      <c r="B44" s="39" t="s">
        <v>78</v>
      </c>
      <c r="C44" s="41">
        <v>1.4619139999999999</v>
      </c>
      <c r="D44" s="41">
        <v>0.65626200000000001</v>
      </c>
      <c r="E44" s="41">
        <v>0.54021300000000005</v>
      </c>
      <c r="F44" s="55">
        <f t="shared" si="14"/>
        <v>6.7039782626504615E-3</v>
      </c>
      <c r="G44" s="56">
        <f t="shared" si="15"/>
        <v>-0.92170099999999988</v>
      </c>
      <c r="H44" s="57">
        <f t="shared" si="16"/>
        <v>-63.047552728819888</v>
      </c>
      <c r="I44" s="57"/>
      <c r="J44" s="41">
        <v>83.56370600000001</v>
      </c>
      <c r="K44" s="41">
        <v>5.1919460000000015</v>
      </c>
      <c r="L44" s="55">
        <f t="shared" si="17"/>
        <v>9.9629136260274993E-3</v>
      </c>
    </row>
    <row r="45" spans="1:12" s="22" customFormat="1" ht="6" customHeight="1" x14ac:dyDescent="0.2">
      <c r="A45" s="120"/>
      <c r="B45" s="39"/>
      <c r="C45" s="54"/>
      <c r="D45" s="54"/>
      <c r="E45" s="54"/>
      <c r="F45" s="55"/>
      <c r="G45" s="56"/>
      <c r="H45" s="57"/>
      <c r="I45" s="57"/>
      <c r="J45" s="54"/>
      <c r="K45" s="54"/>
      <c r="L45" s="55"/>
    </row>
    <row r="46" spans="1:12" s="23" customFormat="1" ht="15" customHeight="1" x14ac:dyDescent="0.2">
      <c r="A46" s="58" t="s">
        <v>55</v>
      </c>
      <c r="B46" s="59"/>
      <c r="C46" s="133">
        <v>944.86875899999961</v>
      </c>
      <c r="D46" s="133">
        <v>964.44129399999974</v>
      </c>
      <c r="E46" s="133">
        <v>1060.702313</v>
      </c>
      <c r="F46" s="60">
        <f>E46/$E$5*100</f>
        <v>0.75522628821859994</v>
      </c>
      <c r="G46" s="61">
        <f>E46-C46</f>
        <v>115.83355400000039</v>
      </c>
      <c r="H46" s="62">
        <f>(G46/C46)*100</f>
        <v>12.259221494696538</v>
      </c>
      <c r="I46" s="62"/>
      <c r="J46" s="133">
        <v>5874.5256029999991</v>
      </c>
      <c r="K46" s="133">
        <v>7283.1607269999986</v>
      </c>
      <c r="L46" s="60">
        <f>K46/$K$5*100</f>
        <v>0.80881367991235753</v>
      </c>
    </row>
    <row r="47" spans="1:12" x14ac:dyDescent="0.2">
      <c r="C47" s="31"/>
      <c r="D47" s="31"/>
      <c r="E47" s="31"/>
    </row>
    <row r="48" spans="1:12" x14ac:dyDescent="0.2">
      <c r="C48" s="31"/>
      <c r="D48" s="31"/>
      <c r="E48" s="31"/>
      <c r="G48" s="31"/>
      <c r="H48" s="31"/>
      <c r="I48" s="31"/>
      <c r="J48" s="31"/>
      <c r="K48" s="31"/>
    </row>
    <row r="49" spans="3:11" x14ac:dyDescent="0.2">
      <c r="C49" s="139"/>
      <c r="D49" s="139"/>
      <c r="E49" s="139"/>
      <c r="J49" s="139"/>
      <c r="K49" s="139"/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"/>
  <sheetViews>
    <sheetView view="pageBreakPreview" zoomScaleNormal="100" zoomScaleSheetLayoutView="100" workbookViewId="0">
      <pane xSplit="2" topLeftCell="C1" activePane="topRight" state="frozen"/>
      <selection activeCell="F34" sqref="F34"/>
      <selection pane="topRight" activeCell="O16" sqref="O16"/>
    </sheetView>
  </sheetViews>
  <sheetFormatPr defaultColWidth="9.140625" defaultRowHeight="12.75" x14ac:dyDescent="0.2"/>
  <cols>
    <col min="1" max="1" width="1.42578125" style="21" customWidth="1"/>
    <col min="2" max="2" width="34.7109375" style="21" customWidth="1"/>
    <col min="3" max="4" width="9" style="21" bestFit="1" customWidth="1"/>
    <col min="5" max="5" width="10.5703125" style="21" bestFit="1" customWidth="1"/>
    <col min="6" max="6" width="9" style="21" bestFit="1" customWidth="1"/>
    <col min="7" max="7" width="12.7109375" style="21" bestFit="1" customWidth="1"/>
    <col min="8" max="8" width="8" style="21" bestFit="1" customWidth="1"/>
    <col min="9" max="9" width="0.7109375" style="21" customWidth="1"/>
    <col min="10" max="10" width="9.85546875" style="21" bestFit="1" customWidth="1"/>
    <col min="11" max="11" width="11.5703125" style="21" bestFit="1" customWidth="1"/>
    <col min="12" max="12" width="9" style="21" bestFit="1" customWidth="1"/>
    <col min="13" max="16384" width="9.140625" style="21"/>
  </cols>
  <sheetData>
    <row r="1" spans="1:12" x14ac:dyDescent="0.2">
      <c r="A1" s="92" t="s">
        <v>128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s="22" customFormat="1" x14ac:dyDescent="0.2">
      <c r="A3" s="29"/>
      <c r="B3" s="30"/>
      <c r="C3" s="152" t="s">
        <v>122</v>
      </c>
      <c r="D3" s="152"/>
      <c r="E3" s="152"/>
      <c r="F3" s="13"/>
      <c r="G3" s="153" t="s">
        <v>0</v>
      </c>
      <c r="H3" s="153"/>
      <c r="I3" s="14"/>
      <c r="J3" s="152" t="s">
        <v>122</v>
      </c>
      <c r="K3" s="152"/>
      <c r="L3" s="152"/>
    </row>
    <row r="4" spans="1:12" s="22" customFormat="1" ht="24" x14ac:dyDescent="0.2">
      <c r="A4" s="29"/>
      <c r="B4" s="28" t="s">
        <v>130</v>
      </c>
      <c r="C4" s="17" t="s">
        <v>179</v>
      </c>
      <c r="D4" s="17" t="s">
        <v>174</v>
      </c>
      <c r="E4" s="17" t="s">
        <v>180</v>
      </c>
      <c r="F4" s="18" t="s">
        <v>116</v>
      </c>
      <c r="G4" s="19" t="s">
        <v>123</v>
      </c>
      <c r="H4" s="20" t="s">
        <v>2</v>
      </c>
      <c r="I4" s="20"/>
      <c r="J4" s="17" t="s">
        <v>181</v>
      </c>
      <c r="K4" s="17" t="s">
        <v>182</v>
      </c>
      <c r="L4" s="18" t="s">
        <v>116</v>
      </c>
    </row>
    <row r="5" spans="1:12" s="22" customFormat="1" ht="15" customHeight="1" x14ac:dyDescent="0.2">
      <c r="A5" s="86" t="s">
        <v>56</v>
      </c>
      <c r="B5" s="81"/>
      <c r="C5" s="81">
        <v>124715.533014</v>
      </c>
      <c r="D5" s="81">
        <v>113145.295367</v>
      </c>
      <c r="E5" s="81">
        <v>125469.046649</v>
      </c>
      <c r="F5" s="85">
        <v>100</v>
      </c>
      <c r="G5" s="84">
        <f>E5-C5</f>
        <v>753.5136349999957</v>
      </c>
      <c r="H5" s="85">
        <f>(G5/C5)*100</f>
        <v>0.6041858754798487</v>
      </c>
      <c r="I5" s="82"/>
      <c r="J5" s="81">
        <v>789825.57173900004</v>
      </c>
      <c r="K5" s="81">
        <v>830156.29407299997</v>
      </c>
      <c r="L5" s="85">
        <v>100</v>
      </c>
    </row>
    <row r="6" spans="1:12" s="22" customFormat="1" ht="6" customHeight="1" x14ac:dyDescent="0.2">
      <c r="A6" s="120"/>
      <c r="B6" s="121"/>
      <c r="C6" s="111"/>
      <c r="D6" s="111"/>
      <c r="E6" s="111"/>
      <c r="F6" s="112"/>
      <c r="G6" s="113"/>
      <c r="H6" s="114"/>
      <c r="I6" s="114"/>
      <c r="J6" s="111"/>
      <c r="K6" s="111"/>
      <c r="L6" s="112"/>
    </row>
    <row r="7" spans="1:12" s="23" customFormat="1" ht="15" customHeight="1" x14ac:dyDescent="0.2">
      <c r="A7" s="34" t="s">
        <v>52</v>
      </c>
      <c r="B7" s="59"/>
      <c r="C7" s="59">
        <f>SUM(C8:C26)</f>
        <v>106274.23883399997</v>
      </c>
      <c r="D7" s="59">
        <f t="shared" ref="D7:E7" si="0">SUM(D8:D26)</f>
        <v>95956.573969000005</v>
      </c>
      <c r="E7" s="59">
        <f t="shared" si="0"/>
        <v>107913.80559199996</v>
      </c>
      <c r="F7" s="61">
        <f>E7/$E$5*100</f>
        <v>86.008309199869132</v>
      </c>
      <c r="G7" s="62">
        <f>E7-C7</f>
        <v>1639.5667579999863</v>
      </c>
      <c r="H7" s="62">
        <f>(G7/C7)*100</f>
        <v>1.5427697022238704</v>
      </c>
      <c r="I7" s="59"/>
      <c r="J7" s="59">
        <f t="shared" ref="J7" si="1">SUM(J8:J26)</f>
        <v>659791.64946199977</v>
      </c>
      <c r="K7" s="59">
        <f t="shared" ref="K7" si="2">SUM(K8:K26)</f>
        <v>702315.9354909996</v>
      </c>
      <c r="L7" s="60">
        <f>K7/$K$5*100</f>
        <v>84.600446988749965</v>
      </c>
    </row>
    <row r="8" spans="1:12" s="22" customFormat="1" ht="15" customHeight="1" x14ac:dyDescent="0.2">
      <c r="A8" s="120"/>
      <c r="B8" s="39" t="s">
        <v>57</v>
      </c>
      <c r="C8" s="41">
        <v>43181.139670000004</v>
      </c>
      <c r="D8" s="41">
        <v>39811.070131999979</v>
      </c>
      <c r="E8" s="41">
        <v>48551.215100999936</v>
      </c>
      <c r="F8" s="55">
        <f>E8/$E$7*100</f>
        <v>44.990735740116662</v>
      </c>
      <c r="G8" s="56">
        <f>E8-C8</f>
        <v>5370.075430999932</v>
      </c>
      <c r="H8" s="57">
        <f>(G8/C8)*100</f>
        <v>12.436159564196911</v>
      </c>
      <c r="I8" s="57"/>
      <c r="J8" s="41">
        <v>248420.26511799984</v>
      </c>
      <c r="K8" s="41">
        <v>317862.2551079996</v>
      </c>
      <c r="L8" s="55">
        <f>K8/$K$7*100</f>
        <v>45.25915461191655</v>
      </c>
    </row>
    <row r="9" spans="1:12" s="22" customFormat="1" ht="15" customHeight="1" x14ac:dyDescent="0.2">
      <c r="A9" s="120"/>
      <c r="B9" s="39" t="s">
        <v>166</v>
      </c>
      <c r="C9" s="41">
        <v>11713.092330999994</v>
      </c>
      <c r="D9" s="41">
        <v>10550.048598000005</v>
      </c>
      <c r="E9" s="41">
        <v>10953.455196000003</v>
      </c>
      <c r="F9" s="55">
        <f t="shared" ref="F9:F26" si="3">E9/$E$7*100</f>
        <v>10.150188973422711</v>
      </c>
      <c r="G9" s="56">
        <f t="shared" ref="G9:G26" si="4">E9-C9</f>
        <v>-759.63713499999176</v>
      </c>
      <c r="H9" s="57">
        <f t="shared" ref="H9:H26" si="5">(G9/C9)*100</f>
        <v>-6.485367941559959</v>
      </c>
      <c r="I9" s="57"/>
      <c r="J9" s="41">
        <v>65038.173851000007</v>
      </c>
      <c r="K9" s="41">
        <v>69607.850040999969</v>
      </c>
      <c r="L9" s="55">
        <f t="shared" ref="L9:L26" si="6">K9/$K$7*100</f>
        <v>9.9111876184805734</v>
      </c>
    </row>
    <row r="10" spans="1:12" s="22" customFormat="1" ht="15" customHeight="1" x14ac:dyDescent="0.2">
      <c r="A10" s="120"/>
      <c r="B10" s="78" t="s">
        <v>58</v>
      </c>
      <c r="C10" s="41">
        <v>11028.700041999997</v>
      </c>
      <c r="D10" s="41">
        <v>8466.187433000001</v>
      </c>
      <c r="E10" s="41">
        <v>8883.9463420000029</v>
      </c>
      <c r="F10" s="55">
        <f t="shared" si="3"/>
        <v>8.2324465282860917</v>
      </c>
      <c r="G10" s="56">
        <f t="shared" si="4"/>
        <v>-2144.7536999999938</v>
      </c>
      <c r="H10" s="57">
        <f t="shared" si="5"/>
        <v>-19.447021787085017</v>
      </c>
      <c r="I10" s="57"/>
      <c r="J10" s="41">
        <v>81792.287729000018</v>
      </c>
      <c r="K10" s="41">
        <v>56547.857931000035</v>
      </c>
      <c r="L10" s="55">
        <f t="shared" si="6"/>
        <v>8.0516267784051596</v>
      </c>
    </row>
    <row r="11" spans="1:12" s="22" customFormat="1" ht="15" customHeight="1" x14ac:dyDescent="0.2">
      <c r="A11" s="120"/>
      <c r="B11" s="39" t="s">
        <v>165</v>
      </c>
      <c r="C11" s="41">
        <v>9179.9246159999966</v>
      </c>
      <c r="D11" s="41">
        <v>8246.2642800000012</v>
      </c>
      <c r="E11" s="41">
        <v>7976.0366570000015</v>
      </c>
      <c r="F11" s="55">
        <f t="shared" si="3"/>
        <v>7.3911179512617373</v>
      </c>
      <c r="G11" s="56">
        <f t="shared" si="4"/>
        <v>-1203.8879589999951</v>
      </c>
      <c r="H11" s="57">
        <f t="shared" si="5"/>
        <v>-13.114355611392481</v>
      </c>
      <c r="I11" s="57"/>
      <c r="J11" s="41">
        <v>61599.792070000061</v>
      </c>
      <c r="K11" s="41">
        <v>55798.79842999993</v>
      </c>
      <c r="L11" s="55">
        <f t="shared" si="6"/>
        <v>7.9449711462107375</v>
      </c>
    </row>
    <row r="12" spans="1:12" s="22" customFormat="1" ht="15" customHeight="1" x14ac:dyDescent="0.2">
      <c r="A12" s="120"/>
      <c r="B12" s="39" t="s">
        <v>60</v>
      </c>
      <c r="C12" s="41">
        <v>6497.1151559999962</v>
      </c>
      <c r="D12" s="41">
        <v>5450.3454240000001</v>
      </c>
      <c r="E12" s="41">
        <v>5804.2408559999976</v>
      </c>
      <c r="F12" s="55">
        <f t="shared" si="3"/>
        <v>5.3785897218235874</v>
      </c>
      <c r="G12" s="56">
        <f t="shared" si="4"/>
        <v>-692.87429999999858</v>
      </c>
      <c r="H12" s="57">
        <f t="shared" si="5"/>
        <v>-10.664337684705169</v>
      </c>
      <c r="I12" s="57"/>
      <c r="J12" s="41">
        <v>42409.220982999985</v>
      </c>
      <c r="K12" s="41">
        <v>37223.875255000006</v>
      </c>
      <c r="L12" s="55">
        <f t="shared" si="6"/>
        <v>5.3001609922144564</v>
      </c>
    </row>
    <row r="13" spans="1:12" s="22" customFormat="1" ht="15" customHeight="1" x14ac:dyDescent="0.2">
      <c r="A13" s="120"/>
      <c r="B13" s="39" t="s">
        <v>59</v>
      </c>
      <c r="C13" s="41">
        <v>4367.7225020000005</v>
      </c>
      <c r="D13" s="41">
        <v>3971.0257050000005</v>
      </c>
      <c r="E13" s="41">
        <v>4810.8781390000013</v>
      </c>
      <c r="F13" s="55">
        <f t="shared" si="3"/>
        <v>4.4580747686620823</v>
      </c>
      <c r="G13" s="56">
        <f t="shared" si="4"/>
        <v>443.15563700000075</v>
      </c>
      <c r="H13" s="57">
        <f t="shared" si="5"/>
        <v>10.146149092509374</v>
      </c>
      <c r="I13" s="57"/>
      <c r="J13" s="41">
        <v>29703.724484999999</v>
      </c>
      <c r="K13" s="41">
        <v>33218.109714999999</v>
      </c>
      <c r="L13" s="55">
        <f t="shared" si="6"/>
        <v>4.7297958135859064</v>
      </c>
    </row>
    <row r="14" spans="1:12" s="22" customFormat="1" ht="15" customHeight="1" x14ac:dyDescent="0.2">
      <c r="A14" s="120"/>
      <c r="B14" s="39" t="s">
        <v>62</v>
      </c>
      <c r="C14" s="41">
        <v>2782.7889920000007</v>
      </c>
      <c r="D14" s="41">
        <v>2918.741145</v>
      </c>
      <c r="E14" s="41">
        <v>3524.0656159999994</v>
      </c>
      <c r="F14" s="55">
        <f t="shared" si="3"/>
        <v>3.2656300059732595</v>
      </c>
      <c r="G14" s="56">
        <f t="shared" si="4"/>
        <v>741.27662399999872</v>
      </c>
      <c r="H14" s="57">
        <f t="shared" si="5"/>
        <v>26.637902698732486</v>
      </c>
      <c r="I14" s="57"/>
      <c r="J14" s="41">
        <v>18715.11256500001</v>
      </c>
      <c r="K14" s="41">
        <v>19656.047239999993</v>
      </c>
      <c r="L14" s="55">
        <f t="shared" si="6"/>
        <v>2.7987471516302924</v>
      </c>
    </row>
    <row r="15" spans="1:12" s="22" customFormat="1" ht="15" customHeight="1" x14ac:dyDescent="0.2">
      <c r="A15" s="120"/>
      <c r="B15" s="39" t="s">
        <v>61</v>
      </c>
      <c r="C15" s="41">
        <v>2665.293674999999</v>
      </c>
      <c r="D15" s="41">
        <v>2309.8896359999999</v>
      </c>
      <c r="E15" s="41">
        <v>2592.6841029999982</v>
      </c>
      <c r="F15" s="55">
        <f t="shared" si="3"/>
        <v>2.4025508958533135</v>
      </c>
      <c r="G15" s="56">
        <f t="shared" si="4"/>
        <v>-72.609572000000753</v>
      </c>
      <c r="H15" s="57">
        <f t="shared" si="5"/>
        <v>-2.7242615956757854</v>
      </c>
      <c r="I15" s="57"/>
      <c r="J15" s="41">
        <v>18172.17776799999</v>
      </c>
      <c r="K15" s="41">
        <v>17481.46420599999</v>
      </c>
      <c r="L15" s="55">
        <f t="shared" si="6"/>
        <v>2.4891168379624529</v>
      </c>
    </row>
    <row r="16" spans="1:12" s="22" customFormat="1" ht="15" customHeight="1" x14ac:dyDescent="0.2">
      <c r="A16" s="120"/>
      <c r="B16" s="39" t="s">
        <v>167</v>
      </c>
      <c r="C16" s="41">
        <v>2706.1249200000016</v>
      </c>
      <c r="D16" s="41">
        <v>2233.6897159999994</v>
      </c>
      <c r="E16" s="41">
        <v>2490.0479319999999</v>
      </c>
      <c r="F16" s="55">
        <f t="shared" si="3"/>
        <v>2.3074414977212112</v>
      </c>
      <c r="G16" s="56">
        <f t="shared" si="4"/>
        <v>-216.07698800000162</v>
      </c>
      <c r="H16" s="57">
        <f t="shared" si="5"/>
        <v>-7.9847381177067582</v>
      </c>
      <c r="I16" s="57"/>
      <c r="J16" s="41">
        <v>19792.650280000002</v>
      </c>
      <c r="K16" s="41">
        <v>16620.421279000013</v>
      </c>
      <c r="L16" s="55">
        <f t="shared" si="6"/>
        <v>2.3665163267839606</v>
      </c>
    </row>
    <row r="17" spans="1:12" s="22" customFormat="1" ht="15" customHeight="1" x14ac:dyDescent="0.2">
      <c r="A17" s="122"/>
      <c r="B17" s="39" t="s">
        <v>168</v>
      </c>
      <c r="C17" s="41">
        <v>2070.4654530000016</v>
      </c>
      <c r="D17" s="41">
        <v>1702.4793550000006</v>
      </c>
      <c r="E17" s="41">
        <v>1839.5697820000012</v>
      </c>
      <c r="F17" s="55">
        <f t="shared" si="3"/>
        <v>1.7046658413243609</v>
      </c>
      <c r="G17" s="56">
        <f t="shared" si="4"/>
        <v>-230.89567100000045</v>
      </c>
      <c r="H17" s="57">
        <f t="shared" si="5"/>
        <v>-11.151872670246398</v>
      </c>
      <c r="I17" s="57"/>
      <c r="J17" s="41">
        <v>12392.25082999999</v>
      </c>
      <c r="K17" s="41">
        <v>12359.512749000012</v>
      </c>
      <c r="L17" s="55">
        <f t="shared" si="6"/>
        <v>1.7598223426838935</v>
      </c>
    </row>
    <row r="18" spans="1:12" s="22" customFormat="1" ht="15" customHeight="1" x14ac:dyDescent="0.2">
      <c r="A18" s="122"/>
      <c r="B18" s="39" t="s">
        <v>64</v>
      </c>
      <c r="C18" s="41">
        <v>1457.7347479999999</v>
      </c>
      <c r="D18" s="41">
        <v>1416.978419</v>
      </c>
      <c r="E18" s="41">
        <v>1471.7306080000005</v>
      </c>
      <c r="F18" s="55">
        <f t="shared" si="3"/>
        <v>1.3638019713291487</v>
      </c>
      <c r="G18" s="56">
        <f t="shared" si="4"/>
        <v>13.995860000000675</v>
      </c>
      <c r="H18" s="57">
        <f t="shared" si="5"/>
        <v>0.96011019969187672</v>
      </c>
      <c r="I18" s="57"/>
      <c r="J18" s="41">
        <v>9502.5811530000065</v>
      </c>
      <c r="K18" s="41">
        <v>9603.0399510000025</v>
      </c>
      <c r="L18" s="55">
        <f t="shared" si="6"/>
        <v>1.3673390372790521</v>
      </c>
    </row>
    <row r="19" spans="1:12" s="22" customFormat="1" ht="15" customHeight="1" x14ac:dyDescent="0.2">
      <c r="A19" s="120"/>
      <c r="B19" s="39" t="s">
        <v>65</v>
      </c>
      <c r="C19" s="41">
        <v>1273.6021620000008</v>
      </c>
      <c r="D19" s="41">
        <v>1039.1331520000001</v>
      </c>
      <c r="E19" s="41">
        <v>1175.0574920000006</v>
      </c>
      <c r="F19" s="55">
        <f t="shared" si="3"/>
        <v>1.0888852316474249</v>
      </c>
      <c r="G19" s="56">
        <f t="shared" si="4"/>
        <v>-98.544670000000224</v>
      </c>
      <c r="H19" s="57">
        <f t="shared" si="5"/>
        <v>-7.7374766579581351</v>
      </c>
      <c r="I19" s="57"/>
      <c r="J19" s="41">
        <v>8143.0314660000013</v>
      </c>
      <c r="K19" s="41">
        <v>7684.996415999999</v>
      </c>
      <c r="L19" s="55">
        <f t="shared" si="6"/>
        <v>1.0942363724991235</v>
      </c>
    </row>
    <row r="20" spans="1:12" s="22" customFormat="1" ht="15" customHeight="1" x14ac:dyDescent="0.2">
      <c r="A20" s="120"/>
      <c r="B20" s="39" t="s">
        <v>68</v>
      </c>
      <c r="C20" s="41">
        <v>1058.3336380000001</v>
      </c>
      <c r="D20" s="41">
        <v>1217.4066519999997</v>
      </c>
      <c r="E20" s="41">
        <v>1188.0123480000002</v>
      </c>
      <c r="F20" s="55">
        <f t="shared" si="3"/>
        <v>1.1008900496861653</v>
      </c>
      <c r="G20" s="56">
        <f t="shared" si="4"/>
        <v>129.67871000000014</v>
      </c>
      <c r="H20" s="57">
        <f t="shared" si="5"/>
        <v>12.25310292934298</v>
      </c>
      <c r="I20" s="57"/>
      <c r="J20" s="41">
        <v>6029.2581499999987</v>
      </c>
      <c r="K20" s="41">
        <v>7591.5727000000006</v>
      </c>
      <c r="L20" s="55">
        <f t="shared" si="6"/>
        <v>1.0809341375249615</v>
      </c>
    </row>
    <row r="21" spans="1:12" s="22" customFormat="1" ht="15" customHeight="1" x14ac:dyDescent="0.2">
      <c r="A21" s="120"/>
      <c r="B21" s="39" t="s">
        <v>70</v>
      </c>
      <c r="C21" s="41">
        <v>830.44290200000012</v>
      </c>
      <c r="D21" s="41">
        <v>1216.2079339999996</v>
      </c>
      <c r="E21" s="41">
        <v>1011.3039140000001</v>
      </c>
      <c r="F21" s="55">
        <f t="shared" si="3"/>
        <v>0.93714044134773022</v>
      </c>
      <c r="G21" s="56">
        <f t="shared" si="4"/>
        <v>180.86101199999996</v>
      </c>
      <c r="H21" s="57">
        <f t="shared" si="5"/>
        <v>21.778861805480268</v>
      </c>
      <c r="I21" s="57"/>
      <c r="J21" s="41">
        <v>5116.5023349999983</v>
      </c>
      <c r="K21" s="41">
        <v>6937.426582000001</v>
      </c>
      <c r="L21" s="55">
        <f t="shared" si="6"/>
        <v>0.98779284812182744</v>
      </c>
    </row>
    <row r="22" spans="1:12" s="22" customFormat="1" ht="15" customHeight="1" x14ac:dyDescent="0.2">
      <c r="A22" s="120"/>
      <c r="B22" s="39" t="s">
        <v>66</v>
      </c>
      <c r="C22" s="41">
        <v>1125.6343179999999</v>
      </c>
      <c r="D22" s="41">
        <v>871.16896099999974</v>
      </c>
      <c r="E22" s="41">
        <v>1024.0319279999992</v>
      </c>
      <c r="F22" s="55">
        <f t="shared" si="3"/>
        <v>0.94893505273241363</v>
      </c>
      <c r="G22" s="56">
        <f t="shared" si="4"/>
        <v>-101.6023900000007</v>
      </c>
      <c r="H22" s="57">
        <f t="shared" si="5"/>
        <v>-9.0262342196998215</v>
      </c>
      <c r="I22" s="57"/>
      <c r="J22" s="41">
        <v>6522.1837670000014</v>
      </c>
      <c r="K22" s="41">
        <v>6381.2398660000026</v>
      </c>
      <c r="L22" s="55">
        <f t="shared" si="6"/>
        <v>0.90859961215870488</v>
      </c>
    </row>
    <row r="23" spans="1:12" s="22" customFormat="1" ht="15" customHeight="1" x14ac:dyDescent="0.2">
      <c r="A23" s="120"/>
      <c r="B23" s="39" t="s">
        <v>67</v>
      </c>
      <c r="C23" s="41">
        <v>840.77286499999991</v>
      </c>
      <c r="D23" s="41">
        <v>726.65924100000007</v>
      </c>
      <c r="E23" s="41">
        <v>734.59365900000012</v>
      </c>
      <c r="F23" s="55">
        <f t="shared" si="3"/>
        <v>0.68072259612208341</v>
      </c>
      <c r="G23" s="56">
        <f t="shared" si="4"/>
        <v>-106.17920599999979</v>
      </c>
      <c r="H23" s="57">
        <f t="shared" si="5"/>
        <v>-12.628762228191059</v>
      </c>
      <c r="I23" s="57"/>
      <c r="J23" s="41">
        <v>5566.261591999998</v>
      </c>
      <c r="K23" s="41">
        <v>4836.5210110000007</v>
      </c>
      <c r="L23" s="55">
        <f t="shared" si="6"/>
        <v>0.68865317823362737</v>
      </c>
    </row>
    <row r="24" spans="1:12" s="22" customFormat="1" ht="15" customHeight="1" x14ac:dyDescent="0.2">
      <c r="A24" s="120"/>
      <c r="B24" s="39" t="s">
        <v>69</v>
      </c>
      <c r="C24" s="41">
        <v>558.95663900000011</v>
      </c>
      <c r="D24" s="41">
        <v>537.57362600000022</v>
      </c>
      <c r="E24" s="41">
        <v>585.52812000000017</v>
      </c>
      <c r="F24" s="55">
        <f t="shared" si="3"/>
        <v>0.54258870474252596</v>
      </c>
      <c r="G24" s="56">
        <f t="shared" si="4"/>
        <v>26.571481000000063</v>
      </c>
      <c r="H24" s="57">
        <f t="shared" si="5"/>
        <v>4.753764271865113</v>
      </c>
      <c r="I24" s="57"/>
      <c r="J24" s="41">
        <v>3393.4004670000008</v>
      </c>
      <c r="K24" s="41">
        <v>3609.1898890000002</v>
      </c>
      <c r="L24" s="55">
        <f t="shared" si="6"/>
        <v>0.51389833358640247</v>
      </c>
    </row>
    <row r="25" spans="1:12" s="22" customFormat="1" ht="15" customHeight="1" x14ac:dyDescent="0.2">
      <c r="A25" s="120"/>
      <c r="B25" s="39" t="s">
        <v>71</v>
      </c>
      <c r="C25" s="41">
        <v>332.79471700000005</v>
      </c>
      <c r="D25" s="41">
        <v>257.58782700000006</v>
      </c>
      <c r="E25" s="41">
        <v>308.18085900000017</v>
      </c>
      <c r="F25" s="55">
        <f t="shared" si="3"/>
        <v>0.28558056803702114</v>
      </c>
      <c r="G25" s="56">
        <f t="shared" si="4"/>
        <v>-24.61385799999988</v>
      </c>
      <c r="H25" s="57">
        <f t="shared" si="5"/>
        <v>-7.3961083943528694</v>
      </c>
      <c r="I25" s="57"/>
      <c r="J25" s="41">
        <v>2048.0562040000009</v>
      </c>
      <c r="K25" s="41">
        <v>1848.2115750000003</v>
      </c>
      <c r="L25" s="55">
        <f t="shared" si="6"/>
        <v>0.26315956702703719</v>
      </c>
    </row>
    <row r="26" spans="1:12" s="76" customFormat="1" ht="15" customHeight="1" x14ac:dyDescent="0.2">
      <c r="A26" s="120"/>
      <c r="B26" s="39" t="s">
        <v>63</v>
      </c>
      <c r="C26" s="41">
        <v>2603.5994880000003</v>
      </c>
      <c r="D26" s="41">
        <v>3014.1167330000007</v>
      </c>
      <c r="E26" s="41">
        <v>2989.2269399999996</v>
      </c>
      <c r="F26" s="55">
        <f t="shared" si="3"/>
        <v>2.7700134599104547</v>
      </c>
      <c r="G26" s="56">
        <f t="shared" si="4"/>
        <v>385.62745199999927</v>
      </c>
      <c r="H26" s="57">
        <f t="shared" si="5"/>
        <v>14.811320012058598</v>
      </c>
      <c r="I26" s="57"/>
      <c r="J26" s="41">
        <v>15434.718648999988</v>
      </c>
      <c r="K26" s="41">
        <v>17447.545546999991</v>
      </c>
      <c r="L26" s="55">
        <f t="shared" si="6"/>
        <v>2.4842872936952727</v>
      </c>
    </row>
    <row r="27" spans="1:12" s="22" customFormat="1" ht="6" customHeight="1" x14ac:dyDescent="0.2">
      <c r="A27" s="120"/>
      <c r="B27" s="39"/>
      <c r="C27" s="54"/>
      <c r="D27" s="54"/>
      <c r="E27" s="54"/>
      <c r="F27" s="55"/>
      <c r="G27" s="56"/>
      <c r="H27" s="57"/>
      <c r="I27" s="57"/>
      <c r="J27" s="54"/>
      <c r="K27" s="54"/>
      <c r="L27" s="55"/>
    </row>
    <row r="28" spans="1:12" s="23" customFormat="1" ht="15" customHeight="1" x14ac:dyDescent="0.2">
      <c r="A28" s="58" t="s">
        <v>53</v>
      </c>
      <c r="B28" s="59"/>
      <c r="C28" s="59">
        <f t="shared" ref="C28:E28" si="7">SUM(C29:C35)</f>
        <v>7078.1590489999962</v>
      </c>
      <c r="D28" s="59">
        <f t="shared" si="7"/>
        <v>5952.7659419999991</v>
      </c>
      <c r="E28" s="59">
        <f t="shared" si="7"/>
        <v>6259.6412759999994</v>
      </c>
      <c r="F28" s="60">
        <f>E28/$E$5*100</f>
        <v>4.9889924592408539</v>
      </c>
      <c r="G28" s="61">
        <f>E28-C28</f>
        <v>-818.51777299999685</v>
      </c>
      <c r="H28" s="62">
        <f>(G28/C28)*100</f>
        <v>-11.563992379001956</v>
      </c>
      <c r="I28" s="62"/>
      <c r="J28" s="59">
        <f t="shared" ref="J28:K28" si="8">SUM(J29:J35)</f>
        <v>44430.572086000007</v>
      </c>
      <c r="K28" s="59">
        <f t="shared" si="8"/>
        <v>51060.566819000007</v>
      </c>
      <c r="L28" s="60">
        <f>K28/$K$5*100</f>
        <v>6.150717302699868</v>
      </c>
    </row>
    <row r="29" spans="1:12" s="22" customFormat="1" x14ac:dyDescent="0.2">
      <c r="A29" s="120"/>
      <c r="B29" s="40" t="s">
        <v>169</v>
      </c>
      <c r="C29" s="41">
        <v>302.013801</v>
      </c>
      <c r="D29" s="41">
        <v>490.86897599999992</v>
      </c>
      <c r="E29" s="41">
        <v>682.62259799999993</v>
      </c>
      <c r="F29" s="55">
        <f>E29/$E$28*100</f>
        <v>10.905139254820135</v>
      </c>
      <c r="G29" s="56">
        <f>E29-C29</f>
        <v>380.60879699999992</v>
      </c>
      <c r="H29" s="57">
        <f>(G29/C29)*100</f>
        <v>126.02364386652647</v>
      </c>
      <c r="I29" s="57"/>
      <c r="J29" s="41">
        <v>2304.8993869999999</v>
      </c>
      <c r="K29" s="41">
        <v>4487.8537470000001</v>
      </c>
      <c r="L29" s="55">
        <f>K29/$K$28*100</f>
        <v>8.7892752207561422</v>
      </c>
    </row>
    <row r="30" spans="1:12" s="22" customFormat="1" ht="15" customHeight="1" x14ac:dyDescent="0.2">
      <c r="A30" s="120"/>
      <c r="B30" s="39" t="s">
        <v>72</v>
      </c>
      <c r="C30" s="41">
        <v>460.66894399999995</v>
      </c>
      <c r="D30" s="41">
        <v>435.6605560000001</v>
      </c>
      <c r="E30" s="41">
        <v>416.38928600000003</v>
      </c>
      <c r="F30" s="55">
        <f t="shared" ref="F30:F35" si="9">E30/$E$28*100</f>
        <v>6.6519672236885556</v>
      </c>
      <c r="G30" s="56">
        <f t="shared" ref="G30:G35" si="10">E30-C30</f>
        <v>-44.279657999999927</v>
      </c>
      <c r="H30" s="57">
        <f t="shared" ref="H30:H35" si="11">(G30/C30)*100</f>
        <v>-9.6120345373227352</v>
      </c>
      <c r="I30" s="57"/>
      <c r="J30" s="41">
        <v>4199.9051170000002</v>
      </c>
      <c r="K30" s="41">
        <v>4391.649269999999</v>
      </c>
      <c r="L30" s="55">
        <f t="shared" ref="L30:L35" si="12">K30/$K$28*100</f>
        <v>8.6008627471127763</v>
      </c>
    </row>
    <row r="31" spans="1:12" s="22" customFormat="1" ht="15" customHeight="1" x14ac:dyDescent="0.2">
      <c r="A31" s="120"/>
      <c r="B31" s="39" t="s">
        <v>74</v>
      </c>
      <c r="C31" s="41">
        <v>363.820472</v>
      </c>
      <c r="D31" s="41">
        <v>428.88888999999995</v>
      </c>
      <c r="E31" s="41">
        <v>348.34823300000005</v>
      </c>
      <c r="F31" s="55">
        <f t="shared" si="9"/>
        <v>5.5649871556633288</v>
      </c>
      <c r="G31" s="56">
        <f t="shared" si="10"/>
        <v>-15.472238999999945</v>
      </c>
      <c r="H31" s="57">
        <f t="shared" si="11"/>
        <v>-4.2527125851235619</v>
      </c>
      <c r="I31" s="57"/>
      <c r="J31" s="41">
        <v>2551.1394989999999</v>
      </c>
      <c r="K31" s="41">
        <v>3149.5187129999995</v>
      </c>
      <c r="L31" s="55">
        <f t="shared" si="12"/>
        <v>6.168201626441876</v>
      </c>
    </row>
    <row r="32" spans="1:12" s="22" customFormat="1" ht="15" customHeight="1" x14ac:dyDescent="0.2">
      <c r="A32" s="120"/>
      <c r="B32" s="39" t="s">
        <v>73</v>
      </c>
      <c r="C32" s="41">
        <v>399.84684199999998</v>
      </c>
      <c r="D32" s="41">
        <v>366.41730799999999</v>
      </c>
      <c r="E32" s="41">
        <v>365.448983</v>
      </c>
      <c r="F32" s="55">
        <f t="shared" si="9"/>
        <v>5.8381777307457323</v>
      </c>
      <c r="G32" s="56">
        <f t="shared" si="10"/>
        <v>-34.397858999999983</v>
      </c>
      <c r="H32" s="57">
        <f t="shared" si="11"/>
        <v>-8.6027587032936932</v>
      </c>
      <c r="I32" s="57"/>
      <c r="J32" s="41">
        <v>2553.5054129999994</v>
      </c>
      <c r="K32" s="41">
        <v>2804.4322780000002</v>
      </c>
      <c r="L32" s="55">
        <f t="shared" si="12"/>
        <v>5.4923641720257024</v>
      </c>
    </row>
    <row r="33" spans="1:12" s="22" customFormat="1" ht="15" customHeight="1" x14ac:dyDescent="0.2">
      <c r="A33" s="120"/>
      <c r="B33" s="39" t="s">
        <v>75</v>
      </c>
      <c r="C33" s="41">
        <v>71.443355999999994</v>
      </c>
      <c r="D33" s="41">
        <v>87.658824999999993</v>
      </c>
      <c r="E33" s="41">
        <v>74.345962</v>
      </c>
      <c r="F33" s="55">
        <f t="shared" si="9"/>
        <v>1.1877032360472282</v>
      </c>
      <c r="G33" s="56">
        <f t="shared" si="10"/>
        <v>2.9026060000000058</v>
      </c>
      <c r="H33" s="57">
        <f t="shared" si="11"/>
        <v>4.062807463859909</v>
      </c>
      <c r="I33" s="57"/>
      <c r="J33" s="41">
        <v>551.87970900000005</v>
      </c>
      <c r="K33" s="41">
        <v>522.29431399999999</v>
      </c>
      <c r="L33" s="55">
        <f t="shared" si="12"/>
        <v>1.0228917274879341</v>
      </c>
    </row>
    <row r="34" spans="1:12" s="22" customFormat="1" ht="15" customHeight="1" x14ac:dyDescent="0.2">
      <c r="A34" s="120"/>
      <c r="B34" s="39" t="s">
        <v>76</v>
      </c>
      <c r="C34" s="41">
        <v>2.8524409999999998</v>
      </c>
      <c r="D34" s="41">
        <v>21.335916000000001</v>
      </c>
      <c r="E34" s="41">
        <v>4.3673019999999996</v>
      </c>
      <c r="F34" s="55">
        <f t="shared" si="9"/>
        <v>6.9769205732996387E-2</v>
      </c>
      <c r="G34" s="56">
        <f t="shared" si="10"/>
        <v>1.5148609999999998</v>
      </c>
      <c r="H34" s="57">
        <f t="shared" si="11"/>
        <v>53.107531409063327</v>
      </c>
      <c r="I34" s="57"/>
      <c r="J34" s="41">
        <v>26.719467999999999</v>
      </c>
      <c r="K34" s="41">
        <v>62.450668999999991</v>
      </c>
      <c r="L34" s="55">
        <f t="shared" si="12"/>
        <v>0.12230704218653846</v>
      </c>
    </row>
    <row r="35" spans="1:12" s="76" customFormat="1" ht="15" customHeight="1" x14ac:dyDescent="0.2">
      <c r="A35" s="120"/>
      <c r="B35" s="39" t="s">
        <v>134</v>
      </c>
      <c r="C35" s="41">
        <v>5477.5131929999961</v>
      </c>
      <c r="D35" s="41">
        <v>4121.9354709999989</v>
      </c>
      <c r="E35" s="41">
        <v>4368.118911999999</v>
      </c>
      <c r="F35" s="55">
        <f t="shared" si="9"/>
        <v>69.782256193302018</v>
      </c>
      <c r="G35" s="56">
        <f t="shared" si="10"/>
        <v>-1109.3942809999971</v>
      </c>
      <c r="H35" s="57">
        <f t="shared" si="11"/>
        <v>-20.253612212522842</v>
      </c>
      <c r="I35" s="57"/>
      <c r="J35" s="41">
        <v>32242.523493000008</v>
      </c>
      <c r="K35" s="41">
        <v>35642.367828000009</v>
      </c>
      <c r="L35" s="55">
        <f t="shared" si="12"/>
        <v>69.804097463989038</v>
      </c>
    </row>
    <row r="36" spans="1:12" s="22" customFormat="1" ht="6" customHeight="1" x14ac:dyDescent="0.2">
      <c r="A36" s="120"/>
      <c r="B36" s="39"/>
      <c r="C36" s="54"/>
      <c r="D36" s="54"/>
      <c r="E36" s="54"/>
      <c r="F36" s="55"/>
      <c r="G36" s="56"/>
      <c r="H36" s="57"/>
      <c r="I36" s="57"/>
      <c r="J36" s="54"/>
      <c r="K36" s="54"/>
      <c r="L36" s="55"/>
    </row>
    <row r="37" spans="1:12" s="23" customFormat="1" ht="15" customHeight="1" x14ac:dyDescent="0.2">
      <c r="A37" s="58" t="s">
        <v>54</v>
      </c>
      <c r="B37" s="59"/>
      <c r="C37" s="59">
        <f>SUM(C38:C44)</f>
        <v>9611.7943329999998</v>
      </c>
      <c r="D37" s="59">
        <f>SUM(D38:D44)</f>
        <v>9653.9407520000022</v>
      </c>
      <c r="E37" s="59">
        <f>SUM(E38:E44)</f>
        <v>9215.8211410000022</v>
      </c>
      <c r="F37" s="60">
        <f>E37/$E$5*100</f>
        <v>7.345095373826573</v>
      </c>
      <c r="G37" s="61">
        <f>E37-C37</f>
        <v>-395.97319199999765</v>
      </c>
      <c r="H37" s="62">
        <f>(G37/C37)*100</f>
        <v>-4.11965943383235</v>
      </c>
      <c r="I37" s="62"/>
      <c r="J37" s="59">
        <f>SUM(J38:J44)</f>
        <v>70803.424029999995</v>
      </c>
      <c r="K37" s="59">
        <f>SUM(K38:K44)</f>
        <v>60457.662377000001</v>
      </c>
      <c r="L37" s="60">
        <f>K37/$K$5*100</f>
        <v>7.2826843341000602</v>
      </c>
    </row>
    <row r="38" spans="1:12" s="22" customFormat="1" ht="15" customHeight="1" x14ac:dyDescent="0.2">
      <c r="A38" s="120"/>
      <c r="B38" s="39" t="s">
        <v>77</v>
      </c>
      <c r="C38" s="41">
        <v>4852.1525569999994</v>
      </c>
      <c r="D38" s="41">
        <v>4485.0238260000006</v>
      </c>
      <c r="E38" s="41">
        <v>5623.3771920000008</v>
      </c>
      <c r="F38" s="55">
        <f>E38/$E$37*100</f>
        <v>61.018731873845944</v>
      </c>
      <c r="G38" s="56">
        <f>E38-C38</f>
        <v>771.2246350000014</v>
      </c>
      <c r="H38" s="57">
        <f>(G38/C38)*100</f>
        <v>15.894484477562182</v>
      </c>
      <c r="I38" s="57"/>
      <c r="J38" s="41">
        <v>38810.710960000004</v>
      </c>
      <c r="K38" s="41">
        <v>31899.482013000001</v>
      </c>
      <c r="L38" s="55">
        <f>K38/$K$37*100</f>
        <v>52.763340094233556</v>
      </c>
    </row>
    <row r="39" spans="1:12" s="22" customFormat="1" ht="15" customHeight="1" x14ac:dyDescent="0.2">
      <c r="A39" s="120"/>
      <c r="B39" s="39" t="s">
        <v>133</v>
      </c>
      <c r="C39" s="41">
        <v>1605.1858570000002</v>
      </c>
      <c r="D39" s="41">
        <v>2306.4502260000008</v>
      </c>
      <c r="E39" s="41">
        <v>1876.9192230000006</v>
      </c>
      <c r="F39" s="55">
        <f t="shared" ref="F39:F44" si="13">E39/$E$37*100</f>
        <v>20.366272242956502</v>
      </c>
      <c r="G39" s="56">
        <f t="shared" ref="G39:G44" si="14">E39-C39</f>
        <v>271.73336600000039</v>
      </c>
      <c r="H39" s="57">
        <f t="shared" ref="H39:H44" si="15">(G39/C39)*100</f>
        <v>16.928467492721023</v>
      </c>
      <c r="I39" s="57"/>
      <c r="J39" s="41">
        <v>10032.099638</v>
      </c>
      <c r="K39" s="41">
        <v>11916.138378000003</v>
      </c>
      <c r="L39" s="55">
        <f t="shared" ref="L39:L44" si="16">K39/$K$37*100</f>
        <v>19.709889382910177</v>
      </c>
    </row>
    <row r="40" spans="1:12" s="22" customFormat="1" ht="15" customHeight="1" x14ac:dyDescent="0.2">
      <c r="A40" s="120"/>
      <c r="B40" s="39" t="s">
        <v>79</v>
      </c>
      <c r="C40" s="41">
        <v>973.60212799999999</v>
      </c>
      <c r="D40" s="41">
        <v>654.02880900000002</v>
      </c>
      <c r="E40" s="41">
        <v>509.167236</v>
      </c>
      <c r="F40" s="55">
        <f t="shared" si="13"/>
        <v>5.5249253236348137</v>
      </c>
      <c r="G40" s="56">
        <f t="shared" si="14"/>
        <v>-464.43489199999999</v>
      </c>
      <c r="H40" s="57">
        <f t="shared" si="15"/>
        <v>-47.702740025235443</v>
      </c>
      <c r="I40" s="57"/>
      <c r="J40" s="41">
        <v>5894.9688860000006</v>
      </c>
      <c r="K40" s="41">
        <v>3887.8494600000008</v>
      </c>
      <c r="L40" s="55">
        <f t="shared" si="16"/>
        <v>6.4306976273020133</v>
      </c>
    </row>
    <row r="41" spans="1:12" s="22" customFormat="1" ht="15" customHeight="1" x14ac:dyDescent="0.2">
      <c r="A41" s="120"/>
      <c r="B41" s="39" t="s">
        <v>135</v>
      </c>
      <c r="C41" s="41">
        <v>253.08666900000006</v>
      </c>
      <c r="D41" s="41">
        <v>265.04775499999994</v>
      </c>
      <c r="E41" s="41">
        <v>207.56576800000002</v>
      </c>
      <c r="F41" s="55">
        <f t="shared" si="13"/>
        <v>2.2522764366223065</v>
      </c>
      <c r="G41" s="56">
        <f t="shared" si="14"/>
        <v>-45.520901000000038</v>
      </c>
      <c r="H41" s="57">
        <f t="shared" si="15"/>
        <v>-17.986289510965918</v>
      </c>
      <c r="I41" s="57"/>
      <c r="J41" s="41">
        <v>1726.905982</v>
      </c>
      <c r="K41" s="41">
        <v>1615.0964740000004</v>
      </c>
      <c r="L41" s="55">
        <f t="shared" si="16"/>
        <v>2.6714504175312506</v>
      </c>
    </row>
    <row r="42" spans="1:12" s="22" customFormat="1" ht="15" customHeight="1" x14ac:dyDescent="0.2">
      <c r="A42" s="120"/>
      <c r="B42" s="39" t="s">
        <v>80</v>
      </c>
      <c r="C42" s="41">
        <v>46.119700999999999</v>
      </c>
      <c r="D42" s="41">
        <v>46.649219000000009</v>
      </c>
      <c r="E42" s="41">
        <v>37.878171000000002</v>
      </c>
      <c r="F42" s="55">
        <f t="shared" si="13"/>
        <v>0.41101243633608392</v>
      </c>
      <c r="G42" s="56">
        <f t="shared" si="14"/>
        <v>-8.2415299999999974</v>
      </c>
      <c r="H42" s="57">
        <f>(G42/C42)*100</f>
        <v>-17.869868670657681</v>
      </c>
      <c r="I42" s="57"/>
      <c r="J42" s="41">
        <v>306.33842699999997</v>
      </c>
      <c r="K42" s="41">
        <v>332.16600799999992</v>
      </c>
      <c r="L42" s="55">
        <f t="shared" si="16"/>
        <v>0.5494192050110861</v>
      </c>
    </row>
    <row r="43" spans="1:12" s="22" customFormat="1" ht="15" customHeight="1" x14ac:dyDescent="0.2">
      <c r="A43" s="120"/>
      <c r="B43" s="39" t="s">
        <v>170</v>
      </c>
      <c r="C43" s="41">
        <v>0</v>
      </c>
      <c r="D43" s="41">
        <v>0</v>
      </c>
      <c r="E43" s="41">
        <v>0</v>
      </c>
      <c r="F43" s="55">
        <f>E43/$E$37*100</f>
        <v>0</v>
      </c>
      <c r="G43" s="56">
        <f>E43-C43</f>
        <v>0</v>
      </c>
      <c r="H43" s="57" t="e">
        <f>(G43/C43)*100</f>
        <v>#DIV/0!</v>
      </c>
      <c r="I43" s="57"/>
      <c r="J43" s="41">
        <v>294.66054099999997</v>
      </c>
      <c r="K43" s="41">
        <v>272.63993499999998</v>
      </c>
      <c r="L43" s="55">
        <f>K43/$K$37*100</f>
        <v>0.45096010047474283</v>
      </c>
    </row>
    <row r="44" spans="1:12" s="76" customFormat="1" ht="15" customHeight="1" x14ac:dyDescent="0.2">
      <c r="A44" s="120"/>
      <c r="B44" s="39" t="s">
        <v>78</v>
      </c>
      <c r="C44" s="41">
        <v>1881.6474210000001</v>
      </c>
      <c r="D44" s="41">
        <v>1896.7409170000001</v>
      </c>
      <c r="E44" s="41">
        <v>960.91355099999998</v>
      </c>
      <c r="F44" s="55">
        <f t="shared" si="13"/>
        <v>10.426781686604347</v>
      </c>
      <c r="G44" s="56">
        <f t="shared" si="14"/>
        <v>-920.73387000000014</v>
      </c>
      <c r="H44" s="57">
        <f t="shared" si="15"/>
        <v>-48.932327051508764</v>
      </c>
      <c r="I44" s="57"/>
      <c r="J44" s="41">
        <v>13737.739595999999</v>
      </c>
      <c r="K44" s="41">
        <v>10534.290108999998</v>
      </c>
      <c r="L44" s="55">
        <f t="shared" si="16"/>
        <v>17.424243172537174</v>
      </c>
    </row>
    <row r="45" spans="1:12" s="22" customFormat="1" ht="6" customHeight="1" x14ac:dyDescent="0.2">
      <c r="A45" s="120"/>
      <c r="B45" s="39"/>
      <c r="C45" s="106"/>
      <c r="D45" s="106"/>
      <c r="E45" s="106"/>
      <c r="F45" s="55"/>
      <c r="G45" s="56"/>
      <c r="H45" s="57"/>
      <c r="I45" s="57"/>
      <c r="J45" s="41"/>
      <c r="K45" s="41"/>
      <c r="L45" s="55"/>
    </row>
    <row r="46" spans="1:12" s="23" customFormat="1" ht="15" customHeight="1" x14ac:dyDescent="0.2">
      <c r="A46" s="58" t="s">
        <v>55</v>
      </c>
      <c r="B46" s="59"/>
      <c r="C46" s="133">
        <v>1751.3407979999999</v>
      </c>
      <c r="D46" s="133">
        <v>1582.014703999999</v>
      </c>
      <c r="E46" s="133">
        <v>2079.77864</v>
      </c>
      <c r="F46" s="134">
        <f>E46/$E$5*100</f>
        <v>1.6576029670634116</v>
      </c>
      <c r="G46" s="135">
        <f>E46-C46</f>
        <v>328.43784200000005</v>
      </c>
      <c r="H46" s="136">
        <f>(G46/C46)*100</f>
        <v>18.75350830489818</v>
      </c>
      <c r="I46" s="136"/>
      <c r="J46" s="133">
        <v>14799.92616099999</v>
      </c>
      <c r="K46" s="133">
        <v>16322.129385999995</v>
      </c>
      <c r="L46" s="60">
        <f>K46/$K$5*100</f>
        <v>1.9661513744500629</v>
      </c>
    </row>
    <row r="49" spans="3:11" x14ac:dyDescent="0.2">
      <c r="C49" s="139"/>
      <c r="D49" s="139"/>
      <c r="E49" s="139"/>
    </row>
    <row r="50" spans="3:11" x14ac:dyDescent="0.2">
      <c r="C50" s="139"/>
      <c r="D50" s="139"/>
      <c r="E50" s="139"/>
      <c r="J50" s="139"/>
      <c r="K50" s="139"/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1"/>
  <sheetViews>
    <sheetView view="pageBreakPreview" zoomScaleNormal="100" zoomScaleSheetLayoutView="100" workbookViewId="0">
      <pane xSplit="2" ySplit="4" topLeftCell="C5" activePane="bottomRight" state="frozen"/>
      <selection activeCell="H34" sqref="H34"/>
      <selection pane="topRight" activeCell="H34" sqref="H34"/>
      <selection pane="bottomLeft" activeCell="H34" sqref="H34"/>
      <selection pane="bottomRight" activeCell="P18" sqref="P18"/>
    </sheetView>
  </sheetViews>
  <sheetFormatPr defaultColWidth="9.140625" defaultRowHeight="12.75" x14ac:dyDescent="0.2"/>
  <cols>
    <col min="1" max="1" width="1.42578125" style="21" customWidth="1"/>
    <col min="2" max="2" width="36.85546875" style="21" customWidth="1"/>
    <col min="3" max="5" width="10.28515625" style="21" bestFit="1" customWidth="1"/>
    <col min="6" max="6" width="6.5703125" style="21" bestFit="1" customWidth="1"/>
    <col min="7" max="7" width="11.85546875" style="21" customWidth="1"/>
    <col min="8" max="8" width="8.140625" style="21" bestFit="1" customWidth="1"/>
    <col min="9" max="9" width="0.85546875" style="21" customWidth="1"/>
    <col min="10" max="10" width="11" style="21" bestFit="1" customWidth="1"/>
    <col min="11" max="11" width="10" style="21" bestFit="1" customWidth="1"/>
    <col min="12" max="12" width="8.28515625" style="21" customWidth="1"/>
    <col min="13" max="16384" width="9.140625" style="21"/>
  </cols>
  <sheetData>
    <row r="1" spans="1:12" x14ac:dyDescent="0.2">
      <c r="A1" s="92" t="s">
        <v>131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s="1" customFormat="1" ht="12" x14ac:dyDescent="0.2">
      <c r="A3" s="27"/>
      <c r="B3" s="13"/>
      <c r="C3" s="152" t="s">
        <v>122</v>
      </c>
      <c r="D3" s="152"/>
      <c r="E3" s="152"/>
      <c r="F3" s="13"/>
      <c r="G3" s="153" t="s">
        <v>106</v>
      </c>
      <c r="H3" s="153"/>
      <c r="I3" s="14"/>
      <c r="J3" s="152" t="s">
        <v>122</v>
      </c>
      <c r="K3" s="152"/>
      <c r="L3" s="152"/>
    </row>
    <row r="4" spans="1:12" s="22" customFormat="1" ht="24" x14ac:dyDescent="0.2">
      <c r="A4" s="28"/>
      <c r="B4" s="28" t="s">
        <v>81</v>
      </c>
      <c r="C4" s="17" t="s">
        <v>179</v>
      </c>
      <c r="D4" s="17" t="s">
        <v>174</v>
      </c>
      <c r="E4" s="17" t="s">
        <v>180</v>
      </c>
      <c r="F4" s="18" t="s">
        <v>116</v>
      </c>
      <c r="G4" s="19" t="s">
        <v>123</v>
      </c>
      <c r="H4" s="20" t="s">
        <v>2</v>
      </c>
      <c r="I4" s="20"/>
      <c r="J4" s="17" t="s">
        <v>181</v>
      </c>
      <c r="K4" s="17" t="s">
        <v>182</v>
      </c>
      <c r="L4" s="18" t="s">
        <v>116</v>
      </c>
    </row>
    <row r="5" spans="1:12" s="22" customFormat="1" ht="15" customHeight="1" x14ac:dyDescent="0.2">
      <c r="A5" s="87" t="s">
        <v>109</v>
      </c>
      <c r="B5" s="80"/>
      <c r="C5" s="88">
        <v>124715.533014</v>
      </c>
      <c r="D5" s="88">
        <v>113145.295367</v>
      </c>
      <c r="E5" s="88">
        <v>125469.046649</v>
      </c>
      <c r="F5" s="89">
        <f>E5/E$5*100</f>
        <v>100</v>
      </c>
      <c r="G5" s="89">
        <f t="shared" ref="G5" si="0">E5-C5</f>
        <v>753.5136349999957</v>
      </c>
      <c r="H5" s="89">
        <f t="shared" ref="H5" si="1">G5/C5*100</f>
        <v>0.6041858754798487</v>
      </c>
      <c r="I5" s="90"/>
      <c r="J5" s="88">
        <v>789825.57173900004</v>
      </c>
      <c r="K5" s="88">
        <v>830156.29407299997</v>
      </c>
      <c r="L5" s="88">
        <f>K5/K$5*100</f>
        <v>100</v>
      </c>
    </row>
    <row r="6" spans="1:12" s="22" customFormat="1" ht="6" customHeight="1" x14ac:dyDescent="0.2">
      <c r="A6" s="121"/>
      <c r="B6" s="121"/>
      <c r="C6" s="111"/>
      <c r="D6" s="111"/>
      <c r="E6" s="111"/>
      <c r="F6" s="112"/>
      <c r="G6" s="111"/>
      <c r="H6" s="111"/>
      <c r="I6" s="114"/>
      <c r="J6" s="111"/>
      <c r="K6" s="111"/>
      <c r="L6" s="112"/>
    </row>
    <row r="7" spans="1:12" s="22" customFormat="1" ht="15" customHeight="1" x14ac:dyDescent="0.2">
      <c r="A7" s="34" t="s">
        <v>115</v>
      </c>
      <c r="B7" s="36"/>
      <c r="C7" s="36">
        <f>SUM(C8:C9)</f>
        <v>15092.016943999999</v>
      </c>
      <c r="D7" s="36">
        <f t="shared" ref="D7:E7" si="2">SUM(D8:D9)</f>
        <v>14420.493569</v>
      </c>
      <c r="E7" s="36">
        <f t="shared" si="2"/>
        <v>18194.708162999999</v>
      </c>
      <c r="F7" s="37">
        <f>E7/E$5*100</f>
        <v>14.501352045735826</v>
      </c>
      <c r="G7" s="38">
        <f>E7-C7</f>
        <v>3102.6912190000003</v>
      </c>
      <c r="H7" s="38">
        <f>G7/C7*100</f>
        <v>20.558492814530734</v>
      </c>
      <c r="I7" s="38">
        <v>91343.749976999999</v>
      </c>
      <c r="J7" s="36">
        <f t="shared" ref="J7" si="3">SUM(J8:J9)</f>
        <v>92056.832511000001</v>
      </c>
      <c r="K7" s="36">
        <f t="shared" ref="K7" si="4">SUM(K8:K9)</f>
        <v>125591.236385</v>
      </c>
      <c r="L7" s="37">
        <f>K7/K$5*100</f>
        <v>15.128625450613775</v>
      </c>
    </row>
    <row r="8" spans="1:12" s="22" customFormat="1" ht="15" customHeight="1" x14ac:dyDescent="0.2">
      <c r="A8" s="39"/>
      <c r="B8" s="40" t="s">
        <v>83</v>
      </c>
      <c r="C8" s="41">
        <v>14615.348529999999</v>
      </c>
      <c r="D8" s="41">
        <v>13564.431932</v>
      </c>
      <c r="E8" s="41">
        <v>17097.983099000001</v>
      </c>
      <c r="F8" s="42">
        <f>E8/E$5*100</f>
        <v>13.627251944323493</v>
      </c>
      <c r="G8" s="43">
        <f>E8-C8</f>
        <v>2482.6345690000016</v>
      </c>
      <c r="H8" s="43">
        <f t="shared" ref="H8:H37" si="5">G8/C8*100</f>
        <v>16.986488990693964</v>
      </c>
      <c r="I8" s="43">
        <v>-610.72689200000002</v>
      </c>
      <c r="J8" s="41">
        <v>87591.951453000001</v>
      </c>
      <c r="K8" s="41">
        <v>117520.02099999999</v>
      </c>
      <c r="L8" s="42">
        <f>K8/K$5*100</f>
        <v>14.156372943149167</v>
      </c>
    </row>
    <row r="9" spans="1:12" s="22" customFormat="1" ht="15" customHeight="1" x14ac:dyDescent="0.2">
      <c r="A9" s="39"/>
      <c r="B9" s="40" t="s">
        <v>84</v>
      </c>
      <c r="C9" s="41">
        <v>476.66841399999998</v>
      </c>
      <c r="D9" s="41">
        <v>856.06163700000002</v>
      </c>
      <c r="E9" s="41">
        <v>1096.725064</v>
      </c>
      <c r="F9" s="42">
        <f>E9/E$5*100</f>
        <v>0.87410010141233585</v>
      </c>
      <c r="G9" s="43">
        <f t="shared" ref="G9:G37" si="6">E9-C9</f>
        <v>620.05664999999999</v>
      </c>
      <c r="H9" s="43">
        <f t="shared" si="5"/>
        <v>130.08133784169723</v>
      </c>
      <c r="I9" s="43">
        <v>90733.023084999993</v>
      </c>
      <c r="J9" s="41">
        <v>4464.881057999999</v>
      </c>
      <c r="K9" s="41">
        <v>8071.2153850000004</v>
      </c>
      <c r="L9" s="56">
        <f>K9/K$5*100</f>
        <v>0.97225250746460712</v>
      </c>
    </row>
    <row r="10" spans="1:12" s="22" customFormat="1" ht="8.1" customHeight="1" x14ac:dyDescent="0.2">
      <c r="A10" s="39"/>
      <c r="B10" s="40"/>
      <c r="C10" s="72"/>
      <c r="D10" s="72"/>
      <c r="E10" s="72"/>
      <c r="F10" s="56"/>
      <c r="G10" s="43"/>
      <c r="H10" s="43"/>
      <c r="I10" s="43"/>
      <c r="J10" s="44"/>
      <c r="K10" s="73"/>
      <c r="L10" s="56"/>
    </row>
    <row r="11" spans="1:12" s="22" customFormat="1" ht="15" customHeight="1" x14ac:dyDescent="0.2">
      <c r="A11" s="34" t="s">
        <v>114</v>
      </c>
      <c r="B11" s="35"/>
      <c r="C11" s="36">
        <f>SUM(C12:C17)</f>
        <v>10975.289957999999</v>
      </c>
      <c r="D11" s="36">
        <f t="shared" ref="D11:E11" si="7">SUM(D12:D17)</f>
        <v>9403.863942</v>
      </c>
      <c r="E11" s="36">
        <f t="shared" si="7"/>
        <v>10429.033015000001</v>
      </c>
      <c r="F11" s="37">
        <f>E11/E$5*100</f>
        <v>8.3120365488830483</v>
      </c>
      <c r="G11" s="38">
        <f t="shared" si="6"/>
        <v>-546.2569429999985</v>
      </c>
      <c r="H11" s="38">
        <f t="shared" si="5"/>
        <v>-4.9771527229841093</v>
      </c>
      <c r="I11" s="38"/>
      <c r="J11" s="36">
        <f t="shared" ref="J11" si="8">SUM(J12:J17)</f>
        <v>68311.175482000006</v>
      </c>
      <c r="K11" s="36">
        <f t="shared" ref="K11" si="9">SUM(K12:K17)</f>
        <v>68493.467382000003</v>
      </c>
      <c r="L11" s="37">
        <f>K11/K$5*100</f>
        <v>8.2506713339424511</v>
      </c>
    </row>
    <row r="12" spans="1:12" s="22" customFormat="1" ht="15" customHeight="1" x14ac:dyDescent="0.2">
      <c r="A12" s="39"/>
      <c r="B12" s="40" t="s">
        <v>85</v>
      </c>
      <c r="C12" s="41">
        <v>1557.4052059999999</v>
      </c>
      <c r="D12" s="41">
        <v>1755.4508089999999</v>
      </c>
      <c r="E12" s="41">
        <v>1692.8557949999999</v>
      </c>
      <c r="F12" s="42">
        <f>E12/E$5*100</f>
        <v>1.3492218520921488</v>
      </c>
      <c r="G12" s="43">
        <f t="shared" si="6"/>
        <v>135.45058900000004</v>
      </c>
      <c r="H12" s="43">
        <f t="shared" si="5"/>
        <v>8.6971963672760477</v>
      </c>
      <c r="I12" s="43"/>
      <c r="J12" s="41">
        <v>10095.570441</v>
      </c>
      <c r="K12" s="41">
        <v>11242.434399</v>
      </c>
      <c r="L12" s="42">
        <f>K12/K$5*100</f>
        <v>1.35425515403144</v>
      </c>
    </row>
    <row r="13" spans="1:12" s="22" customFormat="1" ht="24" x14ac:dyDescent="0.2">
      <c r="A13" s="39"/>
      <c r="B13" s="40" t="s">
        <v>86</v>
      </c>
      <c r="C13" s="41">
        <v>1417.3532419999999</v>
      </c>
      <c r="D13" s="41">
        <v>1070.1868139999999</v>
      </c>
      <c r="E13" s="41">
        <v>1198.78801</v>
      </c>
      <c r="F13" s="42">
        <f t="shared" ref="F13:F16" si="10">E13/E$5*100</f>
        <v>0.95544522096642115</v>
      </c>
      <c r="G13" s="43">
        <f t="shared" si="6"/>
        <v>-218.56523199999992</v>
      </c>
      <c r="H13" s="43">
        <f t="shared" si="5"/>
        <v>-15.420660532838429</v>
      </c>
      <c r="I13" s="43"/>
      <c r="J13" s="41">
        <v>9115.0154700000003</v>
      </c>
      <c r="K13" s="41">
        <v>8702.2422270000006</v>
      </c>
      <c r="L13" s="42">
        <f t="shared" ref="L13:L17" si="11">K13/K$5*100</f>
        <v>1.0482655241104235</v>
      </c>
    </row>
    <row r="14" spans="1:12" s="22" customFormat="1" ht="24" x14ac:dyDescent="0.2">
      <c r="A14" s="39"/>
      <c r="B14" s="40" t="s">
        <v>87</v>
      </c>
      <c r="C14" s="41">
        <v>3568.517261</v>
      </c>
      <c r="D14" s="41">
        <v>2917.6818050000002</v>
      </c>
      <c r="E14" s="41">
        <v>3360.9793909999999</v>
      </c>
      <c r="F14" s="42">
        <f t="shared" si="10"/>
        <v>2.6787319109886512</v>
      </c>
      <c r="G14" s="43">
        <f t="shared" si="6"/>
        <v>-207.53787000000011</v>
      </c>
      <c r="H14" s="43">
        <f t="shared" si="5"/>
        <v>-5.8158012087586792</v>
      </c>
      <c r="I14" s="43"/>
      <c r="J14" s="41">
        <v>22799.096858999997</v>
      </c>
      <c r="K14" s="41">
        <v>22115.525707000001</v>
      </c>
      <c r="L14" s="42">
        <f t="shared" si="11"/>
        <v>2.6640195183601496</v>
      </c>
    </row>
    <row r="15" spans="1:12" s="22" customFormat="1" ht="15" customHeight="1" x14ac:dyDescent="0.2">
      <c r="A15" s="39"/>
      <c r="B15" s="40" t="s">
        <v>88</v>
      </c>
      <c r="C15" s="41">
        <v>2478.510628</v>
      </c>
      <c r="D15" s="41">
        <v>1915.2620139999999</v>
      </c>
      <c r="E15" s="41">
        <v>2153.677968</v>
      </c>
      <c r="F15" s="42">
        <f t="shared" si="10"/>
        <v>1.7165014204857394</v>
      </c>
      <c r="G15" s="43">
        <f t="shared" si="6"/>
        <v>-324.83266000000003</v>
      </c>
      <c r="H15" s="43">
        <f t="shared" si="5"/>
        <v>-13.105961956762691</v>
      </c>
      <c r="I15" s="43"/>
      <c r="J15" s="41">
        <v>14161.799460000002</v>
      </c>
      <c r="K15" s="41">
        <v>13993.410518999999</v>
      </c>
      <c r="L15" s="42">
        <f t="shared" si="11"/>
        <v>1.685635659081022</v>
      </c>
    </row>
    <row r="16" spans="1:12" s="22" customFormat="1" ht="15" customHeight="1" x14ac:dyDescent="0.2">
      <c r="A16" s="39"/>
      <c r="B16" s="40" t="s">
        <v>89</v>
      </c>
      <c r="C16" s="41">
        <v>1788.1103189999999</v>
      </c>
      <c r="D16" s="41">
        <v>1603.2180069999999</v>
      </c>
      <c r="E16" s="41">
        <v>1812.223778</v>
      </c>
      <c r="F16" s="42">
        <f t="shared" si="10"/>
        <v>1.4443592474801383</v>
      </c>
      <c r="G16" s="43">
        <f t="shared" si="6"/>
        <v>24.113459000000148</v>
      </c>
      <c r="H16" s="43">
        <f t="shared" si="5"/>
        <v>1.3485442561220491</v>
      </c>
      <c r="I16" s="43"/>
      <c r="J16" s="41">
        <v>11168.552411000001</v>
      </c>
      <c r="K16" s="41">
        <v>11326.312628</v>
      </c>
      <c r="L16" s="42">
        <f t="shared" si="11"/>
        <v>1.3643590621266817</v>
      </c>
    </row>
    <row r="17" spans="1:12" s="22" customFormat="1" ht="15" customHeight="1" x14ac:dyDescent="0.2">
      <c r="A17" s="39"/>
      <c r="B17" s="40" t="s">
        <v>90</v>
      </c>
      <c r="C17" s="41">
        <v>165.39330200000001</v>
      </c>
      <c r="D17" s="41">
        <v>142.064493</v>
      </c>
      <c r="E17" s="41">
        <v>210.508073</v>
      </c>
      <c r="F17" s="42">
        <f>E17/E$5*100</f>
        <v>0.16777689686994826</v>
      </c>
      <c r="G17" s="43">
        <f t="shared" ref="G17" si="12">E17-C17</f>
        <v>45.11477099999999</v>
      </c>
      <c r="H17" s="43">
        <f t="shared" ref="H17" si="13">G17/C17*100</f>
        <v>27.277266040676778</v>
      </c>
      <c r="I17" s="43">
        <v>26.627193808311965</v>
      </c>
      <c r="J17" s="41">
        <v>971.14084099999991</v>
      </c>
      <c r="K17" s="41">
        <v>1113.5419019999999</v>
      </c>
      <c r="L17" s="42">
        <f t="shared" si="11"/>
        <v>0.13413641623273417</v>
      </c>
    </row>
    <row r="18" spans="1:12" s="22" customFormat="1" ht="8.1" customHeight="1" x14ac:dyDescent="0.2">
      <c r="A18" s="39"/>
      <c r="B18" s="40"/>
      <c r="C18" s="106"/>
      <c r="D18" s="106"/>
      <c r="E18" s="106"/>
      <c r="F18" s="42"/>
      <c r="G18" s="43"/>
      <c r="H18" s="43"/>
      <c r="I18" s="43"/>
      <c r="J18" s="44"/>
      <c r="K18" s="44"/>
      <c r="L18" s="42"/>
    </row>
    <row r="19" spans="1:12" s="22" customFormat="1" ht="15" customHeight="1" x14ac:dyDescent="0.2">
      <c r="A19" s="34" t="s">
        <v>113</v>
      </c>
      <c r="B19" s="35"/>
      <c r="C19" s="36">
        <f>SUM(C20:C21)</f>
        <v>3117.853055</v>
      </c>
      <c r="D19" s="36">
        <f t="shared" ref="D19:E19" si="14">SUM(D20:D21)</f>
        <v>2063.7818320000001</v>
      </c>
      <c r="E19" s="36">
        <f t="shared" si="14"/>
        <v>2352.3467570000003</v>
      </c>
      <c r="F19" s="38">
        <f>E19/E$5*100</f>
        <v>1.8748422976231713</v>
      </c>
      <c r="G19" s="38">
        <f t="shared" si="6"/>
        <v>-765.50629799999979</v>
      </c>
      <c r="H19" s="38">
        <f t="shared" si="5"/>
        <v>-24.552353318010997</v>
      </c>
      <c r="I19" s="38"/>
      <c r="J19" s="36">
        <f t="shared" ref="J19" si="15">SUM(J20:J21)</f>
        <v>27488.050843999998</v>
      </c>
      <c r="K19" s="36">
        <f t="shared" ref="K19" si="16">SUM(K20:K21)</f>
        <v>16675.612732999998</v>
      </c>
      <c r="L19" s="37">
        <f>K19/K$5*100</f>
        <v>2.0087317113726089</v>
      </c>
    </row>
    <row r="20" spans="1:12" s="22" customFormat="1" ht="15" customHeight="1" x14ac:dyDescent="0.2">
      <c r="A20" s="39"/>
      <c r="B20" s="40" t="s">
        <v>91</v>
      </c>
      <c r="C20" s="41">
        <v>2256.8364329999999</v>
      </c>
      <c r="D20" s="41">
        <v>1378.652832</v>
      </c>
      <c r="E20" s="41">
        <v>1512.0661270000001</v>
      </c>
      <c r="F20" s="42">
        <f>E20/E$5*100</f>
        <v>1.2051308010891397</v>
      </c>
      <c r="G20" s="43">
        <f t="shared" si="6"/>
        <v>-744.77030599999989</v>
      </c>
      <c r="H20" s="43">
        <f>G20/C20*100</f>
        <v>-33.000632881931139</v>
      </c>
      <c r="I20" s="43">
        <f t="shared" ref="I20" si="17">H20/D20*100</f>
        <v>-2.3936869468477719</v>
      </c>
      <c r="J20" s="41">
        <v>21433.927565999998</v>
      </c>
      <c r="K20" s="41">
        <v>10500.938442999999</v>
      </c>
      <c r="L20" s="42">
        <f>K20/K$5*100</f>
        <v>1.2649351113727263</v>
      </c>
    </row>
    <row r="21" spans="1:12" s="22" customFormat="1" ht="15" customHeight="1" x14ac:dyDescent="0.2">
      <c r="A21" s="39"/>
      <c r="B21" s="40" t="s">
        <v>92</v>
      </c>
      <c r="C21" s="41">
        <v>861.01662199999998</v>
      </c>
      <c r="D21" s="41">
        <v>685.12900000000002</v>
      </c>
      <c r="E21" s="41">
        <v>840.28062999999997</v>
      </c>
      <c r="F21" s="42">
        <f t="shared" ref="F21" si="18">E21/E$5*100</f>
        <v>0.6697114965340315</v>
      </c>
      <c r="G21" s="43">
        <f t="shared" si="6"/>
        <v>-20.73599200000001</v>
      </c>
      <c r="H21" s="43">
        <f t="shared" si="5"/>
        <v>-2.4083149465609286</v>
      </c>
      <c r="I21" s="43"/>
      <c r="J21" s="41">
        <v>6054.123278</v>
      </c>
      <c r="K21" s="41">
        <v>6174.6742899999999</v>
      </c>
      <c r="L21" s="42">
        <f>K21/K$5*100</f>
        <v>0.74379659999988257</v>
      </c>
    </row>
    <row r="22" spans="1:12" s="22" customFormat="1" ht="8.1" customHeight="1" x14ac:dyDescent="0.2">
      <c r="A22" s="39"/>
      <c r="B22" s="40"/>
      <c r="C22" s="41"/>
      <c r="D22" s="41"/>
      <c r="E22" s="42"/>
      <c r="F22" s="41"/>
      <c r="G22" s="43"/>
      <c r="H22" s="43"/>
      <c r="I22" s="43"/>
      <c r="J22" s="44"/>
      <c r="K22" s="44"/>
      <c r="L22" s="42"/>
    </row>
    <row r="23" spans="1:12" s="22" customFormat="1" ht="15" customHeight="1" x14ac:dyDescent="0.2">
      <c r="A23" s="34" t="s">
        <v>82</v>
      </c>
      <c r="B23" s="36"/>
      <c r="C23" s="131">
        <v>303.87136700000002</v>
      </c>
      <c r="D23" s="131">
        <v>513.75796400000002</v>
      </c>
      <c r="E23" s="131">
        <v>636.02380600000004</v>
      </c>
      <c r="F23" s="137">
        <f>E23/E$5*100</f>
        <v>0.50691690340110607</v>
      </c>
      <c r="G23" s="138">
        <f t="shared" si="6"/>
        <v>332.15243900000002</v>
      </c>
      <c r="H23" s="138">
        <f t="shared" si="5"/>
        <v>109.30692229386653</v>
      </c>
      <c r="I23" s="138"/>
      <c r="J23" s="131">
        <v>2136.2271040000001</v>
      </c>
      <c r="K23" s="131">
        <v>3713.9100539999999</v>
      </c>
      <c r="L23" s="37">
        <f>K23/K$5*100</f>
        <v>0.4473747992415289</v>
      </c>
    </row>
    <row r="24" spans="1:12" s="22" customFormat="1" ht="8.1" customHeight="1" x14ac:dyDescent="0.2">
      <c r="A24" s="126"/>
      <c r="B24" s="127"/>
      <c r="C24" s="127"/>
      <c r="D24" s="127"/>
      <c r="E24" s="127"/>
      <c r="F24" s="128"/>
      <c r="G24" s="129"/>
      <c r="H24" s="129"/>
      <c r="I24" s="129"/>
      <c r="J24" s="130"/>
      <c r="K24" s="130"/>
      <c r="L24" s="128"/>
    </row>
    <row r="25" spans="1:12" s="22" customFormat="1" ht="15" customHeight="1" x14ac:dyDescent="0.2">
      <c r="A25" s="34" t="s">
        <v>112</v>
      </c>
      <c r="B25" s="36"/>
      <c r="C25" s="36">
        <f>SUM(C26:C33)</f>
        <v>69150.769100000005</v>
      </c>
      <c r="D25" s="36">
        <f t="shared" ref="D25:E25" si="19">SUM(D26:D33)</f>
        <v>60301.166649999999</v>
      </c>
      <c r="E25" s="36">
        <f t="shared" si="19"/>
        <v>56821.092601999997</v>
      </c>
      <c r="F25" s="37">
        <f>E25/E$5*100</f>
        <v>45.28694057982058</v>
      </c>
      <c r="G25" s="38">
        <f t="shared" si="6"/>
        <v>-12329.676498000008</v>
      </c>
      <c r="H25" s="38">
        <f t="shared" si="5"/>
        <v>-17.830136466262395</v>
      </c>
      <c r="I25" s="38"/>
      <c r="J25" s="36">
        <f t="shared" ref="J25" si="20">SUM(J26:J33)</f>
        <v>431204.25881299999</v>
      </c>
      <c r="K25" s="36">
        <f t="shared" ref="K25" si="21">SUM(K26:K33)</f>
        <v>418840.19998799998</v>
      </c>
      <c r="L25" s="37">
        <f>K25/K$5*100</f>
        <v>50.453174056302366</v>
      </c>
    </row>
    <row r="26" spans="1:12" s="22" customFormat="1" ht="24" x14ac:dyDescent="0.2">
      <c r="A26" s="39"/>
      <c r="B26" s="40" t="s">
        <v>93</v>
      </c>
      <c r="C26" s="41">
        <v>1943.8264389999999</v>
      </c>
      <c r="D26" s="41">
        <v>1306.0991799999999</v>
      </c>
      <c r="E26" s="41">
        <v>1383.333826</v>
      </c>
      <c r="F26" s="42">
        <f>E26/E$5*100</f>
        <v>1.1025299569461784</v>
      </c>
      <c r="G26" s="43">
        <f t="shared" si="6"/>
        <v>-560.49261299999989</v>
      </c>
      <c r="H26" s="43">
        <f t="shared" si="5"/>
        <v>-28.834498891184179</v>
      </c>
      <c r="I26" s="43"/>
      <c r="J26" s="41">
        <v>10098.361729</v>
      </c>
      <c r="K26" s="41">
        <v>14501.313948000001</v>
      </c>
      <c r="L26" s="42">
        <f>K26/K$5*100</f>
        <v>1.7468173224167383</v>
      </c>
    </row>
    <row r="27" spans="1:12" s="22" customFormat="1" ht="24" x14ac:dyDescent="0.2">
      <c r="A27" s="39"/>
      <c r="B27" s="40" t="s">
        <v>94</v>
      </c>
      <c r="C27" s="41">
        <v>894.08292700000004</v>
      </c>
      <c r="D27" s="41">
        <v>976.99271199999998</v>
      </c>
      <c r="E27" s="41">
        <v>932.08478500000001</v>
      </c>
      <c r="F27" s="42">
        <f t="shared" ref="F27:F33" si="22">E27/E$5*100</f>
        <v>0.74288026401245388</v>
      </c>
      <c r="G27" s="43">
        <f t="shared" si="6"/>
        <v>38.00185799999997</v>
      </c>
      <c r="H27" s="43">
        <f t="shared" si="5"/>
        <v>4.2503728516001482</v>
      </c>
      <c r="I27" s="43"/>
      <c r="J27" s="41">
        <v>7996.9769910000005</v>
      </c>
      <c r="K27" s="41">
        <v>8207.4101019999998</v>
      </c>
      <c r="L27" s="42">
        <f t="shared" ref="L27:L33" si="23">K27/K$5*100</f>
        <v>0.98865842017916206</v>
      </c>
    </row>
    <row r="28" spans="1:12" s="22" customFormat="1" x14ac:dyDescent="0.2">
      <c r="A28" s="39"/>
      <c r="B28" s="40" t="s">
        <v>95</v>
      </c>
      <c r="C28" s="41">
        <v>6457.3104739999999</v>
      </c>
      <c r="D28" s="41">
        <v>6131.7527799999998</v>
      </c>
      <c r="E28" s="41">
        <v>6015.3352789999999</v>
      </c>
      <c r="F28" s="42">
        <f t="shared" si="22"/>
        <v>4.7942783018252433</v>
      </c>
      <c r="G28" s="43">
        <f t="shared" si="6"/>
        <v>-441.97519499999999</v>
      </c>
      <c r="H28" s="43">
        <f t="shared" si="5"/>
        <v>-6.8445709212773407</v>
      </c>
      <c r="I28" s="43"/>
      <c r="J28" s="41">
        <v>48455.109747999995</v>
      </c>
      <c r="K28" s="41">
        <v>39991.195205999997</v>
      </c>
      <c r="L28" s="42">
        <f t="shared" si="23"/>
        <v>4.8173091611208534</v>
      </c>
    </row>
    <row r="29" spans="1:12" s="22" customFormat="1" x14ac:dyDescent="0.2">
      <c r="A29" s="39"/>
      <c r="B29" s="40" t="s">
        <v>96</v>
      </c>
      <c r="C29" s="41">
        <v>4356.4445669999996</v>
      </c>
      <c r="D29" s="41">
        <v>2306.3384660000002</v>
      </c>
      <c r="E29" s="41">
        <v>2429.8324280000002</v>
      </c>
      <c r="F29" s="42">
        <f t="shared" si="22"/>
        <v>1.9365990998540565</v>
      </c>
      <c r="G29" s="43">
        <f t="shared" si="6"/>
        <v>-1926.6121389999994</v>
      </c>
      <c r="H29" s="43">
        <f t="shared" si="5"/>
        <v>-44.224415331576964</v>
      </c>
      <c r="I29" s="43"/>
      <c r="J29" s="41">
        <v>23981.982339999999</v>
      </c>
      <c r="K29" s="41">
        <v>16858.473699999999</v>
      </c>
      <c r="L29" s="42">
        <f t="shared" si="23"/>
        <v>2.0307590053057583</v>
      </c>
    </row>
    <row r="30" spans="1:12" s="22" customFormat="1" x14ac:dyDescent="0.2">
      <c r="A30" s="39"/>
      <c r="B30" s="40" t="s">
        <v>97</v>
      </c>
      <c r="C30" s="41">
        <v>3342.5814780000001</v>
      </c>
      <c r="D30" s="41">
        <v>4124.9716989999997</v>
      </c>
      <c r="E30" s="41">
        <v>3299.702475</v>
      </c>
      <c r="F30" s="42">
        <f t="shared" si="22"/>
        <v>2.6298936376163971</v>
      </c>
      <c r="G30" s="43">
        <f t="shared" si="6"/>
        <v>-42.879003000000012</v>
      </c>
      <c r="H30" s="43">
        <f t="shared" si="5"/>
        <v>-1.2828110034779536</v>
      </c>
      <c r="I30" s="43"/>
      <c r="J30" s="41">
        <v>22935.551297999998</v>
      </c>
      <c r="K30" s="41">
        <v>24367.162501999999</v>
      </c>
      <c r="L30" s="42">
        <f t="shared" si="23"/>
        <v>2.9352499855716649</v>
      </c>
    </row>
    <row r="31" spans="1:12" s="22" customFormat="1" x14ac:dyDescent="0.2">
      <c r="A31" s="39"/>
      <c r="B31" s="40" t="s">
        <v>98</v>
      </c>
      <c r="C31" s="41">
        <v>23208.651644000001</v>
      </c>
      <c r="D31" s="41">
        <v>20148.895548</v>
      </c>
      <c r="E31" s="41">
        <v>20530.153430999999</v>
      </c>
      <c r="F31" s="42">
        <f t="shared" si="22"/>
        <v>16.362723699043606</v>
      </c>
      <c r="G31" s="43">
        <f t="shared" si="6"/>
        <v>-2678.4982130000026</v>
      </c>
      <c r="H31" s="43">
        <f t="shared" si="5"/>
        <v>-11.540947117849731</v>
      </c>
      <c r="I31" s="43"/>
      <c r="J31" s="41">
        <v>158651.16020499999</v>
      </c>
      <c r="K31" s="41">
        <v>142237.473922</v>
      </c>
      <c r="L31" s="42">
        <f t="shared" si="23"/>
        <v>17.133818648069219</v>
      </c>
    </row>
    <row r="32" spans="1:12" s="22" customFormat="1" ht="24" x14ac:dyDescent="0.2">
      <c r="A32" s="39"/>
      <c r="B32" s="40" t="s">
        <v>99</v>
      </c>
      <c r="C32" s="41">
        <v>24140.766431</v>
      </c>
      <c r="D32" s="41">
        <v>20782.859638999998</v>
      </c>
      <c r="E32" s="41">
        <v>17088.558796000001</v>
      </c>
      <c r="F32" s="42">
        <f t="shared" si="22"/>
        <v>13.619740686964246</v>
      </c>
      <c r="G32" s="43">
        <f t="shared" si="6"/>
        <v>-7052.2076349999988</v>
      </c>
      <c r="H32" s="43">
        <f t="shared" si="5"/>
        <v>-29.212857243604383</v>
      </c>
      <c r="I32" s="43"/>
      <c r="J32" s="41">
        <v>130710.478332</v>
      </c>
      <c r="K32" s="41">
        <v>141522.960238</v>
      </c>
      <c r="L32" s="42">
        <f t="shared" si="23"/>
        <v>17.047748869510489</v>
      </c>
    </row>
    <row r="33" spans="1:12" s="22" customFormat="1" ht="24" x14ac:dyDescent="0.2">
      <c r="A33" s="39"/>
      <c r="B33" s="40" t="s">
        <v>100</v>
      </c>
      <c r="C33" s="41">
        <v>4807.1051399999997</v>
      </c>
      <c r="D33" s="41">
        <v>4523.2566260000003</v>
      </c>
      <c r="E33" s="41">
        <v>5142.091582</v>
      </c>
      <c r="F33" s="42">
        <f t="shared" si="22"/>
        <v>4.0982949335584058</v>
      </c>
      <c r="G33" s="43">
        <f t="shared" si="6"/>
        <v>334.98644200000035</v>
      </c>
      <c r="H33" s="43">
        <f t="shared" si="5"/>
        <v>6.9685690710729986</v>
      </c>
      <c r="I33" s="43"/>
      <c r="J33" s="41">
        <v>28374.638169999998</v>
      </c>
      <c r="K33" s="41">
        <v>31154.210370000001</v>
      </c>
      <c r="L33" s="42">
        <f t="shared" si="23"/>
        <v>3.7528126441284857</v>
      </c>
    </row>
    <row r="34" spans="1:12" s="22" customFormat="1" ht="8.1" customHeight="1" x14ac:dyDescent="0.2">
      <c r="A34" s="39"/>
      <c r="B34" s="40"/>
      <c r="C34" s="41"/>
      <c r="D34" s="41"/>
      <c r="E34" s="41"/>
      <c r="F34" s="42"/>
      <c r="G34" s="43"/>
      <c r="H34" s="43"/>
      <c r="I34" s="43"/>
      <c r="J34" s="41"/>
      <c r="K34" s="41"/>
      <c r="L34" s="42"/>
    </row>
    <row r="35" spans="1:12" s="22" customFormat="1" ht="15" customHeight="1" x14ac:dyDescent="0.2">
      <c r="A35" s="34" t="s">
        <v>111</v>
      </c>
      <c r="B35" s="36"/>
      <c r="C35" s="131">
        <v>0</v>
      </c>
      <c r="D35" s="45">
        <v>0</v>
      </c>
      <c r="E35" s="45">
        <v>0</v>
      </c>
      <c r="F35" s="45">
        <f>E35/E$5*100</f>
        <v>0</v>
      </c>
      <c r="G35" s="38">
        <f>E35-C35</f>
        <v>0</v>
      </c>
      <c r="H35" s="45" t="e">
        <f>G35/C35*100</f>
        <v>#DIV/0!</v>
      </c>
      <c r="I35" s="45"/>
      <c r="J35" s="131">
        <v>0</v>
      </c>
      <c r="K35" s="45">
        <v>0</v>
      </c>
      <c r="L35" s="45">
        <f>K35/K$5*100</f>
        <v>0</v>
      </c>
    </row>
    <row r="36" spans="1:12" s="22" customFormat="1" ht="15" customHeight="1" x14ac:dyDescent="0.2">
      <c r="A36" s="46" t="s">
        <v>110</v>
      </c>
      <c r="B36" s="47"/>
      <c r="C36" s="48">
        <f>+C35+C25+C23+C19+C11+C7</f>
        <v>98639.800424000001</v>
      </c>
      <c r="D36" s="48">
        <f>+D35+D25+D23+D19+D11+D7</f>
        <v>86703.063956999991</v>
      </c>
      <c r="E36" s="48">
        <f>+E35+E25+E23+E19+E11+E7</f>
        <v>88433.20434299999</v>
      </c>
      <c r="F36" s="49">
        <f>E36/E$5*100</f>
        <v>70.482088375463718</v>
      </c>
      <c r="G36" s="50">
        <f t="shared" si="6"/>
        <v>-10206.596081000011</v>
      </c>
      <c r="H36" s="50">
        <f t="shared" si="5"/>
        <v>-10.347340563471628</v>
      </c>
      <c r="I36" s="50"/>
      <c r="J36" s="48">
        <f>+J35+J25+J23+J19+J11+J7</f>
        <v>621196.54475400003</v>
      </c>
      <c r="K36" s="48">
        <f>+K35+K25+K23+K19+K11+K7</f>
        <v>633314.42654199991</v>
      </c>
      <c r="L36" s="49">
        <f>K36/K$5*100</f>
        <v>76.288577351472725</v>
      </c>
    </row>
    <row r="37" spans="1:12" s="22" customFormat="1" ht="15" customHeight="1" x14ac:dyDescent="0.2">
      <c r="A37" s="46" t="s">
        <v>108</v>
      </c>
      <c r="B37" s="47"/>
      <c r="C37" s="132">
        <v>26075.73259</v>
      </c>
      <c r="D37" s="132">
        <v>26442.23141</v>
      </c>
      <c r="E37" s="132">
        <v>37035.842305999999</v>
      </c>
      <c r="F37" s="49">
        <f>E37/E$5*100</f>
        <v>29.517911624536264</v>
      </c>
      <c r="G37" s="50">
        <f t="shared" si="6"/>
        <v>10960.109715999999</v>
      </c>
      <c r="H37" s="50">
        <f t="shared" si="5"/>
        <v>42.031838139815804</v>
      </c>
      <c r="I37" s="50"/>
      <c r="J37" s="132">
        <v>168629.026985</v>
      </c>
      <c r="K37" s="132">
        <v>196841.867531</v>
      </c>
      <c r="L37" s="49">
        <f>K37/K$5*100</f>
        <v>23.711422648527275</v>
      </c>
    </row>
    <row r="38" spans="1:12" s="22" customFormat="1" x14ac:dyDescent="0.2">
      <c r="C38" s="91"/>
      <c r="D38" s="91"/>
      <c r="E38" s="91"/>
      <c r="K38" s="51"/>
    </row>
    <row r="39" spans="1:12" s="22" customFormat="1" x14ac:dyDescent="0.2">
      <c r="C39" s="91"/>
      <c r="D39" s="91"/>
      <c r="E39" s="91"/>
      <c r="F39" s="51"/>
      <c r="G39" s="52"/>
      <c r="H39" s="52"/>
      <c r="J39" s="51"/>
      <c r="K39" s="51"/>
      <c r="L39" s="52"/>
    </row>
    <row r="40" spans="1:12" s="22" customFormat="1" x14ac:dyDescent="0.2">
      <c r="A40" s="23"/>
      <c r="B40" s="23"/>
      <c r="C40" s="53"/>
      <c r="D40" s="53"/>
      <c r="E40" s="53"/>
      <c r="G40" s="51"/>
      <c r="H40" s="51"/>
      <c r="J40" s="53"/>
      <c r="K40" s="53"/>
    </row>
    <row r="41" spans="1:12" s="22" customFormat="1" x14ac:dyDescent="0.2">
      <c r="C41" s="53"/>
      <c r="D41" s="53"/>
      <c r="E41" s="53"/>
      <c r="J41" s="53"/>
      <c r="K41" s="53"/>
    </row>
  </sheetData>
  <mergeCells count="3">
    <mergeCell ref="C3:E3"/>
    <mergeCell ref="J3:L3"/>
    <mergeCell ref="G3:H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Appendix i</vt:lpstr>
      <vt:lpstr>Appendix ii-iii</vt:lpstr>
      <vt:lpstr>Appendix iv</vt:lpstr>
      <vt:lpstr>Appendix v</vt:lpstr>
      <vt:lpstr>Appendix vi</vt:lpstr>
      <vt:lpstr>'Appendix i'!Print_Area</vt:lpstr>
      <vt:lpstr>'Appendix ii-iii'!Print_Area</vt:lpstr>
      <vt:lpstr>'Appendix iv'!Print_Area</vt:lpstr>
      <vt:lpstr>'Appendix v'!Print_Area</vt:lpstr>
      <vt:lpstr>'Appendix vi'!Print_Area</vt:lpstr>
      <vt:lpstr>'Appendix 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Ainie Hamid</dc:creator>
  <cp:lastModifiedBy>Nurafizah Paumil</cp:lastModifiedBy>
  <cp:lastPrinted>2024-05-13T07:02:46Z</cp:lastPrinted>
  <dcterms:created xsi:type="dcterms:W3CDTF">2020-06-23T08:33:49Z</dcterms:created>
  <dcterms:modified xsi:type="dcterms:W3CDTF">2025-08-12T08:13:38Z</dcterms:modified>
</cp:coreProperties>
</file>