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Izzati Ilias\2024\BPS\"/>
    </mc:Choice>
  </mc:AlternateContent>
  <bookViews>
    <workbookView xWindow="0" yWindow="0" windowWidth="20490" windowHeight="7455" tabRatio="562"/>
  </bookViews>
  <sheets>
    <sheet name="4.1" sheetId="51" r:id="rId1"/>
    <sheet name="4.2" sheetId="53" r:id="rId2"/>
    <sheet name="4.3 " sheetId="55" r:id="rId3"/>
    <sheet name="4.3  (2)" sheetId="126" r:id="rId4"/>
    <sheet name="6.7(n)" sheetId="1" state="hidden" r:id="rId5"/>
    <sheet name="6.8 (n)" sheetId="2" state="hidden" r:id="rId6"/>
    <sheet name="6.9 (n)" sheetId="3" state="hidden" r:id="rId7"/>
    <sheet name="4.4" sheetId="132" r:id="rId8"/>
    <sheet name="4.4 (2)" sheetId="133" r:id="rId9"/>
    <sheet name="4.5" sheetId="134" r:id="rId10"/>
    <sheet name="4.5 (2)" sheetId="135" r:id="rId11"/>
    <sheet name="4.6a" sheetId="145" r:id="rId12"/>
    <sheet name="4.6b" sheetId="146" r:id="rId13"/>
    <sheet name="4.6c" sheetId="147" r:id="rId14"/>
    <sheet name="4.6d" sheetId="148" r:id="rId15"/>
    <sheet name="4.6e" sheetId="149" r:id="rId16"/>
    <sheet name="4.6f" sheetId="150" r:id="rId17"/>
    <sheet name="4.7" sheetId="151" r:id="rId18"/>
    <sheet name="4.8" sheetId="152" r:id="rId19"/>
    <sheet name="4.9" sheetId="92" r:id="rId20"/>
    <sheet name="4.10" sheetId="129" r:id="rId21"/>
    <sheet name="4.11" sheetId="127" r:id="rId22"/>
    <sheet name="4.11 (2)" sheetId="128" r:id="rId23"/>
    <sheet name="4.12" sheetId="18" r:id="rId24"/>
    <sheet name="4.13a" sheetId="20" r:id="rId25"/>
    <sheet name="4.13b" sheetId="21" r:id="rId26"/>
    <sheet name="4.14a" sheetId="22" r:id="rId27"/>
    <sheet name="4.14b" sheetId="99" r:id="rId28"/>
    <sheet name="4.14c" sheetId="100" r:id="rId29"/>
    <sheet name="4.14d" sheetId="23" r:id="rId30"/>
    <sheet name="4.15a" sheetId="105" r:id="rId31"/>
    <sheet name="4.15b" sheetId="106" r:id="rId32"/>
    <sheet name="4.15c" sheetId="107" r:id="rId33"/>
    <sheet name="4.15d" sheetId="108" r:id="rId34"/>
    <sheet name="4.16" sheetId="143" r:id="rId35"/>
    <sheet name="4.17" sheetId="26" r:id="rId36"/>
    <sheet name="4.17 (2)" sheetId="27" r:id="rId37"/>
    <sheet name="4.18" sheetId="109" r:id="rId38"/>
    <sheet name="4.18 (2)" sheetId="110" r:id="rId39"/>
    <sheet name="4.18 (3)" sheetId="69" r:id="rId40"/>
    <sheet name="4.18 (4)" sheetId="111" r:id="rId41"/>
    <sheet name="4.19" sheetId="67" r:id="rId42"/>
    <sheet name="4.19 (2)" sheetId="68" r:id="rId43"/>
    <sheet name="4.19 (3)" sheetId="112" r:id="rId44"/>
    <sheet name="4.20" sheetId="70" r:id="rId45"/>
    <sheet name="4.20 (2)" sheetId="71" r:id="rId46"/>
    <sheet name="4.20 (3)" sheetId="72" r:id="rId47"/>
    <sheet name="4.20 (4)" sheetId="73" r:id="rId48"/>
    <sheet name="4.20 (5)" sheetId="74" r:id="rId49"/>
    <sheet name="4.20 (6)" sheetId="75" r:id="rId50"/>
    <sheet name="4.20 (7)" sheetId="76" r:id="rId51"/>
    <sheet name="4.21" sheetId="77" r:id="rId52"/>
    <sheet name="4.21 (2)" sheetId="78" r:id="rId53"/>
    <sheet name="4.21 (3)" sheetId="79" r:id="rId54"/>
    <sheet name="4.21 (4)" sheetId="80" r:id="rId55"/>
    <sheet name="4.21 (5)" sheetId="81" r:id="rId56"/>
    <sheet name="4.21 (6) " sheetId="153" r:id="rId57"/>
    <sheet name="4.21 (7)" sheetId="158" r:id="rId58"/>
    <sheet name="4.21 (8)" sheetId="159" r:id="rId59"/>
    <sheet name="4.21 (9)" sheetId="160" r:id="rId60"/>
    <sheet name="4.21 (10)" sheetId="161" r:id="rId61"/>
    <sheet name="4.21 (11)" sheetId="162" r:id="rId62"/>
    <sheet name="4.22" sheetId="82" r:id="rId63"/>
    <sheet name="4.22 (2)" sheetId="83" r:id="rId64"/>
    <sheet name="4.22 (3)" sheetId="84" r:id="rId65"/>
    <sheet name="4.22 (4)" sheetId="85" r:id="rId66"/>
    <sheet name="4.22 (5)" sheetId="86" r:id="rId67"/>
    <sheet name="4.22 (6)" sheetId="163" r:id="rId68"/>
    <sheet name="4.22 (7)" sheetId="164" r:id="rId69"/>
    <sheet name="4.22 (8)" sheetId="165" r:id="rId70"/>
    <sheet name="4.22 (9)" sheetId="166" r:id="rId71"/>
    <sheet name="4.23" sheetId="87" r:id="rId72"/>
    <sheet name="4.24" sheetId="88" r:id="rId73"/>
    <sheet name="4.25" sheetId="19" r:id="rId74"/>
  </sheets>
  <externalReferences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123Graph_A" localSheetId="0" hidden="1">'[1]4.9'!#REF!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4" hidden="1">'[1]4.9'!#REF!</definedName>
    <definedName name="__123Graph_A" localSheetId="25" hidden="1">'[1]4.9'!#REF!</definedName>
    <definedName name="__123Graph_A" localSheetId="26" hidden="1">'[1]4.9'!#REF!</definedName>
    <definedName name="__123Graph_A" localSheetId="27" hidden="1">'[1]4.9'!#REF!</definedName>
    <definedName name="__123Graph_A" localSheetId="28" hidden="1">'[1]4.9'!#REF!</definedName>
    <definedName name="__123Graph_A" localSheetId="29" hidden="1">'[1]4.9'!#REF!</definedName>
    <definedName name="__123Graph_A" localSheetId="30" hidden="1">'[1]4.9'!#REF!</definedName>
    <definedName name="__123Graph_A" localSheetId="31" hidden="1">'[1]4.9'!#REF!</definedName>
    <definedName name="__123Graph_A" localSheetId="32" hidden="1">'[1]4.9'!#REF!</definedName>
    <definedName name="__123Graph_A" localSheetId="33" hidden="1">'[1]4.9'!#REF!</definedName>
    <definedName name="__123Graph_A" localSheetId="34" hidden="1">#REF!</definedName>
    <definedName name="__123Graph_A" localSheetId="37" hidden="1">#REF!</definedName>
    <definedName name="__123Graph_A" localSheetId="38" hidden="1">#REF!</definedName>
    <definedName name="__123Graph_A" localSheetId="40" hidden="1">#REF!</definedName>
    <definedName name="__123Graph_A" localSheetId="43" hidden="1">#REF!</definedName>
    <definedName name="__123Graph_A" localSheetId="1" hidden="1">'[1]4.9'!#REF!</definedName>
    <definedName name="__123Graph_A" localSheetId="49" hidden="1">'[2]4.9'!#REF!</definedName>
    <definedName name="__123Graph_A" localSheetId="50" hidden="1">'[2]4.9'!#REF!</definedName>
    <definedName name="__123Graph_A" localSheetId="51" hidden="1">#REF!</definedName>
    <definedName name="__123Graph_A" localSheetId="60" hidden="1">#REF!</definedName>
    <definedName name="__123Graph_A" localSheetId="61" hidden="1">#REF!</definedName>
    <definedName name="__123Graph_A" localSheetId="53" hidden="1">#REF!</definedName>
    <definedName name="__123Graph_A" localSheetId="55" hidden="1">#REF!</definedName>
    <definedName name="__123Graph_A" localSheetId="56" hidden="1">#REF!</definedName>
    <definedName name="__123Graph_A" localSheetId="57" hidden="1">#REF!</definedName>
    <definedName name="__123Graph_A" localSheetId="58" hidden="1">#REF!</definedName>
    <definedName name="__123Graph_A" localSheetId="59" hidden="1">#REF!</definedName>
    <definedName name="__123Graph_A" localSheetId="62" hidden="1">#REF!</definedName>
    <definedName name="__123Graph_A" localSheetId="64" hidden="1">#REF!</definedName>
    <definedName name="__123Graph_A" localSheetId="66" hidden="1">#REF!</definedName>
    <definedName name="__123Graph_A" localSheetId="67" hidden="1">#REF!</definedName>
    <definedName name="__123Graph_A" localSheetId="68" hidden="1">#REF!</definedName>
    <definedName name="__123Graph_A" localSheetId="69" hidden="1">#REF!</definedName>
    <definedName name="__123Graph_A" localSheetId="70" hidden="1">#REF!</definedName>
    <definedName name="__123Graph_A" localSheetId="71" hidden="1">#REF!</definedName>
    <definedName name="__123Graph_A" localSheetId="73" hidden="1">#REF!</definedName>
    <definedName name="__123Graph_A" localSheetId="2" hidden="1">'[1]4.9'!#REF!</definedName>
    <definedName name="__123Graph_A" localSheetId="3" hidden="1">'[1]4.9'!#REF!</definedName>
    <definedName name="__123Graph_A" localSheetId="7" hidden="1">'4.4'!#REF!</definedName>
    <definedName name="__123Graph_A" localSheetId="8" hidden="1">'4.4 (2)'!#REF!</definedName>
    <definedName name="__123Graph_A" localSheetId="9" hidden="1">'4.5'!#REF!</definedName>
    <definedName name="__123Graph_A" localSheetId="10" hidden="1">'4.5 (2)'!#REF!</definedName>
    <definedName name="__123Graph_A" localSheetId="11">#REF!</definedName>
    <definedName name="__123Graph_A" localSheetId="12">#REF!</definedName>
    <definedName name="__123Graph_A" localSheetId="13">#REF!</definedName>
    <definedName name="__123Graph_A" localSheetId="14">#REF!</definedName>
    <definedName name="__123Graph_A" localSheetId="15">#REF!</definedName>
    <definedName name="__123Graph_A" localSheetId="16">#REF!</definedName>
    <definedName name="__123Graph_A" localSheetId="17">'4.7'!#REF!</definedName>
    <definedName name="__123Graph_A" localSheetId="18">#REF!</definedName>
    <definedName name="__123Graph_A" localSheetId="19" hidden="1">#REF!</definedName>
    <definedName name="__123Graph_A" localSheetId="4" hidden="1">'6.7(n)'!#REF!</definedName>
    <definedName name="__123Graph_A" localSheetId="5" hidden="1">'6.8 (n)'!#REF!</definedName>
    <definedName name="__123Graph_A" hidden="1">#REF!</definedName>
    <definedName name="__123Graph_A_4" localSheetId="0">#REF!</definedName>
    <definedName name="__123Graph_A_4" localSheetId="20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33">#REF!</definedName>
    <definedName name="__123Graph_A_4" localSheetId="37">#REF!</definedName>
    <definedName name="__123Graph_A_4" localSheetId="38">#REF!</definedName>
    <definedName name="__123Graph_A_4" localSheetId="40">#REF!</definedName>
    <definedName name="__123Graph_A_4" localSheetId="43">#REF!</definedName>
    <definedName name="__123Graph_A_4" localSheetId="1">#REF!</definedName>
    <definedName name="__123Graph_A_4" localSheetId="49">#REF!</definedName>
    <definedName name="__123Graph_A_4" localSheetId="50">#REF!</definedName>
    <definedName name="__123Graph_A_4" localSheetId="60">#REF!</definedName>
    <definedName name="__123Graph_A_4" localSheetId="61">#REF!</definedName>
    <definedName name="__123Graph_A_4" localSheetId="57">#REF!</definedName>
    <definedName name="__123Graph_A_4" localSheetId="58">#REF!</definedName>
    <definedName name="__123Graph_A_4" localSheetId="59">#REF!</definedName>
    <definedName name="__123Graph_A_4" localSheetId="68">#REF!</definedName>
    <definedName name="__123Graph_A_4" localSheetId="69">#REF!</definedName>
    <definedName name="__123Graph_A_4" localSheetId="70">#REF!</definedName>
    <definedName name="__123Graph_A_4" localSheetId="2">#REF!</definedName>
    <definedName name="__123Graph_A_4" localSheetId="3">#REF!</definedName>
    <definedName name="__123Graph_A_4" localSheetId="18">#REF!</definedName>
    <definedName name="__123Graph_A_4">#REF!</definedName>
    <definedName name="__123Graph_B" localSheetId="20" hidden="1">#REF!</definedName>
    <definedName name="__123Graph_B" localSheetId="27" hidden="1">#REF!</definedName>
    <definedName name="__123Graph_B" localSheetId="28" hidden="1">#REF!</definedName>
    <definedName name="__123Graph_B" localSheetId="31" hidden="1">#REF!</definedName>
    <definedName name="__123Graph_B" localSheetId="32" hidden="1">#REF!</definedName>
    <definedName name="__123Graph_B" localSheetId="37" hidden="1">#REF!</definedName>
    <definedName name="__123Graph_B" localSheetId="38" hidden="1">#REF!</definedName>
    <definedName name="__123Graph_B" localSheetId="40" hidden="1">#REF!</definedName>
    <definedName name="__123Graph_B" localSheetId="43" hidden="1">#REF!</definedName>
    <definedName name="__123Graph_B" localSheetId="60" hidden="1">#REF!</definedName>
    <definedName name="__123Graph_B" localSheetId="61" hidden="1">#REF!</definedName>
    <definedName name="__123Graph_B" localSheetId="57" hidden="1">#REF!</definedName>
    <definedName name="__123Graph_B" localSheetId="58" hidden="1">#REF!</definedName>
    <definedName name="__123Graph_B" localSheetId="59" hidden="1">#REF!</definedName>
    <definedName name="__123Graph_B" localSheetId="68" hidden="1">#REF!</definedName>
    <definedName name="__123Graph_B" localSheetId="69" hidden="1">#REF!</definedName>
    <definedName name="__123Graph_B" localSheetId="70" hidden="1">#REF!</definedName>
    <definedName name="__123Graph_B" localSheetId="3" hidden="1">#REF!</definedName>
    <definedName name="__123Graph_B" localSheetId="18">#REF!</definedName>
    <definedName name="__123Graph_B" hidden="1">#REF!</definedName>
    <definedName name="__123Graph_C" localSheetId="0" hidden="1">#REF!</definedName>
    <definedName name="__123Graph_C" localSheetId="20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33" hidden="1">#REF!</definedName>
    <definedName name="__123Graph_C" localSheetId="37" hidden="1">#REF!</definedName>
    <definedName name="__123Graph_C" localSheetId="38" hidden="1">#REF!</definedName>
    <definedName name="__123Graph_C" localSheetId="40" hidden="1">#REF!</definedName>
    <definedName name="__123Graph_C" localSheetId="43" hidden="1">#REF!</definedName>
    <definedName name="__123Graph_C" localSheetId="1" hidden="1">#REF!</definedName>
    <definedName name="__123Graph_C" localSheetId="49" hidden="1">#REF!</definedName>
    <definedName name="__123Graph_C" localSheetId="50" hidden="1">#REF!</definedName>
    <definedName name="__123Graph_C" localSheetId="60" hidden="1">#REF!</definedName>
    <definedName name="__123Graph_C" localSheetId="61" hidden="1">#REF!</definedName>
    <definedName name="__123Graph_C" localSheetId="57" hidden="1">#REF!</definedName>
    <definedName name="__123Graph_C" localSheetId="58" hidden="1">#REF!</definedName>
    <definedName name="__123Graph_C" localSheetId="59" hidden="1">#REF!</definedName>
    <definedName name="__123Graph_C" localSheetId="68" hidden="1">#REF!</definedName>
    <definedName name="__123Graph_C" localSheetId="69" hidden="1">#REF!</definedName>
    <definedName name="__123Graph_C" localSheetId="70" hidden="1">#REF!</definedName>
    <definedName name="__123Graph_C" localSheetId="2" hidden="1">#REF!</definedName>
    <definedName name="__123Graph_C" localSheetId="3" hidden="1">#REF!</definedName>
    <definedName name="__123Graph_C" localSheetId="18">#REF!</definedName>
    <definedName name="__123Graph_C" hidden="1">#REF!</definedName>
    <definedName name="__123Graph_D" localSheetId="0" hidden="1">'[1]4.3'!#REF!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4" hidden="1">'[1]4.3'!#REF!</definedName>
    <definedName name="__123Graph_D" localSheetId="25" hidden="1">'[1]4.3'!#REF!</definedName>
    <definedName name="__123Graph_D" localSheetId="26" hidden="1">'[1]4.3'!#REF!</definedName>
    <definedName name="__123Graph_D" localSheetId="27" hidden="1">'[1]4.3'!#REF!</definedName>
    <definedName name="__123Graph_D" localSheetId="28" hidden="1">'[1]4.3'!#REF!</definedName>
    <definedName name="__123Graph_D" localSheetId="29" hidden="1">'[1]4.3'!#REF!</definedName>
    <definedName name="__123Graph_D" localSheetId="30" hidden="1">'[1]4.3'!#REF!</definedName>
    <definedName name="__123Graph_D" localSheetId="31" hidden="1">'[1]4.3'!#REF!</definedName>
    <definedName name="__123Graph_D" localSheetId="32" hidden="1">'[1]4.3'!#REF!</definedName>
    <definedName name="__123Graph_D" localSheetId="33" hidden="1">'[1]4.3'!#REF!</definedName>
    <definedName name="__123Graph_D" localSheetId="34" hidden="1">#REF!</definedName>
    <definedName name="__123Graph_D" localSheetId="37" hidden="1">#REF!</definedName>
    <definedName name="__123Graph_D" localSheetId="38" hidden="1">#REF!</definedName>
    <definedName name="__123Graph_D" localSheetId="40" hidden="1">#REF!</definedName>
    <definedName name="__123Graph_D" localSheetId="43" hidden="1">#REF!</definedName>
    <definedName name="__123Graph_D" localSheetId="1" hidden="1">'[1]4.3'!#REF!</definedName>
    <definedName name="__123Graph_D" localSheetId="49" hidden="1">'[2]4.3'!#REF!</definedName>
    <definedName name="__123Graph_D" localSheetId="50" hidden="1">'[2]4.3'!#REF!</definedName>
    <definedName name="__123Graph_D" localSheetId="60" hidden="1">#REF!</definedName>
    <definedName name="__123Graph_D" localSheetId="61" hidden="1">#REF!</definedName>
    <definedName name="__123Graph_D" localSheetId="53" hidden="1">#REF!</definedName>
    <definedName name="__123Graph_D" localSheetId="55" hidden="1">#REF!</definedName>
    <definedName name="__123Graph_D" localSheetId="57" hidden="1">#REF!</definedName>
    <definedName name="__123Graph_D" localSheetId="58" hidden="1">#REF!</definedName>
    <definedName name="__123Graph_D" localSheetId="59" hidden="1">#REF!</definedName>
    <definedName name="__123Graph_D" localSheetId="62" hidden="1">#REF!</definedName>
    <definedName name="__123Graph_D" localSheetId="66" hidden="1">#REF!</definedName>
    <definedName name="__123Graph_D" localSheetId="68" hidden="1">#REF!</definedName>
    <definedName name="__123Graph_D" localSheetId="69" hidden="1">#REF!</definedName>
    <definedName name="__123Graph_D" localSheetId="70" hidden="1">#REF!</definedName>
    <definedName name="__123Graph_D" localSheetId="73" hidden="1">#REF!</definedName>
    <definedName name="__123Graph_D" localSheetId="2" hidden="1">'[1]4.3'!#REF!</definedName>
    <definedName name="__123Graph_D" localSheetId="3" hidden="1">'[1]4.3'!#REF!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>#REF!</definedName>
    <definedName name="__123Graph_D" localSheetId="12">#REF!</definedName>
    <definedName name="__123Graph_D" localSheetId="13">#REF!</definedName>
    <definedName name="__123Graph_D" localSheetId="14">#REF!</definedName>
    <definedName name="__123Graph_D" localSheetId="15">#REF!</definedName>
    <definedName name="__123Graph_D" localSheetId="16">#REF!</definedName>
    <definedName name="__123Graph_D" localSheetId="17">#REF!</definedName>
    <definedName name="__123Graph_D" localSheetId="18">#REF!</definedName>
    <definedName name="__123Graph_D" localSheetId="19" hidden="1">#REF!</definedName>
    <definedName name="__123Graph_D" hidden="1">#REF!</definedName>
    <definedName name="__123Graph_E" localSheetId="0" hidden="1">#REF!</definedName>
    <definedName name="__123Graph_E" localSheetId="20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0" hidden="1">#REF!</definedName>
    <definedName name="__123Graph_E" localSheetId="31" hidden="1">#REF!</definedName>
    <definedName name="__123Graph_E" localSheetId="32" hidden="1">#REF!</definedName>
    <definedName name="__123Graph_E" localSheetId="33" hidden="1">#REF!</definedName>
    <definedName name="__123Graph_E" localSheetId="37" hidden="1">#REF!</definedName>
    <definedName name="__123Graph_E" localSheetId="38" hidden="1">#REF!</definedName>
    <definedName name="__123Graph_E" localSheetId="40" hidden="1">#REF!</definedName>
    <definedName name="__123Graph_E" localSheetId="43" hidden="1">#REF!</definedName>
    <definedName name="__123Graph_E" localSheetId="1" hidden="1">#REF!</definedName>
    <definedName name="__123Graph_E" localSheetId="49" hidden="1">#REF!</definedName>
    <definedName name="__123Graph_E" localSheetId="50" hidden="1">#REF!</definedName>
    <definedName name="__123Graph_E" localSheetId="60" hidden="1">#REF!</definedName>
    <definedName name="__123Graph_E" localSheetId="61" hidden="1">#REF!</definedName>
    <definedName name="__123Graph_E" localSheetId="57" hidden="1">#REF!</definedName>
    <definedName name="__123Graph_E" localSheetId="58" hidden="1">#REF!</definedName>
    <definedName name="__123Graph_E" localSheetId="59" hidden="1">#REF!</definedName>
    <definedName name="__123Graph_E" localSheetId="68" hidden="1">#REF!</definedName>
    <definedName name="__123Graph_E" localSheetId="69" hidden="1">#REF!</definedName>
    <definedName name="__123Graph_E" localSheetId="70" hidden="1">#REF!</definedName>
    <definedName name="__123Graph_E" localSheetId="2" hidden="1">#REF!</definedName>
    <definedName name="__123Graph_E" localSheetId="3" hidden="1">#REF!</definedName>
    <definedName name="__123Graph_E" localSheetId="18">#REF!</definedName>
    <definedName name="__123Graph_E" hidden="1">#REF!</definedName>
    <definedName name="__123Graph_F" localSheetId="0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33" hidden="1">#REF!</definedName>
    <definedName name="__123Graph_F" localSheetId="34" hidden="1">#REF!</definedName>
    <definedName name="__123Graph_F" localSheetId="37" hidden="1">#REF!</definedName>
    <definedName name="__123Graph_F" localSheetId="38" hidden="1">#REF!</definedName>
    <definedName name="__123Graph_F" localSheetId="40" hidden="1">#REF!</definedName>
    <definedName name="__123Graph_F" localSheetId="43" hidden="1">#REF!</definedName>
    <definedName name="__123Graph_F" localSheetId="1" hidden="1">#REF!</definedName>
    <definedName name="__123Graph_F" localSheetId="49" hidden="1">#REF!</definedName>
    <definedName name="__123Graph_F" localSheetId="50" hidden="1">#REF!</definedName>
    <definedName name="__123Graph_F" localSheetId="60" hidden="1">#REF!</definedName>
    <definedName name="__123Graph_F" localSheetId="61" hidden="1">#REF!</definedName>
    <definedName name="__123Graph_F" localSheetId="53" hidden="1">#REF!</definedName>
    <definedName name="__123Graph_F" localSheetId="55" hidden="1">#REF!</definedName>
    <definedName name="__123Graph_F" localSheetId="57" hidden="1">#REF!</definedName>
    <definedName name="__123Graph_F" localSheetId="58" hidden="1">#REF!</definedName>
    <definedName name="__123Graph_F" localSheetId="59" hidden="1">#REF!</definedName>
    <definedName name="__123Graph_F" localSheetId="62" hidden="1">#REF!</definedName>
    <definedName name="__123Graph_F" localSheetId="66" hidden="1">#REF!</definedName>
    <definedName name="__123Graph_F" localSheetId="68" hidden="1">#REF!</definedName>
    <definedName name="__123Graph_F" localSheetId="69" hidden="1">#REF!</definedName>
    <definedName name="__123Graph_F" localSheetId="70" hidden="1">#REF!</definedName>
    <definedName name="__123Graph_F" localSheetId="73" hidden="1">#REF!</definedName>
    <definedName name="__123Graph_F" localSheetId="2" hidden="1">#REF!</definedName>
    <definedName name="__123Graph_F" localSheetId="3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>#REF!</definedName>
    <definedName name="__123Graph_F" localSheetId="12">#REF!</definedName>
    <definedName name="__123Graph_F" localSheetId="13">#REF!</definedName>
    <definedName name="__123Graph_F" localSheetId="14">#REF!</definedName>
    <definedName name="__123Graph_F" localSheetId="15">#REF!</definedName>
    <definedName name="__123Graph_F" localSheetId="16">#REF!</definedName>
    <definedName name="__123Graph_F" localSheetId="17">#REF!</definedName>
    <definedName name="__123Graph_F" localSheetId="18">#REF!</definedName>
    <definedName name="__123Graph_F" localSheetId="19" hidden="1">#REF!</definedName>
    <definedName name="__123Graph_F" hidden="1">#REF!</definedName>
    <definedName name="__123Graph_X" localSheetId="0" hidden="1">'[1]4.9'!#REF!</definedName>
    <definedName name="__123Graph_X" localSheetId="20" hidden="1">'[1]4.9'!#REF!</definedName>
    <definedName name="__123Graph_X" localSheetId="24" hidden="1">'[1]4.9'!#REF!</definedName>
    <definedName name="__123Graph_X" localSheetId="25" hidden="1">'[1]4.9'!#REF!</definedName>
    <definedName name="__123Graph_X" localSheetId="26" hidden="1">'[1]4.9'!#REF!</definedName>
    <definedName name="__123Graph_X" localSheetId="27" hidden="1">'[1]4.9'!#REF!</definedName>
    <definedName name="__123Graph_X" localSheetId="28" hidden="1">'[1]4.9'!#REF!</definedName>
    <definedName name="__123Graph_X" localSheetId="29" hidden="1">'[1]4.9'!#REF!</definedName>
    <definedName name="__123Graph_X" localSheetId="30" hidden="1">'[1]4.9'!#REF!</definedName>
    <definedName name="__123Graph_X" localSheetId="31" hidden="1">'[1]4.9'!#REF!</definedName>
    <definedName name="__123Graph_X" localSheetId="32" hidden="1">'[1]4.9'!#REF!</definedName>
    <definedName name="__123Graph_X" localSheetId="33" hidden="1">'[1]4.9'!#REF!</definedName>
    <definedName name="__123Graph_X" localSheetId="37" hidden="1">'[1]4.9'!#REF!</definedName>
    <definedName name="__123Graph_X" localSheetId="38" hidden="1">'[1]4.9'!#REF!</definedName>
    <definedName name="__123Graph_X" localSheetId="40" hidden="1">'[1]4.9'!#REF!</definedName>
    <definedName name="__123Graph_X" localSheetId="43" hidden="1">'[1]4.9'!#REF!</definedName>
    <definedName name="__123Graph_X" localSheetId="1" hidden="1">'[1]4.9'!#REF!</definedName>
    <definedName name="__123Graph_X" localSheetId="49" hidden="1">'[2]4.9'!#REF!</definedName>
    <definedName name="__123Graph_X" localSheetId="50" hidden="1">'[2]4.9'!#REF!</definedName>
    <definedName name="__123Graph_X" localSheetId="60" hidden="1">'[1]4.9'!#REF!</definedName>
    <definedName name="__123Graph_X" localSheetId="61" hidden="1">'[1]4.9'!#REF!</definedName>
    <definedName name="__123Graph_X" localSheetId="57" hidden="1">'[1]4.9'!#REF!</definedName>
    <definedName name="__123Graph_X" localSheetId="58" hidden="1">'[1]4.9'!#REF!</definedName>
    <definedName name="__123Graph_X" localSheetId="59" hidden="1">'[1]4.9'!#REF!</definedName>
    <definedName name="__123Graph_X" localSheetId="68" hidden="1">'[1]4.9'!#REF!</definedName>
    <definedName name="__123Graph_X" localSheetId="69" hidden="1">'[1]4.9'!#REF!</definedName>
    <definedName name="__123Graph_X" localSheetId="70" hidden="1">'[1]4.9'!#REF!</definedName>
    <definedName name="__123Graph_X" localSheetId="2" hidden="1">'[1]4.9'!#REF!</definedName>
    <definedName name="__123Graph_X" localSheetId="3" hidden="1">'[1]4.9'!#REF!</definedName>
    <definedName name="__123Graph_X" localSheetId="18">#REF!</definedName>
    <definedName name="__123Graph_X" hidden="1">'[1]4.9'!#REF!</definedName>
    <definedName name="__123Graph_X_1" localSheetId="0">#REF!</definedName>
    <definedName name="__123Graph_X_1" localSheetId="20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33">#REF!</definedName>
    <definedName name="__123Graph_X_1" localSheetId="37">#REF!</definedName>
    <definedName name="__123Graph_X_1" localSheetId="38">#REF!</definedName>
    <definedName name="__123Graph_X_1" localSheetId="40">#REF!</definedName>
    <definedName name="__123Graph_X_1" localSheetId="43">#REF!</definedName>
    <definedName name="__123Graph_X_1" localSheetId="1">#REF!</definedName>
    <definedName name="__123Graph_X_1" localSheetId="49">#REF!</definedName>
    <definedName name="__123Graph_X_1" localSheetId="50">#REF!</definedName>
    <definedName name="__123Graph_X_1" localSheetId="60">#REF!</definedName>
    <definedName name="__123Graph_X_1" localSheetId="61">#REF!</definedName>
    <definedName name="__123Graph_X_1" localSheetId="57">#REF!</definedName>
    <definedName name="__123Graph_X_1" localSheetId="58">#REF!</definedName>
    <definedName name="__123Graph_X_1" localSheetId="59">#REF!</definedName>
    <definedName name="__123Graph_X_1" localSheetId="68">#REF!</definedName>
    <definedName name="__123Graph_X_1" localSheetId="69">#REF!</definedName>
    <definedName name="__123Graph_X_1" localSheetId="70">#REF!</definedName>
    <definedName name="__123Graph_X_1" localSheetId="2">#REF!</definedName>
    <definedName name="__123Graph_X_1" localSheetId="3">#REF!</definedName>
    <definedName name="__123Graph_X_1" localSheetId="18">#REF!</definedName>
    <definedName name="__123Graph_X_1">#REF!</definedName>
    <definedName name="_7.4a" localSheetId="20" hidden="1">'[3]4.9'!#REF!</definedName>
    <definedName name="_7.4a" localSheetId="27" hidden="1">'[3]4.9'!#REF!</definedName>
    <definedName name="_7.4a" localSheetId="28" hidden="1">'[3]4.9'!#REF!</definedName>
    <definedName name="_7.4a" localSheetId="31" hidden="1">'[3]4.9'!#REF!</definedName>
    <definedName name="_7.4a" localSheetId="32" hidden="1">'[3]4.9'!#REF!</definedName>
    <definedName name="_7.4a" localSheetId="37" hidden="1">'[3]4.9'!#REF!</definedName>
    <definedName name="_7.4a" localSheetId="38" hidden="1">'[3]4.9'!#REF!</definedName>
    <definedName name="_7.4a" localSheetId="40" hidden="1">'[3]4.9'!#REF!</definedName>
    <definedName name="_7.4a" localSheetId="43" hidden="1">'[3]4.9'!#REF!</definedName>
    <definedName name="_7.4a" localSheetId="60" hidden="1">'[3]4.9'!#REF!</definedName>
    <definedName name="_7.4a" localSheetId="61" hidden="1">'[3]4.9'!#REF!</definedName>
    <definedName name="_7.4a" localSheetId="57" hidden="1">'[3]4.9'!#REF!</definedName>
    <definedName name="_7.4a" localSheetId="58" hidden="1">'[3]4.9'!#REF!</definedName>
    <definedName name="_7.4a" localSheetId="59" hidden="1">'[3]4.9'!#REF!</definedName>
    <definedName name="_7.4a" localSheetId="68" hidden="1">'[3]4.9'!#REF!</definedName>
    <definedName name="_7.4a" localSheetId="69" hidden="1">'[3]4.9'!#REF!</definedName>
    <definedName name="_7.4a" localSheetId="70" hidden="1">'[3]4.9'!#REF!</definedName>
    <definedName name="_7.4a" localSheetId="3" hidden="1">'[3]4.9'!#REF!</definedName>
    <definedName name="_7.4a" hidden="1">'[3]4.9'!#REF!</definedName>
    <definedName name="_xlnm._FilterDatabase" localSheetId="9" hidden="1">'4.5'!$B$8:$I$58</definedName>
    <definedName name="_xlnm._FilterDatabase" localSheetId="10" hidden="1">'4.5 (2)'!$B$8:$H$53</definedName>
    <definedName name="_Parse_Out" localSheetId="0" hidden="1">#REF!</definedName>
    <definedName name="_Parse_Out" localSheetId="20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33" hidden="1">#REF!</definedName>
    <definedName name="_Parse_Out" localSheetId="37" hidden="1">#REF!</definedName>
    <definedName name="_Parse_Out" localSheetId="38" hidden="1">#REF!</definedName>
    <definedName name="_Parse_Out" localSheetId="40" hidden="1">#REF!</definedName>
    <definedName name="_Parse_Out" localSheetId="43" hidden="1">#REF!</definedName>
    <definedName name="_Parse_Out" localSheetId="1" hidden="1">#REF!</definedName>
    <definedName name="_Parse_Out" localSheetId="49" hidden="1">#REF!</definedName>
    <definedName name="_Parse_Out" localSheetId="50" hidden="1">#REF!</definedName>
    <definedName name="_Parse_Out" localSheetId="60" hidden="1">#REF!</definedName>
    <definedName name="_Parse_Out" localSheetId="61" hidden="1">#REF!</definedName>
    <definedName name="_Parse_Out" localSheetId="57" hidden="1">#REF!</definedName>
    <definedName name="_Parse_Out" localSheetId="58" hidden="1">#REF!</definedName>
    <definedName name="_Parse_Out" localSheetId="59" hidden="1">#REF!</definedName>
    <definedName name="_Parse_Out" localSheetId="68" hidden="1">#REF!</definedName>
    <definedName name="_Parse_Out" localSheetId="69" hidden="1">#REF!</definedName>
    <definedName name="_Parse_Out" localSheetId="70" hidden="1">#REF!</definedName>
    <definedName name="_Parse_Out" localSheetId="2" hidden="1">#REF!</definedName>
    <definedName name="_Parse_Out" localSheetId="3" hidden="1">#REF!</definedName>
    <definedName name="_Parse_Out" localSheetId="18">#REF!</definedName>
    <definedName name="_Parse_Out" hidden="1">#REF!</definedName>
    <definedName name="a" localSheetId="0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33" hidden="1">#REF!</definedName>
    <definedName name="a" localSheetId="34" hidden="1">#REF!</definedName>
    <definedName name="a" localSheetId="37" hidden="1">#REF!</definedName>
    <definedName name="a" localSheetId="38" hidden="1">#REF!</definedName>
    <definedName name="a" localSheetId="40" hidden="1">#REF!</definedName>
    <definedName name="a" localSheetId="43" hidden="1">#REF!</definedName>
    <definedName name="a" localSheetId="1" hidden="1">#REF!</definedName>
    <definedName name="a" localSheetId="49" hidden="1">#REF!</definedName>
    <definedName name="a" localSheetId="50" hidden="1">#REF!</definedName>
    <definedName name="a" localSheetId="60" hidden="1">#REF!</definedName>
    <definedName name="a" localSheetId="61" hidden="1">#REF!</definedName>
    <definedName name="a" localSheetId="53" hidden="1">#REF!</definedName>
    <definedName name="a" localSheetId="55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localSheetId="66" hidden="1">#REF!</definedName>
    <definedName name="a" localSheetId="68" hidden="1">#REF!</definedName>
    <definedName name="a" localSheetId="69" hidden="1">#REF!</definedName>
    <definedName name="a" localSheetId="70" hidden="1">#REF!</definedName>
    <definedName name="a" localSheetId="73" hidden="1">#REF!</definedName>
    <definedName name="a" localSheetId="2" hidden="1">#REF!</definedName>
    <definedName name="a" localSheetId="3" hidden="1">#REF!</definedName>
    <definedName name="a" localSheetId="7" hidden="1">#REF!</definedName>
    <definedName name="a" localSheetId="8" hidden="1">#REF!</definedName>
    <definedName name="a" localSheetId="10" hidden="1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 hidden="1">#REF!</definedName>
    <definedName name="a" hidden="1">#REF!</definedName>
    <definedName name="aa" localSheetId="20" hidden="1">#REF!</definedName>
    <definedName name="aa" localSheetId="27" hidden="1">#REF!</definedName>
    <definedName name="aa" localSheetId="28" hidden="1">#REF!</definedName>
    <definedName name="aa" localSheetId="31" hidden="1">#REF!</definedName>
    <definedName name="aa" localSheetId="32" hidden="1">#REF!</definedName>
    <definedName name="aa" localSheetId="37" hidden="1">#REF!</definedName>
    <definedName name="aa" localSheetId="38" hidden="1">#REF!</definedName>
    <definedName name="aa" localSheetId="40" hidden="1">#REF!</definedName>
    <definedName name="aa" localSheetId="43" hidden="1">#REF!</definedName>
    <definedName name="aa" localSheetId="60" hidden="1">#REF!</definedName>
    <definedName name="aa" localSheetId="61" hidden="1">#REF!</definedName>
    <definedName name="aa" localSheetId="57" hidden="1">#REF!</definedName>
    <definedName name="aa" localSheetId="58" hidden="1">#REF!</definedName>
    <definedName name="aa" localSheetId="59" hidden="1">#REF!</definedName>
    <definedName name="aa" localSheetId="68" hidden="1">#REF!</definedName>
    <definedName name="aa" localSheetId="69" hidden="1">#REF!</definedName>
    <definedName name="aa" localSheetId="70" hidden="1">#REF!</definedName>
    <definedName name="aa" localSheetId="3" hidden="1">#REF!</definedName>
    <definedName name="aa" localSheetId="18">#REF!</definedName>
    <definedName name="aa" hidden="1">#REF!</definedName>
    <definedName name="aaa" localSheetId="0">#REF!</definedName>
    <definedName name="aaa" localSheetId="20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33">#REF!</definedName>
    <definedName name="aaa" localSheetId="37">#REF!</definedName>
    <definedName name="aaa" localSheetId="38">#REF!</definedName>
    <definedName name="aaa" localSheetId="40">#REF!</definedName>
    <definedName name="aaa" localSheetId="43">#REF!</definedName>
    <definedName name="aaa" localSheetId="1">#REF!</definedName>
    <definedName name="aaa" localSheetId="49">#REF!</definedName>
    <definedName name="aaa" localSheetId="50">#REF!</definedName>
    <definedName name="aaa" localSheetId="60">#REF!</definedName>
    <definedName name="aaa" localSheetId="61">#REF!</definedName>
    <definedName name="aaa" localSheetId="57">#REF!</definedName>
    <definedName name="aaa" localSheetId="58">#REF!</definedName>
    <definedName name="aaa" localSheetId="59">#REF!</definedName>
    <definedName name="aaa" localSheetId="68">#REF!</definedName>
    <definedName name="aaa" localSheetId="69">#REF!</definedName>
    <definedName name="aaa" localSheetId="70">#REF!</definedName>
    <definedName name="aaa" localSheetId="2">#REF!</definedName>
    <definedName name="aaa" localSheetId="3">#REF!</definedName>
    <definedName name="aaa" localSheetId="18">#REF!</definedName>
    <definedName name="aaa">#REF!</definedName>
    <definedName name="aaab" localSheetId="0">#REF!</definedName>
    <definedName name="aaab" localSheetId="20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33">#REF!</definedName>
    <definedName name="aaab" localSheetId="37">#REF!</definedName>
    <definedName name="aaab" localSheetId="38">#REF!</definedName>
    <definedName name="aaab" localSheetId="40">#REF!</definedName>
    <definedName name="aaab" localSheetId="43">#REF!</definedName>
    <definedName name="aaab" localSheetId="1">#REF!</definedName>
    <definedName name="aaab" localSheetId="49">#REF!</definedName>
    <definedName name="aaab" localSheetId="50">#REF!</definedName>
    <definedName name="aaab" localSheetId="60">#REF!</definedName>
    <definedName name="aaab" localSheetId="61">#REF!</definedName>
    <definedName name="aaab" localSheetId="57">#REF!</definedName>
    <definedName name="aaab" localSheetId="58">#REF!</definedName>
    <definedName name="aaab" localSheetId="59">#REF!</definedName>
    <definedName name="aaab" localSheetId="68">#REF!</definedName>
    <definedName name="aaab" localSheetId="69">#REF!</definedName>
    <definedName name="aaab" localSheetId="70">#REF!</definedName>
    <definedName name="aaab" localSheetId="2">#REF!</definedName>
    <definedName name="aaab" localSheetId="3">#REF!</definedName>
    <definedName name="aaab" localSheetId="18">#REF!</definedName>
    <definedName name="aaab">#REF!</definedName>
    <definedName name="aaad" localSheetId="20">#REF!</definedName>
    <definedName name="aaad" localSheetId="27">#REF!</definedName>
    <definedName name="aaad" localSheetId="28">#REF!</definedName>
    <definedName name="aaad" localSheetId="31">#REF!</definedName>
    <definedName name="aaad" localSheetId="32">#REF!</definedName>
    <definedName name="aaad" localSheetId="37">#REF!</definedName>
    <definedName name="aaad" localSheetId="38">#REF!</definedName>
    <definedName name="aaad" localSheetId="40">#REF!</definedName>
    <definedName name="aaad" localSheetId="43">#REF!</definedName>
    <definedName name="aaad" localSheetId="60">#REF!</definedName>
    <definedName name="aaad" localSheetId="61">#REF!</definedName>
    <definedName name="aaad" localSheetId="57">#REF!</definedName>
    <definedName name="aaad" localSheetId="58">#REF!</definedName>
    <definedName name="aaad" localSheetId="59">#REF!</definedName>
    <definedName name="aaad" localSheetId="68">#REF!</definedName>
    <definedName name="aaad" localSheetId="69">#REF!</definedName>
    <definedName name="aaad" localSheetId="70">#REF!</definedName>
    <definedName name="aaad" localSheetId="3">#REF!</definedName>
    <definedName name="aaad" localSheetId="18">#REF!</definedName>
    <definedName name="aaad">#REF!</definedName>
    <definedName name="aaart" localSheetId="20">#REF!</definedName>
    <definedName name="aaart" localSheetId="27">#REF!</definedName>
    <definedName name="aaart" localSheetId="28">#REF!</definedName>
    <definedName name="aaart" localSheetId="31">#REF!</definedName>
    <definedName name="aaart" localSheetId="32">#REF!</definedName>
    <definedName name="aaart" localSheetId="37">#REF!</definedName>
    <definedName name="aaart" localSheetId="38">#REF!</definedName>
    <definedName name="aaart" localSheetId="40">#REF!</definedName>
    <definedName name="aaart" localSheetId="43">#REF!</definedName>
    <definedName name="aaart" localSheetId="60">#REF!</definedName>
    <definedName name="aaart" localSheetId="61">#REF!</definedName>
    <definedName name="aaart" localSheetId="57">#REF!</definedName>
    <definedName name="aaart" localSheetId="58">#REF!</definedName>
    <definedName name="aaart" localSheetId="59">#REF!</definedName>
    <definedName name="aaart" localSheetId="68">#REF!</definedName>
    <definedName name="aaart" localSheetId="69">#REF!</definedName>
    <definedName name="aaart" localSheetId="70">#REF!</definedName>
    <definedName name="aaart" localSheetId="3">#REF!</definedName>
    <definedName name="aaart" localSheetId="18">#REF!</definedName>
    <definedName name="aaart">#REF!</definedName>
    <definedName name="aaatr" localSheetId="20">#REF!</definedName>
    <definedName name="aaatr" localSheetId="27">#REF!</definedName>
    <definedName name="aaatr" localSheetId="28">#REF!</definedName>
    <definedName name="aaatr" localSheetId="31">#REF!</definedName>
    <definedName name="aaatr" localSheetId="32">#REF!</definedName>
    <definedName name="aaatr" localSheetId="37">#REF!</definedName>
    <definedName name="aaatr" localSheetId="38">#REF!</definedName>
    <definedName name="aaatr" localSheetId="40">#REF!</definedName>
    <definedName name="aaatr" localSheetId="43">#REF!</definedName>
    <definedName name="aaatr" localSheetId="60">#REF!</definedName>
    <definedName name="aaatr" localSheetId="61">#REF!</definedName>
    <definedName name="aaatr" localSheetId="57">#REF!</definedName>
    <definedName name="aaatr" localSheetId="58">#REF!</definedName>
    <definedName name="aaatr" localSheetId="59">#REF!</definedName>
    <definedName name="aaatr" localSheetId="68">#REF!</definedName>
    <definedName name="aaatr" localSheetId="69">#REF!</definedName>
    <definedName name="aaatr" localSheetId="70">#REF!</definedName>
    <definedName name="aaatr" localSheetId="3">#REF!</definedName>
    <definedName name="aaatr" localSheetId="18">#REF!</definedName>
    <definedName name="aaatr">#REF!</definedName>
    <definedName name="abggg" localSheetId="0" hidden="1">'[1]4.9'!#REF!</definedName>
    <definedName name="abggg" localSheetId="20" hidden="1">'[1]4.9'!#REF!</definedName>
    <definedName name="abggg" localSheetId="24" hidden="1">'[1]4.9'!#REF!</definedName>
    <definedName name="abggg" localSheetId="25" hidden="1">'[1]4.9'!#REF!</definedName>
    <definedName name="abggg" localSheetId="26" hidden="1">'[1]4.9'!#REF!</definedName>
    <definedName name="abggg" localSheetId="27" hidden="1">'[1]4.9'!#REF!</definedName>
    <definedName name="abggg" localSheetId="28" hidden="1">'[1]4.9'!#REF!</definedName>
    <definedName name="abggg" localSheetId="29" hidden="1">'[1]4.9'!#REF!</definedName>
    <definedName name="abggg" localSheetId="30" hidden="1">'[1]4.9'!#REF!</definedName>
    <definedName name="abggg" localSheetId="31" hidden="1">'[1]4.9'!#REF!</definedName>
    <definedName name="abggg" localSheetId="32" hidden="1">'[1]4.9'!#REF!</definedName>
    <definedName name="abggg" localSheetId="33" hidden="1">'[1]4.9'!#REF!</definedName>
    <definedName name="abggg" localSheetId="37" hidden="1">'[1]4.9'!#REF!</definedName>
    <definedName name="abggg" localSheetId="38" hidden="1">'[1]4.9'!#REF!</definedName>
    <definedName name="abggg" localSheetId="40" hidden="1">'[1]4.9'!#REF!</definedName>
    <definedName name="abggg" localSheetId="43" hidden="1">'[1]4.9'!#REF!</definedName>
    <definedName name="abggg" localSheetId="1" hidden="1">'[1]4.9'!#REF!</definedName>
    <definedName name="abggg" localSheetId="49" hidden="1">'[2]4.9'!#REF!</definedName>
    <definedName name="abggg" localSheetId="50" hidden="1">'[2]4.9'!#REF!</definedName>
    <definedName name="abggg" localSheetId="60" hidden="1">'[1]4.9'!#REF!</definedName>
    <definedName name="abggg" localSheetId="61" hidden="1">'[1]4.9'!#REF!</definedName>
    <definedName name="abggg" localSheetId="57" hidden="1">'[1]4.9'!#REF!</definedName>
    <definedName name="abggg" localSheetId="58" hidden="1">'[1]4.9'!#REF!</definedName>
    <definedName name="abggg" localSheetId="59" hidden="1">'[1]4.9'!#REF!</definedName>
    <definedName name="abggg" localSheetId="68" hidden="1">'[1]4.9'!#REF!</definedName>
    <definedName name="abggg" localSheetId="69" hidden="1">'[1]4.9'!#REF!</definedName>
    <definedName name="abggg" localSheetId="70" hidden="1">'[1]4.9'!#REF!</definedName>
    <definedName name="abggg" localSheetId="2" hidden="1">'[1]4.9'!#REF!</definedName>
    <definedName name="abggg" localSheetId="3" hidden="1">'[1]4.9'!#REF!</definedName>
    <definedName name="abggg" localSheetId="18">#REF!</definedName>
    <definedName name="abggg" hidden="1">'[1]4.9'!#REF!</definedName>
    <definedName name="afaf" localSheetId="20" hidden="1">'[3]4.9'!#REF!</definedName>
    <definedName name="afaf" localSheetId="27" hidden="1">'[3]4.9'!#REF!</definedName>
    <definedName name="afaf" localSheetId="28" hidden="1">'[3]4.9'!#REF!</definedName>
    <definedName name="afaf" localSheetId="31" hidden="1">'[3]4.9'!#REF!</definedName>
    <definedName name="afaf" localSheetId="32" hidden="1">'[3]4.9'!#REF!</definedName>
    <definedName name="afaf" localSheetId="37" hidden="1">'[3]4.9'!#REF!</definedName>
    <definedName name="afaf" localSheetId="38" hidden="1">'[3]4.9'!#REF!</definedName>
    <definedName name="afaf" localSheetId="40" hidden="1">'[3]4.9'!#REF!</definedName>
    <definedName name="afaf" localSheetId="43" hidden="1">'[3]4.9'!#REF!</definedName>
    <definedName name="afaf" localSheetId="60" hidden="1">'[3]4.9'!#REF!</definedName>
    <definedName name="afaf" localSheetId="61" hidden="1">'[3]4.9'!#REF!</definedName>
    <definedName name="afaf" localSheetId="57" hidden="1">'[3]4.9'!#REF!</definedName>
    <definedName name="afaf" localSheetId="58" hidden="1">'[3]4.9'!#REF!</definedName>
    <definedName name="afaf" localSheetId="59" hidden="1">'[3]4.9'!#REF!</definedName>
    <definedName name="afaf" localSheetId="68" hidden="1">'[3]4.9'!#REF!</definedName>
    <definedName name="afaf" localSheetId="69" hidden="1">'[3]4.9'!#REF!</definedName>
    <definedName name="afaf" localSheetId="70" hidden="1">'[3]4.9'!#REF!</definedName>
    <definedName name="afaf" localSheetId="3" hidden="1">'[3]4.9'!#REF!</definedName>
    <definedName name="afaf" hidden="1">'[3]4.9'!#REF!</definedName>
    <definedName name="as" localSheetId="0" hidden="1">#REF!</definedName>
    <definedName name="as" localSheetId="20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33" hidden="1">#REF!</definedName>
    <definedName name="as" localSheetId="37" hidden="1">#REF!</definedName>
    <definedName name="as" localSheetId="38" hidden="1">#REF!</definedName>
    <definedName name="as" localSheetId="40" hidden="1">#REF!</definedName>
    <definedName name="as" localSheetId="43" hidden="1">#REF!</definedName>
    <definedName name="as" localSheetId="1" hidden="1">#REF!</definedName>
    <definedName name="as" localSheetId="49" hidden="1">#REF!</definedName>
    <definedName name="as" localSheetId="50" hidden="1">#REF!</definedName>
    <definedName name="as" localSheetId="60" hidden="1">#REF!</definedName>
    <definedName name="as" localSheetId="61" hidden="1">#REF!</definedName>
    <definedName name="as" localSheetId="57" hidden="1">#REF!</definedName>
    <definedName name="as" localSheetId="58" hidden="1">#REF!</definedName>
    <definedName name="as" localSheetId="59" hidden="1">#REF!</definedName>
    <definedName name="as" localSheetId="68" hidden="1">#REF!</definedName>
    <definedName name="as" localSheetId="69" hidden="1">#REF!</definedName>
    <definedName name="as" localSheetId="70" hidden="1">#REF!</definedName>
    <definedName name="as" localSheetId="2" hidden="1">#REF!</definedName>
    <definedName name="as" localSheetId="3" hidden="1">#REF!</definedName>
    <definedName name="as" localSheetId="18">#REF!</definedName>
    <definedName name="as" hidden="1">#REF!</definedName>
    <definedName name="ass" localSheetId="0" hidden="1">'[4]4.8'!#REF!</definedName>
    <definedName name="ass" localSheetId="20" hidden="1">'[4]4.8'!#REF!</definedName>
    <definedName name="ass" localSheetId="24" hidden="1">'[4]4.8'!#REF!</definedName>
    <definedName name="ass" localSheetId="25" hidden="1">'[4]4.8'!#REF!</definedName>
    <definedName name="ass" localSheetId="26" hidden="1">'[4]4.8'!#REF!</definedName>
    <definedName name="ass" localSheetId="27" hidden="1">'[4]4.8'!#REF!</definedName>
    <definedName name="ass" localSheetId="28" hidden="1">'[4]4.8'!#REF!</definedName>
    <definedName name="ass" localSheetId="29" hidden="1">'[4]4.8'!#REF!</definedName>
    <definedName name="ass" localSheetId="30" hidden="1">'[4]4.8'!#REF!</definedName>
    <definedName name="ass" localSheetId="31" hidden="1">'[4]4.8'!#REF!</definedName>
    <definedName name="ass" localSheetId="32" hidden="1">'[4]4.8'!#REF!</definedName>
    <definedName name="ass" localSheetId="33" hidden="1">'[4]4.8'!#REF!</definedName>
    <definedName name="ass" localSheetId="37" hidden="1">'[4]4.8'!#REF!</definedName>
    <definedName name="ass" localSheetId="38" hidden="1">'[4]4.8'!#REF!</definedName>
    <definedName name="ass" localSheetId="40" hidden="1">'[4]4.8'!#REF!</definedName>
    <definedName name="ass" localSheetId="43" hidden="1">'[4]4.8'!#REF!</definedName>
    <definedName name="ass" localSheetId="1" hidden="1">'[4]4.8'!#REF!</definedName>
    <definedName name="ass" localSheetId="49" hidden="1">'[6]4.8'!#REF!</definedName>
    <definedName name="ass" localSheetId="50" hidden="1">'[6]4.8'!#REF!</definedName>
    <definedName name="ass" localSheetId="60" hidden="1">'[4]4.8'!#REF!</definedName>
    <definedName name="ass" localSheetId="61" hidden="1">'[4]4.8'!#REF!</definedName>
    <definedName name="ass" localSheetId="57" hidden="1">'[4]4.8'!#REF!</definedName>
    <definedName name="ass" localSheetId="58" hidden="1">'[4]4.8'!#REF!</definedName>
    <definedName name="ass" localSheetId="59" hidden="1">'[4]4.8'!#REF!</definedName>
    <definedName name="ass" localSheetId="68" hidden="1">'[4]4.8'!#REF!</definedName>
    <definedName name="ass" localSheetId="69" hidden="1">'[4]4.8'!#REF!</definedName>
    <definedName name="ass" localSheetId="70" hidden="1">'[4]4.8'!#REF!</definedName>
    <definedName name="ass" localSheetId="2" hidden="1">'[4]4.8'!#REF!</definedName>
    <definedName name="ass" localSheetId="3" hidden="1">'[4]4.8'!#REF!</definedName>
    <definedName name="ass" localSheetId="18">'[5]4.8'!#REF!</definedName>
    <definedName name="ass" hidden="1">'[4]4.8'!#REF!</definedName>
    <definedName name="Asset91" localSheetId="0">#REF!</definedName>
    <definedName name="Asset91" localSheetId="20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33">#REF!</definedName>
    <definedName name="Asset91" localSheetId="37">#REF!</definedName>
    <definedName name="Asset91" localSheetId="38">#REF!</definedName>
    <definedName name="Asset91" localSheetId="40">#REF!</definedName>
    <definedName name="Asset91" localSheetId="43">#REF!</definedName>
    <definedName name="Asset91" localSheetId="1">#REF!</definedName>
    <definedName name="Asset91" localSheetId="49">#REF!</definedName>
    <definedName name="Asset91" localSheetId="50">#REF!</definedName>
    <definedName name="Asset91" localSheetId="60">#REF!</definedName>
    <definedName name="Asset91" localSheetId="61">#REF!</definedName>
    <definedName name="Asset91" localSheetId="57">#REF!</definedName>
    <definedName name="Asset91" localSheetId="58">#REF!</definedName>
    <definedName name="Asset91" localSheetId="59">#REF!</definedName>
    <definedName name="Asset91" localSheetId="68">#REF!</definedName>
    <definedName name="Asset91" localSheetId="69">#REF!</definedName>
    <definedName name="Asset91" localSheetId="70">#REF!</definedName>
    <definedName name="Asset91" localSheetId="2">#REF!</definedName>
    <definedName name="Asset91" localSheetId="3">#REF!</definedName>
    <definedName name="Asset91" localSheetId="18">#REF!</definedName>
    <definedName name="Asset91">#REF!</definedName>
    <definedName name="Asset92" localSheetId="0">#REF!</definedName>
    <definedName name="Asset92" localSheetId="20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33">#REF!</definedName>
    <definedName name="Asset92" localSheetId="37">#REF!</definedName>
    <definedName name="Asset92" localSheetId="38">#REF!</definedName>
    <definedName name="Asset92" localSheetId="40">#REF!</definedName>
    <definedName name="Asset92" localSheetId="43">#REF!</definedName>
    <definedName name="Asset92" localSheetId="1">#REF!</definedName>
    <definedName name="Asset92" localSheetId="49">#REF!</definedName>
    <definedName name="Asset92" localSheetId="50">#REF!</definedName>
    <definedName name="Asset92" localSheetId="60">#REF!</definedName>
    <definedName name="Asset92" localSheetId="61">#REF!</definedName>
    <definedName name="Asset92" localSheetId="57">#REF!</definedName>
    <definedName name="Asset92" localSheetId="58">#REF!</definedName>
    <definedName name="Asset92" localSheetId="59">#REF!</definedName>
    <definedName name="Asset92" localSheetId="68">#REF!</definedName>
    <definedName name="Asset92" localSheetId="69">#REF!</definedName>
    <definedName name="Asset92" localSheetId="70">#REF!</definedName>
    <definedName name="Asset92" localSheetId="2">#REF!</definedName>
    <definedName name="Asset92" localSheetId="3">#REF!</definedName>
    <definedName name="Asset92" localSheetId="18">#REF!</definedName>
    <definedName name="Asset92">#REF!</definedName>
    <definedName name="ax" localSheetId="20">#REF!</definedName>
    <definedName name="ax" localSheetId="27">#REF!</definedName>
    <definedName name="ax" localSheetId="28">#REF!</definedName>
    <definedName name="ax" localSheetId="31">#REF!</definedName>
    <definedName name="ax" localSheetId="32">#REF!</definedName>
    <definedName name="ax" localSheetId="37">#REF!</definedName>
    <definedName name="ax" localSheetId="38">#REF!</definedName>
    <definedName name="ax" localSheetId="40">#REF!</definedName>
    <definedName name="ax" localSheetId="43">#REF!</definedName>
    <definedName name="ax" localSheetId="60">#REF!</definedName>
    <definedName name="ax" localSheetId="61">#REF!</definedName>
    <definedName name="ax" localSheetId="57">#REF!</definedName>
    <definedName name="ax" localSheetId="58">#REF!</definedName>
    <definedName name="ax" localSheetId="59">#REF!</definedName>
    <definedName name="ax" localSheetId="68">#REF!</definedName>
    <definedName name="ax" localSheetId="69">#REF!</definedName>
    <definedName name="ax" localSheetId="70">#REF!</definedName>
    <definedName name="ax" localSheetId="3">#REF!</definedName>
    <definedName name="ax" localSheetId="18">#REF!</definedName>
    <definedName name="ax">#REF!</definedName>
    <definedName name="b" localSheetId="0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7" hidden="1">#REF!</definedName>
    <definedName name="b" localSheetId="28" hidden="1">#REF!</definedName>
    <definedName name="b" localSheetId="31" hidden="1">#REF!</definedName>
    <definedName name="b" localSheetId="32" hidden="1">#REF!</definedName>
    <definedName name="b" localSheetId="34" hidden="1">#REF!</definedName>
    <definedName name="b" localSheetId="37" hidden="1">#REF!</definedName>
    <definedName name="b" localSheetId="38" hidden="1">#REF!</definedName>
    <definedName name="b" localSheetId="40" hidden="1">#REF!</definedName>
    <definedName name="b" localSheetId="43" hidden="1">#REF!</definedName>
    <definedName name="b" localSheetId="1" hidden="1">#REF!</definedName>
    <definedName name="b" localSheetId="49" hidden="1">#REF!</definedName>
    <definedName name="b" localSheetId="50" hidden="1">#REF!</definedName>
    <definedName name="b" localSheetId="60" hidden="1">#REF!</definedName>
    <definedName name="b" localSheetId="61" hidden="1">#REF!</definedName>
    <definedName name="b" localSheetId="53" hidden="1">#REF!</definedName>
    <definedName name="b" localSheetId="55" hidden="1">#REF!</definedName>
    <definedName name="b" localSheetId="57" hidden="1">#REF!</definedName>
    <definedName name="b" localSheetId="58" hidden="1">#REF!</definedName>
    <definedName name="b" localSheetId="59" hidden="1">#REF!</definedName>
    <definedName name="b" localSheetId="68" hidden="1">#REF!</definedName>
    <definedName name="b" localSheetId="69" hidden="1">#REF!</definedName>
    <definedName name="b" localSheetId="70" hidden="1">#REF!</definedName>
    <definedName name="b" localSheetId="73" hidden="1">#REF!</definedName>
    <definedName name="b" localSheetId="3" hidden="1">#REF!</definedName>
    <definedName name="b" localSheetId="7" hidden="1">#REF!</definedName>
    <definedName name="b" localSheetId="8" hidden="1">#REF!</definedName>
    <definedName name="b" localSheetId="10" hidden="1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 hidden="1">#REF!</definedName>
    <definedName name="b" hidden="1">#REF!</definedName>
    <definedName name="bbbg" localSheetId="20">#REF!</definedName>
    <definedName name="bbbg" localSheetId="27">#REF!</definedName>
    <definedName name="bbbg" localSheetId="28">#REF!</definedName>
    <definedName name="bbbg" localSheetId="31">#REF!</definedName>
    <definedName name="bbbg" localSheetId="32">#REF!</definedName>
    <definedName name="bbbg" localSheetId="37">#REF!</definedName>
    <definedName name="bbbg" localSheetId="38">#REF!</definedName>
    <definedName name="bbbg" localSheetId="40">#REF!</definedName>
    <definedName name="bbbg" localSheetId="43">#REF!</definedName>
    <definedName name="bbbg" localSheetId="60">#REF!</definedName>
    <definedName name="bbbg" localSheetId="61">#REF!</definedName>
    <definedName name="bbbg" localSheetId="57">#REF!</definedName>
    <definedName name="bbbg" localSheetId="58">#REF!</definedName>
    <definedName name="bbbg" localSheetId="59">#REF!</definedName>
    <definedName name="bbbg" localSheetId="68">#REF!</definedName>
    <definedName name="bbbg" localSheetId="69">#REF!</definedName>
    <definedName name="bbbg" localSheetId="70">#REF!</definedName>
    <definedName name="bbbg" localSheetId="3">#REF!</definedName>
    <definedName name="bbbg" localSheetId="18">#REF!</definedName>
    <definedName name="bbbg">#REF!</definedName>
    <definedName name="bbbgt" localSheetId="20">#REF!</definedName>
    <definedName name="bbbgt" localSheetId="27">#REF!</definedName>
    <definedName name="bbbgt" localSheetId="28">#REF!</definedName>
    <definedName name="bbbgt" localSheetId="31">#REF!</definedName>
    <definedName name="bbbgt" localSheetId="32">#REF!</definedName>
    <definedName name="bbbgt" localSheetId="37">#REF!</definedName>
    <definedName name="bbbgt" localSheetId="38">#REF!</definedName>
    <definedName name="bbbgt" localSheetId="40">#REF!</definedName>
    <definedName name="bbbgt" localSheetId="43">#REF!</definedName>
    <definedName name="bbbgt" localSheetId="60">#REF!</definedName>
    <definedName name="bbbgt" localSheetId="61">#REF!</definedName>
    <definedName name="bbbgt" localSheetId="57">#REF!</definedName>
    <definedName name="bbbgt" localSheetId="58">#REF!</definedName>
    <definedName name="bbbgt" localSheetId="59">#REF!</definedName>
    <definedName name="bbbgt" localSheetId="68">#REF!</definedName>
    <definedName name="bbbgt" localSheetId="69">#REF!</definedName>
    <definedName name="bbbgt" localSheetId="70">#REF!</definedName>
    <definedName name="bbbgt" localSheetId="3">#REF!</definedName>
    <definedName name="bbbgt" localSheetId="18">#REF!</definedName>
    <definedName name="bbbgt">#REF!</definedName>
    <definedName name="bbbh" localSheetId="20">#REF!</definedName>
    <definedName name="bbbh" localSheetId="27">#REF!</definedName>
    <definedName name="bbbh" localSheetId="28">#REF!</definedName>
    <definedName name="bbbh" localSheetId="31">#REF!</definedName>
    <definedName name="bbbh" localSheetId="32">#REF!</definedName>
    <definedName name="bbbh" localSheetId="37">#REF!</definedName>
    <definedName name="bbbh" localSheetId="38">#REF!</definedName>
    <definedName name="bbbh" localSheetId="40">#REF!</definedName>
    <definedName name="bbbh" localSheetId="43">#REF!</definedName>
    <definedName name="bbbh" localSheetId="60">#REF!</definedName>
    <definedName name="bbbh" localSheetId="61">#REF!</definedName>
    <definedName name="bbbh" localSheetId="57">#REF!</definedName>
    <definedName name="bbbh" localSheetId="58">#REF!</definedName>
    <definedName name="bbbh" localSheetId="59">#REF!</definedName>
    <definedName name="bbbh" localSheetId="68">#REF!</definedName>
    <definedName name="bbbh" localSheetId="69">#REF!</definedName>
    <definedName name="bbbh" localSheetId="70">#REF!</definedName>
    <definedName name="bbbh" localSheetId="3">#REF!</definedName>
    <definedName name="bbbh" localSheetId="18">#REF!</definedName>
    <definedName name="bbbh">#REF!</definedName>
    <definedName name="bcvb" localSheetId="20">#REF!</definedName>
    <definedName name="bcvb" localSheetId="27">#REF!</definedName>
    <definedName name="bcvb" localSheetId="28">#REF!</definedName>
    <definedName name="bcvb" localSheetId="31">#REF!</definedName>
    <definedName name="bcvb" localSheetId="32">#REF!</definedName>
    <definedName name="bcvb" localSheetId="37">#REF!</definedName>
    <definedName name="bcvb" localSheetId="38">#REF!</definedName>
    <definedName name="bcvb" localSheetId="40">#REF!</definedName>
    <definedName name="bcvb" localSheetId="43">#REF!</definedName>
    <definedName name="bcvb" localSheetId="60">#REF!</definedName>
    <definedName name="bcvb" localSheetId="61">#REF!</definedName>
    <definedName name="bcvb" localSheetId="57">#REF!</definedName>
    <definedName name="bcvb" localSheetId="58">#REF!</definedName>
    <definedName name="bcvb" localSheetId="59">#REF!</definedName>
    <definedName name="bcvb" localSheetId="68">#REF!</definedName>
    <definedName name="bcvb" localSheetId="69">#REF!</definedName>
    <definedName name="bcvb" localSheetId="70">#REF!</definedName>
    <definedName name="bcvb" localSheetId="3">#REF!</definedName>
    <definedName name="bcvb" localSheetId="18">#REF!</definedName>
    <definedName name="bcvb">#REF!</definedName>
    <definedName name="bf" localSheetId="20" hidden="1">'[7]7.6'!#REF!</definedName>
    <definedName name="bf" localSheetId="27" hidden="1">'[7]7.6'!#REF!</definedName>
    <definedName name="bf" localSheetId="28" hidden="1">'[7]7.6'!#REF!</definedName>
    <definedName name="bf" localSheetId="31" hidden="1">'[7]7.6'!#REF!</definedName>
    <definedName name="bf" localSheetId="32" hidden="1">'[7]7.6'!#REF!</definedName>
    <definedName name="bf" localSheetId="37" hidden="1">'[7]7.6'!#REF!</definedName>
    <definedName name="bf" localSheetId="38" hidden="1">'[7]7.6'!#REF!</definedName>
    <definedName name="bf" localSheetId="40" hidden="1">'[7]7.6'!#REF!</definedName>
    <definedName name="bf" localSheetId="43" hidden="1">'[7]7.6'!#REF!</definedName>
    <definedName name="bf" localSheetId="60" hidden="1">'[7]7.6'!#REF!</definedName>
    <definedName name="bf" localSheetId="61" hidden="1">'[7]7.6'!#REF!</definedName>
    <definedName name="bf" localSheetId="57" hidden="1">'[7]7.6'!#REF!</definedName>
    <definedName name="bf" localSheetId="58" hidden="1">'[7]7.6'!#REF!</definedName>
    <definedName name="bf" localSheetId="59" hidden="1">'[7]7.6'!#REF!</definedName>
    <definedName name="bf" localSheetId="68" hidden="1">'[7]7.6'!#REF!</definedName>
    <definedName name="bf" localSheetId="69" hidden="1">'[7]7.6'!#REF!</definedName>
    <definedName name="bf" localSheetId="70" hidden="1">'[7]7.6'!#REF!</definedName>
    <definedName name="bf" localSheetId="3" hidden="1">'[7]7.6'!#REF!</definedName>
    <definedName name="bf" hidden="1">'[7]7.6'!#REF!</definedName>
    <definedName name="BH" localSheetId="20">#REF!</definedName>
    <definedName name="BH" localSheetId="27">#REF!</definedName>
    <definedName name="BH" localSheetId="28">#REF!</definedName>
    <definedName name="BH" localSheetId="31">#REF!</definedName>
    <definedName name="BH" localSheetId="32">#REF!</definedName>
    <definedName name="BH" localSheetId="37">#REF!</definedName>
    <definedName name="BH" localSheetId="38">#REF!</definedName>
    <definedName name="BH" localSheetId="40">#REF!</definedName>
    <definedName name="BH" localSheetId="43">#REF!</definedName>
    <definedName name="BH" localSheetId="60">#REF!</definedName>
    <definedName name="BH" localSheetId="61">#REF!</definedName>
    <definedName name="BH" localSheetId="57">#REF!</definedName>
    <definedName name="BH" localSheetId="58">#REF!</definedName>
    <definedName name="BH" localSheetId="59">#REF!</definedName>
    <definedName name="BH" localSheetId="68">#REF!</definedName>
    <definedName name="BH" localSheetId="69">#REF!</definedName>
    <definedName name="BH" localSheetId="70">#REF!</definedName>
    <definedName name="BH" localSheetId="3">#REF!</definedName>
    <definedName name="BH" localSheetId="18">#REF!</definedName>
    <definedName name="BH">#REF!</definedName>
    <definedName name="bnb" localSheetId="20" hidden="1">'[7]7.6'!#REF!</definedName>
    <definedName name="bnb" localSheetId="27" hidden="1">'[7]7.6'!#REF!</definedName>
    <definedName name="bnb" localSheetId="28" hidden="1">'[7]7.6'!#REF!</definedName>
    <definedName name="bnb" localSheetId="31" hidden="1">'[7]7.6'!#REF!</definedName>
    <definedName name="bnb" localSheetId="32" hidden="1">'[7]7.6'!#REF!</definedName>
    <definedName name="bnb" localSheetId="37" hidden="1">'[7]7.6'!#REF!</definedName>
    <definedName name="bnb" localSheetId="38" hidden="1">'[7]7.6'!#REF!</definedName>
    <definedName name="bnb" localSheetId="40" hidden="1">'[7]7.6'!#REF!</definedName>
    <definedName name="bnb" localSheetId="43" hidden="1">'[7]7.6'!#REF!</definedName>
    <definedName name="bnb" localSheetId="60" hidden="1">'[7]7.6'!#REF!</definedName>
    <definedName name="bnb" localSheetId="61" hidden="1">'[7]7.6'!#REF!</definedName>
    <definedName name="bnb" localSheetId="57" hidden="1">'[7]7.6'!#REF!</definedName>
    <definedName name="bnb" localSheetId="58" hidden="1">'[7]7.6'!#REF!</definedName>
    <definedName name="bnb" localSheetId="59" hidden="1">'[7]7.6'!#REF!</definedName>
    <definedName name="bnb" localSheetId="68" hidden="1">'[7]7.6'!#REF!</definedName>
    <definedName name="bnb" localSheetId="69" hidden="1">'[7]7.6'!#REF!</definedName>
    <definedName name="bnb" localSheetId="70" hidden="1">'[7]7.6'!#REF!</definedName>
    <definedName name="bnb" localSheetId="3" hidden="1">'[7]7.6'!#REF!</definedName>
    <definedName name="bnb" hidden="1">'[7]7.6'!#REF!</definedName>
    <definedName name="bv" localSheetId="20">#REF!</definedName>
    <definedName name="bv" localSheetId="27">#REF!</definedName>
    <definedName name="bv" localSheetId="28">#REF!</definedName>
    <definedName name="bv" localSheetId="31">#REF!</definedName>
    <definedName name="bv" localSheetId="32">#REF!</definedName>
    <definedName name="bv" localSheetId="37">#REF!</definedName>
    <definedName name="bv" localSheetId="38">#REF!</definedName>
    <definedName name="bv" localSheetId="40">#REF!</definedName>
    <definedName name="bv" localSheetId="43">#REF!</definedName>
    <definedName name="bv" localSheetId="60">#REF!</definedName>
    <definedName name="bv" localSheetId="61">#REF!</definedName>
    <definedName name="bv" localSheetId="57">#REF!</definedName>
    <definedName name="bv" localSheetId="58">#REF!</definedName>
    <definedName name="bv" localSheetId="59">#REF!</definedName>
    <definedName name="bv" localSheetId="68">#REF!</definedName>
    <definedName name="bv" localSheetId="69">#REF!</definedName>
    <definedName name="bv" localSheetId="70">#REF!</definedName>
    <definedName name="bv" localSheetId="3">#REF!</definedName>
    <definedName name="bv" localSheetId="18">#REF!</definedName>
    <definedName name="bv">#REF!</definedName>
    <definedName name="cc" localSheetId="0">#REF!</definedName>
    <definedName name="cc" localSheetId="20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33">#REF!</definedName>
    <definedName name="cc" localSheetId="37">#REF!</definedName>
    <definedName name="cc" localSheetId="38">#REF!</definedName>
    <definedName name="cc" localSheetId="40">#REF!</definedName>
    <definedName name="cc" localSheetId="43">#REF!</definedName>
    <definedName name="cc" localSheetId="1">#REF!</definedName>
    <definedName name="cc" localSheetId="49">#REF!</definedName>
    <definedName name="cc" localSheetId="50">#REF!</definedName>
    <definedName name="cc" localSheetId="60">#REF!</definedName>
    <definedName name="cc" localSheetId="61">#REF!</definedName>
    <definedName name="cc" localSheetId="57">#REF!</definedName>
    <definedName name="cc" localSheetId="58">#REF!</definedName>
    <definedName name="cc" localSheetId="59">#REF!</definedName>
    <definedName name="cc" localSheetId="68">#REF!</definedName>
    <definedName name="cc" localSheetId="69">#REF!</definedName>
    <definedName name="cc" localSheetId="70">#REF!</definedName>
    <definedName name="cc" localSheetId="2">#REF!</definedName>
    <definedName name="cc" localSheetId="3">#REF!</definedName>
    <definedName name="cc" localSheetId="18">#REF!</definedName>
    <definedName name="cc">#REF!</definedName>
    <definedName name="con_05" localSheetId="0">#REF!</definedName>
    <definedName name="con_05" localSheetId="20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33">#REF!</definedName>
    <definedName name="con_05" localSheetId="37">#REF!</definedName>
    <definedName name="con_05" localSheetId="38">#REF!</definedName>
    <definedName name="con_05" localSheetId="40">#REF!</definedName>
    <definedName name="con_05" localSheetId="43">#REF!</definedName>
    <definedName name="con_05" localSheetId="1">#REF!</definedName>
    <definedName name="con_05" localSheetId="49">#REF!</definedName>
    <definedName name="con_05" localSheetId="50">#REF!</definedName>
    <definedName name="con_05" localSheetId="60">#REF!</definedName>
    <definedName name="con_05" localSheetId="61">#REF!</definedName>
    <definedName name="con_05" localSheetId="57">#REF!</definedName>
    <definedName name="con_05" localSheetId="58">#REF!</definedName>
    <definedName name="con_05" localSheetId="59">#REF!</definedName>
    <definedName name="con_05" localSheetId="68">#REF!</definedName>
    <definedName name="con_05" localSheetId="69">#REF!</definedName>
    <definedName name="con_05" localSheetId="70">#REF!</definedName>
    <definedName name="con_05" localSheetId="2">#REF!</definedName>
    <definedName name="con_05" localSheetId="3">#REF!</definedName>
    <definedName name="con_05" localSheetId="18">#REF!</definedName>
    <definedName name="con_05">#REF!</definedName>
    <definedName name="con_06" localSheetId="0">#REF!</definedName>
    <definedName name="con_06" localSheetId="20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33">#REF!</definedName>
    <definedName name="con_06" localSheetId="37">#REF!</definedName>
    <definedName name="con_06" localSheetId="38">#REF!</definedName>
    <definedName name="con_06" localSheetId="40">#REF!</definedName>
    <definedName name="con_06" localSheetId="43">#REF!</definedName>
    <definedName name="con_06" localSheetId="1">#REF!</definedName>
    <definedName name="con_06" localSheetId="49">#REF!</definedName>
    <definedName name="con_06" localSheetId="50">#REF!</definedName>
    <definedName name="con_06" localSheetId="60">#REF!</definedName>
    <definedName name="con_06" localSheetId="61">#REF!</definedName>
    <definedName name="con_06" localSheetId="57">#REF!</definedName>
    <definedName name="con_06" localSheetId="58">#REF!</definedName>
    <definedName name="con_06" localSheetId="59">#REF!</definedName>
    <definedName name="con_06" localSheetId="68">#REF!</definedName>
    <definedName name="con_06" localSheetId="69">#REF!</definedName>
    <definedName name="con_06" localSheetId="70">#REF!</definedName>
    <definedName name="con_06" localSheetId="2">#REF!</definedName>
    <definedName name="con_06" localSheetId="3">#REF!</definedName>
    <definedName name="con_06" localSheetId="18">#REF!</definedName>
    <definedName name="con_06">#REF!</definedName>
    <definedName name="con_07" localSheetId="0">#REF!</definedName>
    <definedName name="con_07" localSheetId="20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33">#REF!</definedName>
    <definedName name="con_07" localSheetId="37">#REF!</definedName>
    <definedName name="con_07" localSheetId="38">#REF!</definedName>
    <definedName name="con_07" localSheetId="40">#REF!</definedName>
    <definedName name="con_07" localSheetId="43">#REF!</definedName>
    <definedName name="con_07" localSheetId="1">#REF!</definedName>
    <definedName name="con_07" localSheetId="49">#REF!</definedName>
    <definedName name="con_07" localSheetId="50">#REF!</definedName>
    <definedName name="con_07" localSheetId="60">#REF!</definedName>
    <definedName name="con_07" localSheetId="61">#REF!</definedName>
    <definedName name="con_07" localSheetId="57">#REF!</definedName>
    <definedName name="con_07" localSheetId="58">#REF!</definedName>
    <definedName name="con_07" localSheetId="59">#REF!</definedName>
    <definedName name="con_07" localSheetId="68">#REF!</definedName>
    <definedName name="con_07" localSheetId="69">#REF!</definedName>
    <definedName name="con_07" localSheetId="70">#REF!</definedName>
    <definedName name="con_07" localSheetId="2">#REF!</definedName>
    <definedName name="con_07" localSheetId="3">#REF!</definedName>
    <definedName name="con_07" localSheetId="18">#REF!</definedName>
    <definedName name="con_07">#REF!</definedName>
    <definedName name="con_08" localSheetId="0">#REF!</definedName>
    <definedName name="con_08" localSheetId="20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33">#REF!</definedName>
    <definedName name="con_08" localSheetId="37">#REF!</definedName>
    <definedName name="con_08" localSheetId="38">#REF!</definedName>
    <definedName name="con_08" localSheetId="40">#REF!</definedName>
    <definedName name="con_08" localSheetId="43">#REF!</definedName>
    <definedName name="con_08" localSheetId="1">#REF!</definedName>
    <definedName name="con_08" localSheetId="49">#REF!</definedName>
    <definedName name="con_08" localSheetId="50">#REF!</definedName>
    <definedName name="con_08" localSheetId="60">#REF!</definedName>
    <definedName name="con_08" localSheetId="61">#REF!</definedName>
    <definedName name="con_08" localSheetId="57">#REF!</definedName>
    <definedName name="con_08" localSheetId="58">#REF!</definedName>
    <definedName name="con_08" localSheetId="59">#REF!</definedName>
    <definedName name="con_08" localSheetId="68">#REF!</definedName>
    <definedName name="con_08" localSheetId="69">#REF!</definedName>
    <definedName name="con_08" localSheetId="70">#REF!</definedName>
    <definedName name="con_08" localSheetId="2">#REF!</definedName>
    <definedName name="con_08" localSheetId="3">#REF!</definedName>
    <definedName name="con_08" localSheetId="18">#REF!</definedName>
    <definedName name="con_08">#REF!</definedName>
    <definedName name="con_09" localSheetId="0">#REF!</definedName>
    <definedName name="con_09" localSheetId="20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33">#REF!</definedName>
    <definedName name="con_09" localSheetId="37">#REF!</definedName>
    <definedName name="con_09" localSheetId="38">#REF!</definedName>
    <definedName name="con_09" localSheetId="40">#REF!</definedName>
    <definedName name="con_09" localSheetId="43">#REF!</definedName>
    <definedName name="con_09" localSheetId="1">#REF!</definedName>
    <definedName name="con_09" localSheetId="49">#REF!</definedName>
    <definedName name="con_09" localSheetId="50">#REF!</definedName>
    <definedName name="con_09" localSheetId="60">#REF!</definedName>
    <definedName name="con_09" localSheetId="61">#REF!</definedName>
    <definedName name="con_09" localSheetId="57">#REF!</definedName>
    <definedName name="con_09" localSheetId="58">#REF!</definedName>
    <definedName name="con_09" localSheetId="59">#REF!</definedName>
    <definedName name="con_09" localSheetId="68">#REF!</definedName>
    <definedName name="con_09" localSheetId="69">#REF!</definedName>
    <definedName name="con_09" localSheetId="70">#REF!</definedName>
    <definedName name="con_09" localSheetId="2">#REF!</definedName>
    <definedName name="con_09" localSheetId="3">#REF!</definedName>
    <definedName name="con_09" localSheetId="18">#REF!</definedName>
    <definedName name="con_09">#REF!</definedName>
    <definedName name="con_10" localSheetId="0">#REF!</definedName>
    <definedName name="con_10" localSheetId="20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33">#REF!</definedName>
    <definedName name="con_10" localSheetId="37">#REF!</definedName>
    <definedName name="con_10" localSheetId="38">#REF!</definedName>
    <definedName name="con_10" localSheetId="40">#REF!</definedName>
    <definedName name="con_10" localSheetId="43">#REF!</definedName>
    <definedName name="con_10" localSheetId="1">#REF!</definedName>
    <definedName name="con_10" localSheetId="49">#REF!</definedName>
    <definedName name="con_10" localSheetId="50">#REF!</definedName>
    <definedName name="con_10" localSheetId="60">#REF!</definedName>
    <definedName name="con_10" localSheetId="61">#REF!</definedName>
    <definedName name="con_10" localSheetId="57">#REF!</definedName>
    <definedName name="con_10" localSheetId="58">#REF!</definedName>
    <definedName name="con_10" localSheetId="59">#REF!</definedName>
    <definedName name="con_10" localSheetId="68">#REF!</definedName>
    <definedName name="con_10" localSheetId="69">#REF!</definedName>
    <definedName name="con_10" localSheetId="70">#REF!</definedName>
    <definedName name="con_10" localSheetId="2">#REF!</definedName>
    <definedName name="con_10" localSheetId="3">#REF!</definedName>
    <definedName name="con_10" localSheetId="18">#REF!</definedName>
    <definedName name="con_10">#REF!</definedName>
    <definedName name="con_11" localSheetId="0">#REF!</definedName>
    <definedName name="con_11" localSheetId="20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33">#REF!</definedName>
    <definedName name="con_11" localSheetId="37">#REF!</definedName>
    <definedName name="con_11" localSheetId="38">#REF!</definedName>
    <definedName name="con_11" localSheetId="40">#REF!</definedName>
    <definedName name="con_11" localSheetId="43">#REF!</definedName>
    <definedName name="con_11" localSheetId="1">#REF!</definedName>
    <definedName name="con_11" localSheetId="49">#REF!</definedName>
    <definedName name="con_11" localSheetId="50">#REF!</definedName>
    <definedName name="con_11" localSheetId="60">#REF!</definedName>
    <definedName name="con_11" localSheetId="61">#REF!</definedName>
    <definedName name="con_11" localSheetId="57">#REF!</definedName>
    <definedName name="con_11" localSheetId="58">#REF!</definedName>
    <definedName name="con_11" localSheetId="59">#REF!</definedName>
    <definedName name="con_11" localSheetId="68">#REF!</definedName>
    <definedName name="con_11" localSheetId="69">#REF!</definedName>
    <definedName name="con_11" localSheetId="70">#REF!</definedName>
    <definedName name="con_11" localSheetId="2">#REF!</definedName>
    <definedName name="con_11" localSheetId="3">#REF!</definedName>
    <definedName name="con_11" localSheetId="18">#REF!</definedName>
    <definedName name="con_11">#REF!</definedName>
    <definedName name="cons_12p" localSheetId="0">#REF!</definedName>
    <definedName name="cons_12p" localSheetId="20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33">#REF!</definedName>
    <definedName name="cons_12p" localSheetId="37">#REF!</definedName>
    <definedName name="cons_12p" localSheetId="38">#REF!</definedName>
    <definedName name="cons_12p" localSheetId="40">#REF!</definedName>
    <definedName name="cons_12p" localSheetId="43">#REF!</definedName>
    <definedName name="cons_12p" localSheetId="1">#REF!</definedName>
    <definedName name="cons_12p" localSheetId="49">#REF!</definedName>
    <definedName name="cons_12p" localSheetId="50">#REF!</definedName>
    <definedName name="cons_12p" localSheetId="60">#REF!</definedName>
    <definedName name="cons_12p" localSheetId="61">#REF!</definedName>
    <definedName name="cons_12p" localSheetId="57">#REF!</definedName>
    <definedName name="cons_12p" localSheetId="58">#REF!</definedName>
    <definedName name="cons_12p" localSheetId="59">#REF!</definedName>
    <definedName name="cons_12p" localSheetId="68">#REF!</definedName>
    <definedName name="cons_12p" localSheetId="69">#REF!</definedName>
    <definedName name="cons_12p" localSheetId="70">#REF!</definedName>
    <definedName name="cons_12p" localSheetId="2">#REF!</definedName>
    <definedName name="cons_12p" localSheetId="3">#REF!</definedName>
    <definedName name="cons_12p" localSheetId="18">#REF!</definedName>
    <definedName name="cons_12p">#REF!</definedName>
    <definedName name="cons_2005" localSheetId="0">[8]VA_CONSTANT!$A$3:$Z$21</definedName>
    <definedName name="cons_2005" localSheetId="24">[8]VA_CONSTANT!$A$3:$Z$21</definedName>
    <definedName name="cons_2005" localSheetId="25">[8]VA_CONSTANT!$A$3:$Z$21</definedName>
    <definedName name="cons_2005" localSheetId="26">[8]VA_CONSTANT!$A$3:$Z$21</definedName>
    <definedName name="cons_2005" localSheetId="27">[8]VA_CONSTANT!$A$3:$Z$21</definedName>
    <definedName name="cons_2005" localSheetId="28">[8]VA_CONSTANT!$A$3:$Z$21</definedName>
    <definedName name="cons_2005" localSheetId="29">[8]VA_CONSTANT!$A$3:$Z$21</definedName>
    <definedName name="cons_2005" localSheetId="30">[8]VA_CONSTANT!$A$3:$Z$21</definedName>
    <definedName name="cons_2005" localSheetId="31">[8]VA_CONSTANT!$A$3:$Z$21</definedName>
    <definedName name="cons_2005" localSheetId="32">[8]VA_CONSTANT!$A$3:$Z$21</definedName>
    <definedName name="cons_2005" localSheetId="33">[8]VA_CONSTANT!$A$3:$Z$21</definedName>
    <definedName name="cons_2005" localSheetId="1">[8]VA_CONSTANT!$A$3:$Z$21</definedName>
    <definedName name="cons_2005" localSheetId="2">[8]VA_CONSTANT!$A$3:$Z$21</definedName>
    <definedName name="cons_2005" localSheetId="3">[8]VA_CONSTANT!$A$3:$Z$21</definedName>
    <definedName name="cons_2005" localSheetId="18">[9]VA_CONSTANT!$A$3:$Z$21</definedName>
    <definedName name="cons_2005">[8]VA_CONSTANT!$A$3:$Z$21</definedName>
    <definedName name="cons_2006" localSheetId="0">[8]VA_CONSTANT!$A$25:$Z$43</definedName>
    <definedName name="cons_2006" localSheetId="24">[8]VA_CONSTANT!$A$25:$Z$43</definedName>
    <definedName name="cons_2006" localSheetId="25">[8]VA_CONSTANT!$A$25:$Z$43</definedName>
    <definedName name="cons_2006" localSheetId="26">[8]VA_CONSTANT!$A$25:$Z$43</definedName>
    <definedName name="cons_2006" localSheetId="27">[8]VA_CONSTANT!$A$25:$Z$43</definedName>
    <definedName name="cons_2006" localSheetId="28">[8]VA_CONSTANT!$A$25:$Z$43</definedName>
    <definedName name="cons_2006" localSheetId="29">[8]VA_CONSTANT!$A$25:$Z$43</definedName>
    <definedName name="cons_2006" localSheetId="30">[8]VA_CONSTANT!$A$25:$Z$43</definedName>
    <definedName name="cons_2006" localSheetId="31">[8]VA_CONSTANT!$A$25:$Z$43</definedName>
    <definedName name="cons_2006" localSheetId="32">[8]VA_CONSTANT!$A$25:$Z$43</definedName>
    <definedName name="cons_2006" localSheetId="33">[8]VA_CONSTANT!$A$25:$Z$43</definedName>
    <definedName name="cons_2006" localSheetId="1">[8]VA_CONSTANT!$A$25:$Z$43</definedName>
    <definedName name="cons_2006" localSheetId="2">[8]VA_CONSTANT!$A$25:$Z$43</definedName>
    <definedName name="cons_2006" localSheetId="3">[8]VA_CONSTANT!$A$25:$Z$43</definedName>
    <definedName name="cons_2006" localSheetId="18">[9]VA_CONSTANT!$A$25:$Z$43</definedName>
    <definedName name="cons_2006">[8]VA_CONSTANT!$A$25:$Z$43</definedName>
    <definedName name="cons_2007" localSheetId="0">[8]VA_CONSTANT!$A$47:$Z$65</definedName>
    <definedName name="cons_2007" localSheetId="24">[8]VA_CONSTANT!$A$47:$Z$65</definedName>
    <definedName name="cons_2007" localSheetId="25">[8]VA_CONSTANT!$A$47:$Z$65</definedName>
    <definedName name="cons_2007" localSheetId="26">[8]VA_CONSTANT!$A$47:$Z$65</definedName>
    <definedName name="cons_2007" localSheetId="27">[8]VA_CONSTANT!$A$47:$Z$65</definedName>
    <definedName name="cons_2007" localSheetId="28">[8]VA_CONSTANT!$A$47:$Z$65</definedName>
    <definedName name="cons_2007" localSheetId="29">[8]VA_CONSTANT!$A$47:$Z$65</definedName>
    <definedName name="cons_2007" localSheetId="30">[8]VA_CONSTANT!$A$47:$Z$65</definedName>
    <definedName name="cons_2007" localSheetId="31">[8]VA_CONSTANT!$A$47:$Z$65</definedName>
    <definedName name="cons_2007" localSheetId="32">[8]VA_CONSTANT!$A$47:$Z$65</definedName>
    <definedName name="cons_2007" localSheetId="33">[8]VA_CONSTANT!$A$47:$Z$65</definedName>
    <definedName name="cons_2007" localSheetId="1">[8]VA_CONSTANT!$A$47:$Z$65</definedName>
    <definedName name="cons_2007" localSheetId="2">[8]VA_CONSTANT!$A$47:$Z$65</definedName>
    <definedName name="cons_2007" localSheetId="3">[8]VA_CONSTANT!$A$47:$Z$65</definedName>
    <definedName name="cons_2007" localSheetId="18">[9]VA_CONSTANT!$A$47:$Z$65</definedName>
    <definedName name="cons_2007">[8]VA_CONSTANT!$A$47:$Z$65</definedName>
    <definedName name="cons_2008" localSheetId="0">[8]VA_CONSTANT!$A$69:$Z$87</definedName>
    <definedName name="cons_2008" localSheetId="24">[8]VA_CONSTANT!$A$69:$Z$87</definedName>
    <definedName name="cons_2008" localSheetId="25">[8]VA_CONSTANT!$A$69:$Z$87</definedName>
    <definedName name="cons_2008" localSheetId="26">[8]VA_CONSTANT!$A$69:$Z$87</definedName>
    <definedName name="cons_2008" localSheetId="27">[8]VA_CONSTANT!$A$69:$Z$87</definedName>
    <definedName name="cons_2008" localSheetId="28">[8]VA_CONSTANT!$A$69:$Z$87</definedName>
    <definedName name="cons_2008" localSheetId="29">[8]VA_CONSTANT!$A$69:$Z$87</definedName>
    <definedName name="cons_2008" localSheetId="30">[8]VA_CONSTANT!$A$69:$Z$87</definedName>
    <definedName name="cons_2008" localSheetId="31">[8]VA_CONSTANT!$A$69:$Z$87</definedName>
    <definedName name="cons_2008" localSheetId="32">[8]VA_CONSTANT!$A$69:$Z$87</definedName>
    <definedName name="cons_2008" localSheetId="33">[8]VA_CONSTANT!$A$69:$Z$87</definedName>
    <definedName name="cons_2008" localSheetId="1">[8]VA_CONSTANT!$A$69:$Z$87</definedName>
    <definedName name="cons_2008" localSheetId="2">[8]VA_CONSTANT!$A$69:$Z$87</definedName>
    <definedName name="cons_2008" localSheetId="3">[8]VA_CONSTANT!$A$69:$Z$87</definedName>
    <definedName name="cons_2008" localSheetId="18">[9]VA_CONSTANT!$A$69:$Z$87</definedName>
    <definedName name="cons_2008">[8]VA_CONSTANT!$A$69:$Z$87</definedName>
    <definedName name="cons_2009" localSheetId="0">[8]VA_CONSTANT!$A$91:$Z$109</definedName>
    <definedName name="cons_2009" localSheetId="24">[8]VA_CONSTANT!$A$91:$Z$109</definedName>
    <definedName name="cons_2009" localSheetId="25">[8]VA_CONSTANT!$A$91:$Z$109</definedName>
    <definedName name="cons_2009" localSheetId="26">[8]VA_CONSTANT!$A$91:$Z$109</definedName>
    <definedName name="cons_2009" localSheetId="27">[8]VA_CONSTANT!$A$91:$Z$109</definedName>
    <definedName name="cons_2009" localSheetId="28">[8]VA_CONSTANT!$A$91:$Z$109</definedName>
    <definedName name="cons_2009" localSheetId="29">[8]VA_CONSTANT!$A$91:$Z$109</definedName>
    <definedName name="cons_2009" localSheetId="30">[8]VA_CONSTANT!$A$91:$Z$109</definedName>
    <definedName name="cons_2009" localSheetId="31">[8]VA_CONSTANT!$A$91:$Z$109</definedName>
    <definedName name="cons_2009" localSheetId="32">[8]VA_CONSTANT!$A$91:$Z$109</definedName>
    <definedName name="cons_2009" localSheetId="33">[8]VA_CONSTANT!$A$91:$Z$109</definedName>
    <definedName name="cons_2009" localSheetId="1">[8]VA_CONSTANT!$A$91:$Z$109</definedName>
    <definedName name="cons_2009" localSheetId="2">[8]VA_CONSTANT!$A$91:$Z$109</definedName>
    <definedName name="cons_2009" localSheetId="3">[8]VA_CONSTANT!$A$91:$Z$109</definedName>
    <definedName name="cons_2009" localSheetId="18">[9]VA_CONSTANT!$A$91:$Z$109</definedName>
    <definedName name="cons_2009">[8]VA_CONSTANT!$A$91:$Z$109</definedName>
    <definedName name="cons_2010" localSheetId="0">[8]VA_CONSTANT!$A$113:$Z$131</definedName>
    <definedName name="cons_2010" localSheetId="24">[8]VA_CONSTANT!$A$113:$Z$131</definedName>
    <definedName name="cons_2010" localSheetId="25">[8]VA_CONSTANT!$A$113:$Z$131</definedName>
    <definedName name="cons_2010" localSheetId="26">[8]VA_CONSTANT!$A$113:$Z$131</definedName>
    <definedName name="cons_2010" localSheetId="27">[8]VA_CONSTANT!$A$113:$Z$131</definedName>
    <definedName name="cons_2010" localSheetId="28">[8]VA_CONSTANT!$A$113:$Z$131</definedName>
    <definedName name="cons_2010" localSheetId="29">[8]VA_CONSTANT!$A$113:$Z$131</definedName>
    <definedName name="cons_2010" localSheetId="30">[8]VA_CONSTANT!$A$113:$Z$131</definedName>
    <definedName name="cons_2010" localSheetId="31">[8]VA_CONSTANT!$A$113:$Z$131</definedName>
    <definedName name="cons_2010" localSheetId="32">[8]VA_CONSTANT!$A$113:$Z$131</definedName>
    <definedName name="cons_2010" localSheetId="33">[8]VA_CONSTANT!$A$113:$Z$131</definedName>
    <definedName name="cons_2010" localSheetId="1">[8]VA_CONSTANT!$A$113:$Z$131</definedName>
    <definedName name="cons_2010" localSheetId="2">[8]VA_CONSTANT!$A$113:$Z$131</definedName>
    <definedName name="cons_2010" localSheetId="3">[8]VA_CONSTANT!$A$113:$Z$131</definedName>
    <definedName name="cons_2010" localSheetId="18">[9]VA_CONSTANT!$A$113:$Z$131</definedName>
    <definedName name="cons_2010">[8]VA_CONSTANT!$A$113:$Z$131</definedName>
    <definedName name="cons_2011" localSheetId="0">[8]VA_CONSTANT!$A$135:$Z$153</definedName>
    <definedName name="cons_2011" localSheetId="24">[8]VA_CONSTANT!$A$135:$Z$153</definedName>
    <definedName name="cons_2011" localSheetId="25">[8]VA_CONSTANT!$A$135:$Z$153</definedName>
    <definedName name="cons_2011" localSheetId="26">[8]VA_CONSTANT!$A$135:$Z$153</definedName>
    <definedName name="cons_2011" localSheetId="27">[8]VA_CONSTANT!$A$135:$Z$153</definedName>
    <definedName name="cons_2011" localSheetId="28">[8]VA_CONSTANT!$A$135:$Z$153</definedName>
    <definedName name="cons_2011" localSheetId="29">[8]VA_CONSTANT!$A$135:$Z$153</definedName>
    <definedName name="cons_2011" localSheetId="30">[8]VA_CONSTANT!$A$135:$Z$153</definedName>
    <definedName name="cons_2011" localSheetId="31">[8]VA_CONSTANT!$A$135:$Z$153</definedName>
    <definedName name="cons_2011" localSheetId="32">[8]VA_CONSTANT!$A$135:$Z$153</definedName>
    <definedName name="cons_2011" localSheetId="33">[8]VA_CONSTANT!$A$135:$Z$153</definedName>
    <definedName name="cons_2011" localSheetId="1">[8]VA_CONSTANT!$A$135:$Z$153</definedName>
    <definedName name="cons_2011" localSheetId="2">[8]VA_CONSTANT!$A$135:$Z$153</definedName>
    <definedName name="cons_2011" localSheetId="3">[8]VA_CONSTANT!$A$135:$Z$153</definedName>
    <definedName name="cons_2011" localSheetId="18">[9]VA_CONSTANT!$A$135:$Z$153</definedName>
    <definedName name="cons_2011">[8]VA_CONSTANT!$A$135:$Z$153</definedName>
    <definedName name="cons_2012" localSheetId="0">[8]VA_CONSTANT!$A$157:$Z$175</definedName>
    <definedName name="cons_2012" localSheetId="24">[8]VA_CONSTANT!$A$157:$Z$175</definedName>
    <definedName name="cons_2012" localSheetId="25">[8]VA_CONSTANT!$A$157:$Z$175</definedName>
    <definedName name="cons_2012" localSheetId="26">[8]VA_CONSTANT!$A$157:$Z$175</definedName>
    <definedName name="cons_2012" localSheetId="27">[8]VA_CONSTANT!$A$157:$Z$175</definedName>
    <definedName name="cons_2012" localSheetId="28">[8]VA_CONSTANT!$A$157:$Z$175</definedName>
    <definedName name="cons_2012" localSheetId="29">[8]VA_CONSTANT!$A$157:$Z$175</definedName>
    <definedName name="cons_2012" localSheetId="30">[8]VA_CONSTANT!$A$157:$Z$175</definedName>
    <definedName name="cons_2012" localSheetId="31">[8]VA_CONSTANT!$A$157:$Z$175</definedName>
    <definedName name="cons_2012" localSheetId="32">[8]VA_CONSTANT!$A$157:$Z$175</definedName>
    <definedName name="cons_2012" localSheetId="33">[8]VA_CONSTANT!$A$157:$Z$175</definedName>
    <definedName name="cons_2012" localSheetId="1">[8]VA_CONSTANT!$A$157:$Z$175</definedName>
    <definedName name="cons_2012" localSheetId="2">[8]VA_CONSTANT!$A$157:$Z$175</definedName>
    <definedName name="cons_2012" localSheetId="3">[8]VA_CONSTANT!$A$157:$Z$175</definedName>
    <definedName name="cons_2012" localSheetId="18">[9]VA_CONSTANT!$A$157:$Z$175</definedName>
    <definedName name="cons_2012">[8]VA_CONSTANT!$A$157:$Z$175</definedName>
    <definedName name="cons_2013" localSheetId="0">[8]VA_CONSTANT!$A$179:$Z$197</definedName>
    <definedName name="cons_2013" localSheetId="24">[8]VA_CONSTANT!$A$179:$Z$197</definedName>
    <definedName name="cons_2013" localSheetId="25">[8]VA_CONSTANT!$A$179:$Z$197</definedName>
    <definedName name="cons_2013" localSheetId="26">[8]VA_CONSTANT!$A$179:$Z$197</definedName>
    <definedName name="cons_2013" localSheetId="27">[8]VA_CONSTANT!$A$179:$Z$197</definedName>
    <definedName name="cons_2013" localSheetId="28">[8]VA_CONSTANT!$A$179:$Z$197</definedName>
    <definedName name="cons_2013" localSheetId="29">[8]VA_CONSTANT!$A$179:$Z$197</definedName>
    <definedName name="cons_2013" localSheetId="30">[8]VA_CONSTANT!$A$179:$Z$197</definedName>
    <definedName name="cons_2013" localSheetId="31">[8]VA_CONSTANT!$A$179:$Z$197</definedName>
    <definedName name="cons_2013" localSheetId="32">[8]VA_CONSTANT!$A$179:$Z$197</definedName>
    <definedName name="cons_2013" localSheetId="33">[8]VA_CONSTANT!$A$179:$Z$197</definedName>
    <definedName name="cons_2013" localSheetId="1">[8]VA_CONSTANT!$A$179:$Z$197</definedName>
    <definedName name="cons_2013" localSheetId="2">[8]VA_CONSTANT!$A$179:$Z$197</definedName>
    <definedName name="cons_2013" localSheetId="3">[8]VA_CONSTANT!$A$179:$Z$197</definedName>
    <definedName name="cons_2013" localSheetId="18">[9]VA_CONSTANT!$A$179:$Z$197</definedName>
    <definedName name="cons_2013">[8]VA_CONSTANT!$A$179:$Z$197</definedName>
    <definedName name="cons_2013p" localSheetId="0">#REF!</definedName>
    <definedName name="cons_2013p" localSheetId="20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33">#REF!</definedName>
    <definedName name="cons_2013p" localSheetId="37">#REF!</definedName>
    <definedName name="cons_2013p" localSheetId="38">#REF!</definedName>
    <definedName name="cons_2013p" localSheetId="40">#REF!</definedName>
    <definedName name="cons_2013p" localSheetId="43">#REF!</definedName>
    <definedName name="cons_2013p" localSheetId="1">#REF!</definedName>
    <definedName name="cons_2013p" localSheetId="49">#REF!</definedName>
    <definedName name="cons_2013p" localSheetId="50">#REF!</definedName>
    <definedName name="cons_2013p" localSheetId="60">#REF!</definedName>
    <definedName name="cons_2013p" localSheetId="61">#REF!</definedName>
    <definedName name="cons_2013p" localSheetId="57">#REF!</definedName>
    <definedName name="cons_2013p" localSheetId="58">#REF!</definedName>
    <definedName name="cons_2013p" localSheetId="59">#REF!</definedName>
    <definedName name="cons_2013p" localSheetId="68">#REF!</definedName>
    <definedName name="cons_2013p" localSheetId="69">#REF!</definedName>
    <definedName name="cons_2013p" localSheetId="70">#REF!</definedName>
    <definedName name="cons_2013p" localSheetId="2">#REF!</definedName>
    <definedName name="cons_2013p" localSheetId="3">#REF!</definedName>
    <definedName name="cons_2013p" localSheetId="18">#REF!</definedName>
    <definedName name="cons_2013p">#REF!</definedName>
    <definedName name="cons_data" localSheetId="0">[8]VA_CONSTANT!$A$1:$Z$197</definedName>
    <definedName name="cons_data" localSheetId="24">[8]VA_CONSTANT!$A$1:$Z$197</definedName>
    <definedName name="cons_data" localSheetId="25">[8]VA_CONSTANT!$A$1:$Z$197</definedName>
    <definedName name="cons_data" localSheetId="26">[8]VA_CONSTANT!$A$1:$Z$197</definedName>
    <definedName name="cons_data" localSheetId="27">[8]VA_CONSTANT!$A$1:$Z$197</definedName>
    <definedName name="cons_data" localSheetId="28">[8]VA_CONSTANT!$A$1:$Z$197</definedName>
    <definedName name="cons_data" localSheetId="29">[8]VA_CONSTANT!$A$1:$Z$197</definedName>
    <definedName name="cons_data" localSheetId="30">[8]VA_CONSTANT!$A$1:$Z$197</definedName>
    <definedName name="cons_data" localSheetId="31">[8]VA_CONSTANT!$A$1:$Z$197</definedName>
    <definedName name="cons_data" localSheetId="32">[8]VA_CONSTANT!$A$1:$Z$197</definedName>
    <definedName name="cons_data" localSheetId="33">[8]VA_CONSTANT!$A$1:$Z$197</definedName>
    <definedName name="cons_data" localSheetId="1">[8]VA_CONSTANT!$A$1:$Z$197</definedName>
    <definedName name="cons_data" localSheetId="2">[8]VA_CONSTANT!$A$1:$Z$197</definedName>
    <definedName name="cons_data" localSheetId="3">[8]VA_CONSTANT!$A$1:$Z$197</definedName>
    <definedName name="cons_data" localSheetId="18">[9]VA_CONSTANT!$A$1:$Z$197</definedName>
    <definedName name="cons_data">[8]VA_CONSTANT!$A$1:$Z$197</definedName>
    <definedName name="cur_0" localSheetId="0">#REF!</definedName>
    <definedName name="cur_0" localSheetId="20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33">#REF!</definedName>
    <definedName name="cur_0" localSheetId="37">#REF!</definedName>
    <definedName name="cur_0" localSheetId="38">#REF!</definedName>
    <definedName name="cur_0" localSheetId="40">#REF!</definedName>
    <definedName name="cur_0" localSheetId="43">#REF!</definedName>
    <definedName name="cur_0" localSheetId="1">#REF!</definedName>
    <definedName name="cur_0" localSheetId="49">#REF!</definedName>
    <definedName name="cur_0" localSheetId="50">#REF!</definedName>
    <definedName name="cur_0" localSheetId="60">#REF!</definedName>
    <definedName name="cur_0" localSheetId="61">#REF!</definedName>
    <definedName name="cur_0" localSheetId="57">#REF!</definedName>
    <definedName name="cur_0" localSheetId="58">#REF!</definedName>
    <definedName name="cur_0" localSheetId="59">#REF!</definedName>
    <definedName name="cur_0" localSheetId="68">#REF!</definedName>
    <definedName name="cur_0" localSheetId="69">#REF!</definedName>
    <definedName name="cur_0" localSheetId="70">#REF!</definedName>
    <definedName name="cur_0" localSheetId="2">#REF!</definedName>
    <definedName name="cur_0" localSheetId="3">#REF!</definedName>
    <definedName name="cur_0" localSheetId="18">#REF!</definedName>
    <definedName name="cur_0">#REF!</definedName>
    <definedName name="cur_05" localSheetId="0">#REF!</definedName>
    <definedName name="cur_05" localSheetId="20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33">#REF!</definedName>
    <definedName name="cur_05" localSheetId="37">#REF!</definedName>
    <definedName name="cur_05" localSheetId="38">#REF!</definedName>
    <definedName name="cur_05" localSheetId="40">#REF!</definedName>
    <definedName name="cur_05" localSheetId="43">#REF!</definedName>
    <definedName name="cur_05" localSheetId="1">#REF!</definedName>
    <definedName name="cur_05" localSheetId="49">#REF!</definedName>
    <definedName name="cur_05" localSheetId="50">#REF!</definedName>
    <definedName name="cur_05" localSheetId="60">#REF!</definedName>
    <definedName name="cur_05" localSheetId="61">#REF!</definedName>
    <definedName name="cur_05" localSheetId="57">#REF!</definedName>
    <definedName name="cur_05" localSheetId="58">#REF!</definedName>
    <definedName name="cur_05" localSheetId="59">#REF!</definedName>
    <definedName name="cur_05" localSheetId="68">#REF!</definedName>
    <definedName name="cur_05" localSheetId="69">#REF!</definedName>
    <definedName name="cur_05" localSheetId="70">#REF!</definedName>
    <definedName name="cur_05" localSheetId="2">#REF!</definedName>
    <definedName name="cur_05" localSheetId="3">#REF!</definedName>
    <definedName name="cur_05" localSheetId="18">#REF!</definedName>
    <definedName name="cur_05">#REF!</definedName>
    <definedName name="cur_06" localSheetId="0">#REF!</definedName>
    <definedName name="cur_06" localSheetId="20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33">#REF!</definedName>
    <definedName name="cur_06" localSheetId="37">#REF!</definedName>
    <definedName name="cur_06" localSheetId="38">#REF!</definedName>
    <definedName name="cur_06" localSheetId="40">#REF!</definedName>
    <definedName name="cur_06" localSheetId="43">#REF!</definedName>
    <definedName name="cur_06" localSheetId="1">#REF!</definedName>
    <definedName name="cur_06" localSheetId="49">#REF!</definedName>
    <definedName name="cur_06" localSheetId="50">#REF!</definedName>
    <definedName name="cur_06" localSheetId="60">#REF!</definedName>
    <definedName name="cur_06" localSheetId="61">#REF!</definedName>
    <definedName name="cur_06" localSheetId="57">#REF!</definedName>
    <definedName name="cur_06" localSheetId="58">#REF!</definedName>
    <definedName name="cur_06" localSheetId="59">#REF!</definedName>
    <definedName name="cur_06" localSheetId="68">#REF!</definedName>
    <definedName name="cur_06" localSheetId="69">#REF!</definedName>
    <definedName name="cur_06" localSheetId="70">#REF!</definedName>
    <definedName name="cur_06" localSheetId="2">#REF!</definedName>
    <definedName name="cur_06" localSheetId="3">#REF!</definedName>
    <definedName name="cur_06" localSheetId="18">#REF!</definedName>
    <definedName name="cur_06">#REF!</definedName>
    <definedName name="cur_07" localSheetId="0">#REF!</definedName>
    <definedName name="cur_07" localSheetId="20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33">#REF!</definedName>
    <definedName name="cur_07" localSheetId="37">#REF!</definedName>
    <definedName name="cur_07" localSheetId="38">#REF!</definedName>
    <definedName name="cur_07" localSheetId="40">#REF!</definedName>
    <definedName name="cur_07" localSheetId="43">#REF!</definedName>
    <definedName name="cur_07" localSheetId="1">#REF!</definedName>
    <definedName name="cur_07" localSheetId="49">#REF!</definedName>
    <definedName name="cur_07" localSheetId="50">#REF!</definedName>
    <definedName name="cur_07" localSheetId="60">#REF!</definedName>
    <definedName name="cur_07" localSheetId="61">#REF!</definedName>
    <definedName name="cur_07" localSheetId="57">#REF!</definedName>
    <definedName name="cur_07" localSheetId="58">#REF!</definedName>
    <definedName name="cur_07" localSheetId="59">#REF!</definedName>
    <definedName name="cur_07" localSheetId="68">#REF!</definedName>
    <definedName name="cur_07" localSheetId="69">#REF!</definedName>
    <definedName name="cur_07" localSheetId="70">#REF!</definedName>
    <definedName name="cur_07" localSheetId="2">#REF!</definedName>
    <definedName name="cur_07" localSheetId="3">#REF!</definedName>
    <definedName name="cur_07" localSheetId="18">#REF!</definedName>
    <definedName name="cur_07">#REF!</definedName>
    <definedName name="cur_08" localSheetId="0">#REF!</definedName>
    <definedName name="cur_08" localSheetId="20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33">#REF!</definedName>
    <definedName name="cur_08" localSheetId="37">#REF!</definedName>
    <definedName name="cur_08" localSheetId="38">#REF!</definedName>
    <definedName name="cur_08" localSheetId="40">#REF!</definedName>
    <definedName name="cur_08" localSheetId="43">#REF!</definedName>
    <definedName name="cur_08" localSheetId="1">#REF!</definedName>
    <definedName name="cur_08" localSheetId="49">#REF!</definedName>
    <definedName name="cur_08" localSheetId="50">#REF!</definedName>
    <definedName name="cur_08" localSheetId="60">#REF!</definedName>
    <definedName name="cur_08" localSheetId="61">#REF!</definedName>
    <definedName name="cur_08" localSheetId="57">#REF!</definedName>
    <definedName name="cur_08" localSheetId="58">#REF!</definedName>
    <definedName name="cur_08" localSheetId="59">#REF!</definedName>
    <definedName name="cur_08" localSheetId="68">#REF!</definedName>
    <definedName name="cur_08" localSheetId="69">#REF!</definedName>
    <definedName name="cur_08" localSheetId="70">#REF!</definedName>
    <definedName name="cur_08" localSheetId="2">#REF!</definedName>
    <definedName name="cur_08" localSheetId="3">#REF!</definedName>
    <definedName name="cur_08" localSheetId="18">#REF!</definedName>
    <definedName name="cur_08">#REF!</definedName>
    <definedName name="cur_09" localSheetId="0">#REF!</definedName>
    <definedName name="cur_09" localSheetId="20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33">#REF!</definedName>
    <definedName name="cur_09" localSheetId="37">#REF!</definedName>
    <definedName name="cur_09" localSheetId="38">#REF!</definedName>
    <definedName name="cur_09" localSheetId="40">#REF!</definedName>
    <definedName name="cur_09" localSheetId="43">#REF!</definedName>
    <definedName name="cur_09" localSheetId="1">#REF!</definedName>
    <definedName name="cur_09" localSheetId="49">#REF!</definedName>
    <definedName name="cur_09" localSheetId="50">#REF!</definedName>
    <definedName name="cur_09" localSheetId="60">#REF!</definedName>
    <definedName name="cur_09" localSheetId="61">#REF!</definedName>
    <definedName name="cur_09" localSheetId="57">#REF!</definedName>
    <definedName name="cur_09" localSheetId="58">#REF!</definedName>
    <definedName name="cur_09" localSheetId="59">#REF!</definedName>
    <definedName name="cur_09" localSheetId="68">#REF!</definedName>
    <definedName name="cur_09" localSheetId="69">#REF!</definedName>
    <definedName name="cur_09" localSheetId="70">#REF!</definedName>
    <definedName name="cur_09" localSheetId="2">#REF!</definedName>
    <definedName name="cur_09" localSheetId="3">#REF!</definedName>
    <definedName name="cur_09" localSheetId="18">#REF!</definedName>
    <definedName name="cur_09">#REF!</definedName>
    <definedName name="cur_10" localSheetId="0">#REF!</definedName>
    <definedName name="cur_10" localSheetId="20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33">#REF!</definedName>
    <definedName name="cur_10" localSheetId="37">#REF!</definedName>
    <definedName name="cur_10" localSheetId="38">#REF!</definedName>
    <definedName name="cur_10" localSheetId="40">#REF!</definedName>
    <definedName name="cur_10" localSheetId="43">#REF!</definedName>
    <definedName name="cur_10" localSheetId="1">#REF!</definedName>
    <definedName name="cur_10" localSheetId="49">#REF!</definedName>
    <definedName name="cur_10" localSheetId="50">#REF!</definedName>
    <definedName name="cur_10" localSheetId="60">#REF!</definedName>
    <definedName name="cur_10" localSheetId="61">#REF!</definedName>
    <definedName name="cur_10" localSheetId="57">#REF!</definedName>
    <definedName name="cur_10" localSheetId="58">#REF!</definedName>
    <definedName name="cur_10" localSheetId="59">#REF!</definedName>
    <definedName name="cur_10" localSheetId="68">#REF!</definedName>
    <definedName name="cur_10" localSheetId="69">#REF!</definedName>
    <definedName name="cur_10" localSheetId="70">#REF!</definedName>
    <definedName name="cur_10" localSheetId="2">#REF!</definedName>
    <definedName name="cur_10" localSheetId="3">#REF!</definedName>
    <definedName name="cur_10" localSheetId="18">#REF!</definedName>
    <definedName name="cur_10">#REF!</definedName>
    <definedName name="cur_11" localSheetId="0">#REF!</definedName>
    <definedName name="cur_11" localSheetId="20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33">#REF!</definedName>
    <definedName name="cur_11" localSheetId="37">#REF!</definedName>
    <definedName name="cur_11" localSheetId="38">#REF!</definedName>
    <definedName name="cur_11" localSheetId="40">#REF!</definedName>
    <definedName name="cur_11" localSheetId="43">#REF!</definedName>
    <definedName name="cur_11" localSheetId="1">#REF!</definedName>
    <definedName name="cur_11" localSheetId="49">#REF!</definedName>
    <definedName name="cur_11" localSheetId="50">#REF!</definedName>
    <definedName name="cur_11" localSheetId="60">#REF!</definedName>
    <definedName name="cur_11" localSheetId="61">#REF!</definedName>
    <definedName name="cur_11" localSheetId="57">#REF!</definedName>
    <definedName name="cur_11" localSheetId="58">#REF!</definedName>
    <definedName name="cur_11" localSheetId="59">#REF!</definedName>
    <definedName name="cur_11" localSheetId="68">#REF!</definedName>
    <definedName name="cur_11" localSheetId="69">#REF!</definedName>
    <definedName name="cur_11" localSheetId="70">#REF!</definedName>
    <definedName name="cur_11" localSheetId="2">#REF!</definedName>
    <definedName name="cur_11" localSheetId="3">#REF!</definedName>
    <definedName name="cur_11" localSheetId="18">#REF!</definedName>
    <definedName name="cur_11">#REF!</definedName>
    <definedName name="cur_12p" localSheetId="0">#REF!</definedName>
    <definedName name="cur_12p" localSheetId="20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33">#REF!</definedName>
    <definedName name="cur_12p" localSheetId="37">#REF!</definedName>
    <definedName name="cur_12p" localSheetId="38">#REF!</definedName>
    <definedName name="cur_12p" localSheetId="40">#REF!</definedName>
    <definedName name="cur_12p" localSheetId="43">#REF!</definedName>
    <definedName name="cur_12p" localSheetId="1">#REF!</definedName>
    <definedName name="cur_12p" localSheetId="49">#REF!</definedName>
    <definedName name="cur_12p" localSheetId="50">#REF!</definedName>
    <definedName name="cur_12p" localSheetId="60">#REF!</definedName>
    <definedName name="cur_12p" localSheetId="61">#REF!</definedName>
    <definedName name="cur_12p" localSheetId="57">#REF!</definedName>
    <definedName name="cur_12p" localSheetId="58">#REF!</definedName>
    <definedName name="cur_12p" localSheetId="59">#REF!</definedName>
    <definedName name="cur_12p" localSheetId="68">#REF!</definedName>
    <definedName name="cur_12p" localSheetId="69">#REF!</definedName>
    <definedName name="cur_12p" localSheetId="70">#REF!</definedName>
    <definedName name="cur_12p" localSheetId="2">#REF!</definedName>
    <definedName name="cur_12p" localSheetId="3">#REF!</definedName>
    <definedName name="cur_12p" localSheetId="18">#REF!</definedName>
    <definedName name="cur_12p">#REF!</definedName>
    <definedName name="cur_2013p" localSheetId="0">#REF!</definedName>
    <definedName name="cur_2013p" localSheetId="20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33">#REF!</definedName>
    <definedName name="cur_2013p" localSheetId="37">#REF!</definedName>
    <definedName name="cur_2013p" localSheetId="38">#REF!</definedName>
    <definedName name="cur_2013p" localSheetId="40">#REF!</definedName>
    <definedName name="cur_2013p" localSheetId="43">#REF!</definedName>
    <definedName name="cur_2013p" localSheetId="1">#REF!</definedName>
    <definedName name="cur_2013p" localSheetId="49">#REF!</definedName>
    <definedName name="cur_2013p" localSheetId="50">#REF!</definedName>
    <definedName name="cur_2013p" localSheetId="60">#REF!</definedName>
    <definedName name="cur_2013p" localSheetId="61">#REF!</definedName>
    <definedName name="cur_2013p" localSheetId="57">#REF!</definedName>
    <definedName name="cur_2013p" localSheetId="58">#REF!</definedName>
    <definedName name="cur_2013p" localSheetId="59">#REF!</definedName>
    <definedName name="cur_2013p" localSheetId="68">#REF!</definedName>
    <definedName name="cur_2013p" localSheetId="69">#REF!</definedName>
    <definedName name="cur_2013p" localSheetId="70">#REF!</definedName>
    <definedName name="cur_2013p" localSheetId="2">#REF!</definedName>
    <definedName name="cur_2013p" localSheetId="3">#REF!</definedName>
    <definedName name="cur_2013p" localSheetId="18">#REF!</definedName>
    <definedName name="cur_2013p">#REF!</definedName>
    <definedName name="cur_45" localSheetId="0">#REF!</definedName>
    <definedName name="cur_45" localSheetId="20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33">#REF!</definedName>
    <definedName name="cur_45" localSheetId="37">#REF!</definedName>
    <definedName name="cur_45" localSheetId="38">#REF!</definedName>
    <definedName name="cur_45" localSheetId="40">#REF!</definedName>
    <definedName name="cur_45" localSheetId="43">#REF!</definedName>
    <definedName name="cur_45" localSheetId="1">#REF!</definedName>
    <definedName name="cur_45" localSheetId="49">#REF!</definedName>
    <definedName name="cur_45" localSheetId="50">#REF!</definedName>
    <definedName name="cur_45" localSheetId="60">#REF!</definedName>
    <definedName name="cur_45" localSheetId="61">#REF!</definedName>
    <definedName name="cur_45" localSheetId="57">#REF!</definedName>
    <definedName name="cur_45" localSheetId="58">#REF!</definedName>
    <definedName name="cur_45" localSheetId="59">#REF!</definedName>
    <definedName name="cur_45" localSheetId="68">#REF!</definedName>
    <definedName name="cur_45" localSheetId="69">#REF!</definedName>
    <definedName name="cur_45" localSheetId="70">#REF!</definedName>
    <definedName name="cur_45" localSheetId="2">#REF!</definedName>
    <definedName name="cur_45" localSheetId="3">#REF!</definedName>
    <definedName name="cur_45" localSheetId="18">#REF!</definedName>
    <definedName name="cur_45">#REF!</definedName>
    <definedName name="cur_52369" localSheetId="0">#REF!</definedName>
    <definedName name="cur_52369" localSheetId="20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33">#REF!</definedName>
    <definedName name="cur_52369" localSheetId="37">#REF!</definedName>
    <definedName name="cur_52369" localSheetId="38">#REF!</definedName>
    <definedName name="cur_52369" localSheetId="40">#REF!</definedName>
    <definedName name="cur_52369" localSheetId="43">#REF!</definedName>
    <definedName name="cur_52369" localSheetId="1">#REF!</definedName>
    <definedName name="cur_52369" localSheetId="49">#REF!</definedName>
    <definedName name="cur_52369" localSheetId="50">#REF!</definedName>
    <definedName name="cur_52369" localSheetId="60">#REF!</definedName>
    <definedName name="cur_52369" localSheetId="61">#REF!</definedName>
    <definedName name="cur_52369" localSheetId="57">#REF!</definedName>
    <definedName name="cur_52369" localSheetId="58">#REF!</definedName>
    <definedName name="cur_52369" localSheetId="59">#REF!</definedName>
    <definedName name="cur_52369" localSheetId="68">#REF!</definedName>
    <definedName name="cur_52369" localSheetId="69">#REF!</definedName>
    <definedName name="cur_52369" localSheetId="70">#REF!</definedName>
    <definedName name="cur_52369" localSheetId="2">#REF!</definedName>
    <definedName name="cur_52369" localSheetId="3">#REF!</definedName>
    <definedName name="cur_52369" localSheetId="18">#REF!</definedName>
    <definedName name="cur_52369">#REF!</definedName>
    <definedName name="cvxc" localSheetId="20" hidden="1">#REF!</definedName>
    <definedName name="cvxc" localSheetId="27" hidden="1">#REF!</definedName>
    <definedName name="cvxc" localSheetId="28" hidden="1">#REF!</definedName>
    <definedName name="cvxc" localSheetId="31" hidden="1">#REF!</definedName>
    <definedName name="cvxc" localSheetId="32" hidden="1">#REF!</definedName>
    <definedName name="cvxc" localSheetId="37" hidden="1">#REF!</definedName>
    <definedName name="cvxc" localSheetId="38" hidden="1">#REF!</definedName>
    <definedName name="cvxc" localSheetId="40" hidden="1">#REF!</definedName>
    <definedName name="cvxc" localSheetId="43" hidden="1">#REF!</definedName>
    <definedName name="cvxc" localSheetId="60" hidden="1">#REF!</definedName>
    <definedName name="cvxc" localSheetId="61" hidden="1">#REF!</definedName>
    <definedName name="cvxc" localSheetId="57" hidden="1">#REF!</definedName>
    <definedName name="cvxc" localSheetId="58" hidden="1">#REF!</definedName>
    <definedName name="cvxc" localSheetId="59" hidden="1">#REF!</definedName>
    <definedName name="cvxc" localSheetId="68" hidden="1">#REF!</definedName>
    <definedName name="cvxc" localSheetId="69" hidden="1">#REF!</definedName>
    <definedName name="cvxc" localSheetId="70" hidden="1">#REF!</definedName>
    <definedName name="cvxc" localSheetId="3" hidden="1">#REF!</definedName>
    <definedName name="cvxc" localSheetId="18">#REF!</definedName>
    <definedName name="cvxc" hidden="1">#REF!</definedName>
    <definedName name="cx" localSheetId="20">#REF!</definedName>
    <definedName name="cx" localSheetId="27">#REF!</definedName>
    <definedName name="cx" localSheetId="28">#REF!</definedName>
    <definedName name="cx" localSheetId="31">#REF!</definedName>
    <definedName name="cx" localSheetId="32">#REF!</definedName>
    <definedName name="cx" localSheetId="37">#REF!</definedName>
    <definedName name="cx" localSheetId="38">#REF!</definedName>
    <definedName name="cx" localSheetId="40">#REF!</definedName>
    <definedName name="cx" localSheetId="43">#REF!</definedName>
    <definedName name="cx" localSheetId="60">#REF!</definedName>
    <definedName name="cx" localSheetId="61">#REF!</definedName>
    <definedName name="cx" localSheetId="57">#REF!</definedName>
    <definedName name="cx" localSheetId="58">#REF!</definedName>
    <definedName name="cx" localSheetId="59">#REF!</definedName>
    <definedName name="cx" localSheetId="68">#REF!</definedName>
    <definedName name="cx" localSheetId="69">#REF!</definedName>
    <definedName name="cx" localSheetId="70">#REF!</definedName>
    <definedName name="cx" localSheetId="3">#REF!</definedName>
    <definedName name="cx" localSheetId="18">#REF!</definedName>
    <definedName name="cx">#REF!</definedName>
    <definedName name="d" localSheetId="0">#REF!</definedName>
    <definedName name="d" localSheetId="20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33">#REF!</definedName>
    <definedName name="d" localSheetId="37">#REF!</definedName>
    <definedName name="d" localSheetId="38">#REF!</definedName>
    <definedName name="d" localSheetId="40">#REF!</definedName>
    <definedName name="d" localSheetId="43">#REF!</definedName>
    <definedName name="d" localSheetId="1">#REF!</definedName>
    <definedName name="d" localSheetId="49">#REF!</definedName>
    <definedName name="d" localSheetId="50">#REF!</definedName>
    <definedName name="d" localSheetId="60">#REF!</definedName>
    <definedName name="d" localSheetId="61">#REF!</definedName>
    <definedName name="d" localSheetId="57">#REF!</definedName>
    <definedName name="d" localSheetId="58">#REF!</definedName>
    <definedName name="d" localSheetId="59">#REF!</definedName>
    <definedName name="d" localSheetId="68">#REF!</definedName>
    <definedName name="d" localSheetId="69">#REF!</definedName>
    <definedName name="d" localSheetId="70">#REF!</definedName>
    <definedName name="d" localSheetId="2">#REF!</definedName>
    <definedName name="d" localSheetId="3">#REF!</definedName>
    <definedName name="d" localSheetId="18">#REF!</definedName>
    <definedName name="d">#REF!</definedName>
    <definedName name="dasdasd" localSheetId="0">#REF!</definedName>
    <definedName name="dasdasd" localSheetId="20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33">#REF!</definedName>
    <definedName name="dasdasd" localSheetId="37">#REF!</definedName>
    <definedName name="dasdasd" localSheetId="38">#REF!</definedName>
    <definedName name="dasdasd" localSheetId="40">#REF!</definedName>
    <definedName name="dasdasd" localSheetId="43">#REF!</definedName>
    <definedName name="dasdasd" localSheetId="1">#REF!</definedName>
    <definedName name="dasdasd" localSheetId="49">#REF!</definedName>
    <definedName name="dasdasd" localSheetId="50">#REF!</definedName>
    <definedName name="dasdasd" localSheetId="60">#REF!</definedName>
    <definedName name="dasdasd" localSheetId="61">#REF!</definedName>
    <definedName name="dasdasd" localSheetId="57">#REF!</definedName>
    <definedName name="dasdasd" localSheetId="58">#REF!</definedName>
    <definedName name="dasdasd" localSheetId="59">#REF!</definedName>
    <definedName name="dasdasd" localSheetId="68">#REF!</definedName>
    <definedName name="dasdasd" localSheetId="69">#REF!</definedName>
    <definedName name="dasdasd" localSheetId="70">#REF!</definedName>
    <definedName name="dasdasd" localSheetId="2">#REF!</definedName>
    <definedName name="dasdasd" localSheetId="3">#REF!</definedName>
    <definedName name="dasdasd" localSheetId="18">#REF!</definedName>
    <definedName name="dasdasd">#REF!</definedName>
    <definedName name="dd" localSheetId="20" hidden="1">#REF!</definedName>
    <definedName name="dd" localSheetId="27" hidden="1">#REF!</definedName>
    <definedName name="dd" localSheetId="28" hidden="1">#REF!</definedName>
    <definedName name="dd" localSheetId="31" hidden="1">#REF!</definedName>
    <definedName name="dd" localSheetId="32" hidden="1">#REF!</definedName>
    <definedName name="dd" localSheetId="37" hidden="1">#REF!</definedName>
    <definedName name="dd" localSheetId="38" hidden="1">#REF!</definedName>
    <definedName name="dd" localSheetId="40" hidden="1">#REF!</definedName>
    <definedName name="dd" localSheetId="43" hidden="1">#REF!</definedName>
    <definedName name="dd" localSheetId="60" hidden="1">#REF!</definedName>
    <definedName name="dd" localSheetId="61" hidden="1">#REF!</definedName>
    <definedName name="dd" localSheetId="57" hidden="1">#REF!</definedName>
    <definedName name="dd" localSheetId="58" hidden="1">#REF!</definedName>
    <definedName name="dd" localSheetId="59" hidden="1">#REF!</definedName>
    <definedName name="dd" localSheetId="68" hidden="1">#REF!</definedName>
    <definedName name="dd" localSheetId="69" hidden="1">#REF!</definedName>
    <definedName name="dd" localSheetId="70" hidden="1">#REF!</definedName>
    <definedName name="dd" localSheetId="3" hidden="1">#REF!</definedName>
    <definedName name="dd" localSheetId="18">#REF!</definedName>
    <definedName name="dd" hidden="1">#REF!</definedName>
    <definedName name="ddd" localSheetId="0">#REF!</definedName>
    <definedName name="ddd" localSheetId="20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33">#REF!</definedName>
    <definedName name="ddd" localSheetId="37">#REF!</definedName>
    <definedName name="ddd" localSheetId="38">#REF!</definedName>
    <definedName name="ddd" localSheetId="40">#REF!</definedName>
    <definedName name="ddd" localSheetId="43">#REF!</definedName>
    <definedName name="ddd" localSheetId="1">#REF!</definedName>
    <definedName name="ddd" localSheetId="49">#REF!</definedName>
    <definedName name="ddd" localSheetId="50">#REF!</definedName>
    <definedName name="ddd" localSheetId="60">#REF!</definedName>
    <definedName name="ddd" localSheetId="61">#REF!</definedName>
    <definedName name="ddd" localSheetId="57">#REF!</definedName>
    <definedName name="ddd" localSheetId="58">#REF!</definedName>
    <definedName name="ddd" localSheetId="59">#REF!</definedName>
    <definedName name="ddd" localSheetId="68">#REF!</definedName>
    <definedName name="ddd" localSheetId="69">#REF!</definedName>
    <definedName name="ddd" localSheetId="70">#REF!</definedName>
    <definedName name="ddd" localSheetId="2">#REF!</definedName>
    <definedName name="ddd" localSheetId="3">#REF!</definedName>
    <definedName name="ddd" localSheetId="18">#REF!</definedName>
    <definedName name="ddd">#REF!</definedName>
    <definedName name="dddfrt" localSheetId="20">#REF!</definedName>
    <definedName name="dddfrt" localSheetId="27">#REF!</definedName>
    <definedName name="dddfrt" localSheetId="28">#REF!</definedName>
    <definedName name="dddfrt" localSheetId="31">#REF!</definedName>
    <definedName name="dddfrt" localSheetId="32">#REF!</definedName>
    <definedName name="dddfrt" localSheetId="37">#REF!</definedName>
    <definedName name="dddfrt" localSheetId="38">#REF!</definedName>
    <definedName name="dddfrt" localSheetId="40">#REF!</definedName>
    <definedName name="dddfrt" localSheetId="43">#REF!</definedName>
    <definedName name="dddfrt" localSheetId="60">#REF!</definedName>
    <definedName name="dddfrt" localSheetId="61">#REF!</definedName>
    <definedName name="dddfrt" localSheetId="57">#REF!</definedName>
    <definedName name="dddfrt" localSheetId="58">#REF!</definedName>
    <definedName name="dddfrt" localSheetId="59">#REF!</definedName>
    <definedName name="dddfrt" localSheetId="68">#REF!</definedName>
    <definedName name="dddfrt" localSheetId="69">#REF!</definedName>
    <definedName name="dddfrt" localSheetId="70">#REF!</definedName>
    <definedName name="dddfrt" localSheetId="3">#REF!</definedName>
    <definedName name="dddfrt" localSheetId="18">#REF!</definedName>
    <definedName name="dddfrt">#REF!</definedName>
    <definedName name="ddds" localSheetId="20">#REF!</definedName>
    <definedName name="ddds" localSheetId="27">#REF!</definedName>
    <definedName name="ddds" localSheetId="28">#REF!</definedName>
    <definedName name="ddds" localSheetId="31">#REF!</definedName>
    <definedName name="ddds" localSheetId="32">#REF!</definedName>
    <definedName name="ddds" localSheetId="37">#REF!</definedName>
    <definedName name="ddds" localSheetId="38">#REF!</definedName>
    <definedName name="ddds" localSheetId="40">#REF!</definedName>
    <definedName name="ddds" localSheetId="43">#REF!</definedName>
    <definedName name="ddds" localSheetId="60">#REF!</definedName>
    <definedName name="ddds" localSheetId="61">#REF!</definedName>
    <definedName name="ddds" localSheetId="57">#REF!</definedName>
    <definedName name="ddds" localSheetId="58">#REF!</definedName>
    <definedName name="ddds" localSheetId="59">#REF!</definedName>
    <definedName name="ddds" localSheetId="68">#REF!</definedName>
    <definedName name="ddds" localSheetId="69">#REF!</definedName>
    <definedName name="ddds" localSheetId="70">#REF!</definedName>
    <definedName name="ddds" localSheetId="3">#REF!</definedName>
    <definedName name="ddds" localSheetId="18">#REF!</definedName>
    <definedName name="ddds">#REF!</definedName>
    <definedName name="dfcsz" localSheetId="20" hidden="1">'[3]4.9'!#REF!</definedName>
    <definedName name="dfcsz" localSheetId="27" hidden="1">'[3]4.9'!#REF!</definedName>
    <definedName name="dfcsz" localSheetId="28" hidden="1">'[3]4.9'!#REF!</definedName>
    <definedName name="dfcsz" localSheetId="31" hidden="1">'[3]4.9'!#REF!</definedName>
    <definedName name="dfcsz" localSheetId="32" hidden="1">'[3]4.9'!#REF!</definedName>
    <definedName name="dfcsz" localSheetId="37" hidden="1">'[3]4.9'!#REF!</definedName>
    <definedName name="dfcsz" localSheetId="38" hidden="1">'[3]4.9'!#REF!</definedName>
    <definedName name="dfcsz" localSheetId="40" hidden="1">'[3]4.9'!#REF!</definedName>
    <definedName name="dfcsz" localSheetId="43" hidden="1">'[3]4.9'!#REF!</definedName>
    <definedName name="dfcsz" localSheetId="60" hidden="1">'[3]4.9'!#REF!</definedName>
    <definedName name="dfcsz" localSheetId="61" hidden="1">'[3]4.9'!#REF!</definedName>
    <definedName name="dfcsz" localSheetId="57" hidden="1">'[3]4.9'!#REF!</definedName>
    <definedName name="dfcsz" localSheetId="58" hidden="1">'[3]4.9'!#REF!</definedName>
    <definedName name="dfcsz" localSheetId="59" hidden="1">'[3]4.9'!#REF!</definedName>
    <definedName name="dfcsz" localSheetId="68" hidden="1">'[3]4.9'!#REF!</definedName>
    <definedName name="dfcsz" localSheetId="69" hidden="1">'[3]4.9'!#REF!</definedName>
    <definedName name="dfcsz" localSheetId="70" hidden="1">'[3]4.9'!#REF!</definedName>
    <definedName name="dfcsz" localSheetId="3" hidden="1">'[3]4.9'!#REF!</definedName>
    <definedName name="dfcsz" hidden="1">'[3]4.9'!#REF!</definedName>
    <definedName name="dfd" localSheetId="20" hidden="1">'[3]4.9'!#REF!</definedName>
    <definedName name="dfd" localSheetId="27" hidden="1">'[3]4.9'!#REF!</definedName>
    <definedName name="dfd" localSheetId="28" hidden="1">'[3]4.9'!#REF!</definedName>
    <definedName name="dfd" localSheetId="31" hidden="1">'[3]4.9'!#REF!</definedName>
    <definedName name="dfd" localSheetId="32" hidden="1">'[3]4.9'!#REF!</definedName>
    <definedName name="dfd" localSheetId="37" hidden="1">'[3]4.9'!#REF!</definedName>
    <definedName name="dfd" localSheetId="38" hidden="1">'[3]4.9'!#REF!</definedName>
    <definedName name="dfd" localSheetId="40" hidden="1">'[3]4.9'!#REF!</definedName>
    <definedName name="dfd" localSheetId="43" hidden="1">'[3]4.9'!#REF!</definedName>
    <definedName name="dfd" localSheetId="60" hidden="1">'[3]4.9'!#REF!</definedName>
    <definedName name="dfd" localSheetId="61" hidden="1">'[3]4.9'!#REF!</definedName>
    <definedName name="dfd" localSheetId="57" hidden="1">'[3]4.9'!#REF!</definedName>
    <definedName name="dfd" localSheetId="58" hidden="1">'[3]4.9'!#REF!</definedName>
    <definedName name="dfd" localSheetId="59" hidden="1">'[3]4.9'!#REF!</definedName>
    <definedName name="dfd" localSheetId="68" hidden="1">'[3]4.9'!#REF!</definedName>
    <definedName name="dfd" localSheetId="69" hidden="1">'[3]4.9'!#REF!</definedName>
    <definedName name="dfd" localSheetId="70" hidden="1">'[3]4.9'!#REF!</definedName>
    <definedName name="dfd" localSheetId="3" hidden="1">'[3]4.9'!#REF!</definedName>
    <definedName name="dfd" hidden="1">'[3]4.9'!#REF!</definedName>
    <definedName name="dfdfvz" localSheetId="20">#REF!</definedName>
    <definedName name="dfdfvz" localSheetId="27">#REF!</definedName>
    <definedName name="dfdfvz" localSheetId="28">#REF!</definedName>
    <definedName name="dfdfvz" localSheetId="31">#REF!</definedName>
    <definedName name="dfdfvz" localSheetId="32">#REF!</definedName>
    <definedName name="dfdfvz" localSheetId="37">#REF!</definedName>
    <definedName name="dfdfvz" localSheetId="38">#REF!</definedName>
    <definedName name="dfdfvz" localSheetId="40">#REF!</definedName>
    <definedName name="dfdfvz" localSheetId="43">#REF!</definedName>
    <definedName name="dfdfvz" localSheetId="60">#REF!</definedName>
    <definedName name="dfdfvz" localSheetId="61">#REF!</definedName>
    <definedName name="dfdfvz" localSheetId="57">#REF!</definedName>
    <definedName name="dfdfvz" localSheetId="58">#REF!</definedName>
    <definedName name="dfdfvz" localSheetId="59">#REF!</definedName>
    <definedName name="dfdfvz" localSheetId="68">#REF!</definedName>
    <definedName name="dfdfvz" localSheetId="69">#REF!</definedName>
    <definedName name="dfdfvz" localSheetId="70">#REF!</definedName>
    <definedName name="dfdfvz" localSheetId="3">#REF!</definedName>
    <definedName name="dfdfvz" localSheetId="18">#REF!</definedName>
    <definedName name="dfdfvz">#REF!</definedName>
    <definedName name="dfdxv" localSheetId="20">#REF!</definedName>
    <definedName name="dfdxv" localSheetId="27">#REF!</definedName>
    <definedName name="dfdxv" localSheetId="28">#REF!</definedName>
    <definedName name="dfdxv" localSheetId="31">#REF!</definedName>
    <definedName name="dfdxv" localSheetId="32">#REF!</definedName>
    <definedName name="dfdxv" localSheetId="37">#REF!</definedName>
    <definedName name="dfdxv" localSheetId="38">#REF!</definedName>
    <definedName name="dfdxv" localSheetId="40">#REF!</definedName>
    <definedName name="dfdxv" localSheetId="43">#REF!</definedName>
    <definedName name="dfdxv" localSheetId="60">#REF!</definedName>
    <definedName name="dfdxv" localSheetId="61">#REF!</definedName>
    <definedName name="dfdxv" localSheetId="57">#REF!</definedName>
    <definedName name="dfdxv" localSheetId="58">#REF!</definedName>
    <definedName name="dfdxv" localSheetId="59">#REF!</definedName>
    <definedName name="dfdxv" localSheetId="68">#REF!</definedName>
    <definedName name="dfdxv" localSheetId="69">#REF!</definedName>
    <definedName name="dfdxv" localSheetId="70">#REF!</definedName>
    <definedName name="dfdxv" localSheetId="3">#REF!</definedName>
    <definedName name="dfdxv" localSheetId="18">#REF!</definedName>
    <definedName name="dfdxv">#REF!</definedName>
    <definedName name="dfg" localSheetId="20">#REF!</definedName>
    <definedName name="dfg" localSheetId="27">#REF!</definedName>
    <definedName name="dfg" localSheetId="28">#REF!</definedName>
    <definedName name="dfg" localSheetId="31">#REF!</definedName>
    <definedName name="dfg" localSheetId="32">#REF!</definedName>
    <definedName name="dfg" localSheetId="37">#REF!</definedName>
    <definedName name="dfg" localSheetId="38">#REF!</definedName>
    <definedName name="dfg" localSheetId="40">#REF!</definedName>
    <definedName name="dfg" localSheetId="43">#REF!</definedName>
    <definedName name="dfg" localSheetId="60">#REF!</definedName>
    <definedName name="dfg" localSheetId="61">#REF!</definedName>
    <definedName name="dfg" localSheetId="57">#REF!</definedName>
    <definedName name="dfg" localSheetId="58">#REF!</definedName>
    <definedName name="dfg" localSheetId="59">#REF!</definedName>
    <definedName name="dfg" localSheetId="68">#REF!</definedName>
    <definedName name="dfg" localSheetId="69">#REF!</definedName>
    <definedName name="dfg" localSheetId="70">#REF!</definedName>
    <definedName name="dfg" localSheetId="3">#REF!</definedName>
    <definedName name="dfg" localSheetId="18">#REF!</definedName>
    <definedName name="dfg">#REF!</definedName>
    <definedName name="dfhf" localSheetId="20">#REF!</definedName>
    <definedName name="dfhf" localSheetId="27">#REF!</definedName>
    <definedName name="dfhf" localSheetId="28">#REF!</definedName>
    <definedName name="dfhf" localSheetId="31">#REF!</definedName>
    <definedName name="dfhf" localSheetId="32">#REF!</definedName>
    <definedName name="dfhf" localSheetId="37">#REF!</definedName>
    <definedName name="dfhf" localSheetId="38">#REF!</definedName>
    <definedName name="dfhf" localSheetId="40">#REF!</definedName>
    <definedName name="dfhf" localSheetId="43">#REF!</definedName>
    <definedName name="dfhf" localSheetId="60">#REF!</definedName>
    <definedName name="dfhf" localSheetId="61">#REF!</definedName>
    <definedName name="dfhf" localSheetId="57">#REF!</definedName>
    <definedName name="dfhf" localSheetId="58">#REF!</definedName>
    <definedName name="dfhf" localSheetId="59">#REF!</definedName>
    <definedName name="dfhf" localSheetId="68">#REF!</definedName>
    <definedName name="dfhf" localSheetId="69">#REF!</definedName>
    <definedName name="dfhf" localSheetId="70">#REF!</definedName>
    <definedName name="dfhf" localSheetId="3">#REF!</definedName>
    <definedName name="dfhf" localSheetId="18">#REF!</definedName>
    <definedName name="dfhf">#REF!</definedName>
    <definedName name="dfs" localSheetId="20">#REF!</definedName>
    <definedName name="dfs" localSheetId="27">#REF!</definedName>
    <definedName name="dfs" localSheetId="28">#REF!</definedName>
    <definedName name="dfs" localSheetId="31">#REF!</definedName>
    <definedName name="dfs" localSheetId="32">#REF!</definedName>
    <definedName name="dfs" localSheetId="37">#REF!</definedName>
    <definedName name="dfs" localSheetId="38">#REF!</definedName>
    <definedName name="dfs" localSheetId="40">#REF!</definedName>
    <definedName name="dfs" localSheetId="43">#REF!</definedName>
    <definedName name="dfs" localSheetId="60">#REF!</definedName>
    <definedName name="dfs" localSheetId="61">#REF!</definedName>
    <definedName name="dfs" localSheetId="57">#REF!</definedName>
    <definedName name="dfs" localSheetId="58">#REF!</definedName>
    <definedName name="dfs" localSheetId="59">#REF!</definedName>
    <definedName name="dfs" localSheetId="68">#REF!</definedName>
    <definedName name="dfs" localSheetId="69">#REF!</definedName>
    <definedName name="dfs" localSheetId="70">#REF!</definedName>
    <definedName name="dfs" localSheetId="3">#REF!</definedName>
    <definedName name="dfs" localSheetId="18">#REF!</definedName>
    <definedName name="dfs">#REF!</definedName>
    <definedName name="dfsd" localSheetId="20" hidden="1">#REF!</definedName>
    <definedName name="dfsd" localSheetId="27" hidden="1">#REF!</definedName>
    <definedName name="dfsd" localSheetId="28" hidden="1">#REF!</definedName>
    <definedName name="dfsd" localSheetId="31" hidden="1">#REF!</definedName>
    <definedName name="dfsd" localSheetId="32" hidden="1">#REF!</definedName>
    <definedName name="dfsd" localSheetId="37" hidden="1">#REF!</definedName>
    <definedName name="dfsd" localSheetId="38" hidden="1">#REF!</definedName>
    <definedName name="dfsd" localSheetId="40" hidden="1">#REF!</definedName>
    <definedName name="dfsd" localSheetId="43" hidden="1">#REF!</definedName>
    <definedName name="dfsd" localSheetId="60" hidden="1">#REF!</definedName>
    <definedName name="dfsd" localSheetId="61" hidden="1">#REF!</definedName>
    <definedName name="dfsd" localSheetId="57" hidden="1">#REF!</definedName>
    <definedName name="dfsd" localSheetId="58" hidden="1">#REF!</definedName>
    <definedName name="dfsd" localSheetId="59" hidden="1">#REF!</definedName>
    <definedName name="dfsd" localSheetId="68" hidden="1">#REF!</definedName>
    <definedName name="dfsd" localSheetId="69" hidden="1">#REF!</definedName>
    <definedName name="dfsd" localSheetId="70" hidden="1">#REF!</definedName>
    <definedName name="dfsd" localSheetId="3" hidden="1">#REF!</definedName>
    <definedName name="dfsd" localSheetId="18">#REF!</definedName>
    <definedName name="dfsd" hidden="1">#REF!</definedName>
    <definedName name="dfvd" localSheetId="20" hidden="1">'[3]4.9'!#REF!</definedName>
    <definedName name="dfvd" localSheetId="27" hidden="1">'[3]4.9'!#REF!</definedName>
    <definedName name="dfvd" localSheetId="28" hidden="1">'[3]4.9'!#REF!</definedName>
    <definedName name="dfvd" localSheetId="31" hidden="1">'[3]4.9'!#REF!</definedName>
    <definedName name="dfvd" localSheetId="32" hidden="1">'[3]4.9'!#REF!</definedName>
    <definedName name="dfvd" localSheetId="37" hidden="1">'[3]4.9'!#REF!</definedName>
    <definedName name="dfvd" localSheetId="38" hidden="1">'[3]4.9'!#REF!</definedName>
    <definedName name="dfvd" localSheetId="40" hidden="1">'[3]4.9'!#REF!</definedName>
    <definedName name="dfvd" localSheetId="43" hidden="1">'[3]4.9'!#REF!</definedName>
    <definedName name="dfvd" localSheetId="60" hidden="1">'[3]4.9'!#REF!</definedName>
    <definedName name="dfvd" localSheetId="61" hidden="1">'[3]4.9'!#REF!</definedName>
    <definedName name="dfvd" localSheetId="57" hidden="1">'[3]4.9'!#REF!</definedName>
    <definedName name="dfvd" localSheetId="58" hidden="1">'[3]4.9'!#REF!</definedName>
    <definedName name="dfvd" localSheetId="59" hidden="1">'[3]4.9'!#REF!</definedName>
    <definedName name="dfvd" localSheetId="68" hidden="1">'[3]4.9'!#REF!</definedName>
    <definedName name="dfvd" localSheetId="69" hidden="1">'[3]4.9'!#REF!</definedName>
    <definedName name="dfvd" localSheetId="70" hidden="1">'[3]4.9'!#REF!</definedName>
    <definedName name="dfvd" localSheetId="3" hidden="1">'[3]4.9'!#REF!</definedName>
    <definedName name="dfvd" hidden="1">'[3]4.9'!#REF!</definedName>
    <definedName name="ds" localSheetId="0" hidden="1">'[4]4.8'!#REF!</definedName>
    <definedName name="ds" localSheetId="20" hidden="1">'[4]4.8'!#REF!</definedName>
    <definedName name="ds" localSheetId="24" hidden="1">'[4]4.8'!#REF!</definedName>
    <definedName name="ds" localSheetId="25" hidden="1">'[4]4.8'!#REF!</definedName>
    <definedName name="ds" localSheetId="26" hidden="1">'[4]4.8'!#REF!</definedName>
    <definedName name="ds" localSheetId="27" hidden="1">'[4]4.8'!#REF!</definedName>
    <definedName name="ds" localSheetId="28" hidden="1">'[4]4.8'!#REF!</definedName>
    <definedName name="ds" localSheetId="29" hidden="1">'[4]4.8'!#REF!</definedName>
    <definedName name="ds" localSheetId="30" hidden="1">'[4]4.8'!#REF!</definedName>
    <definedName name="ds" localSheetId="31" hidden="1">'[4]4.8'!#REF!</definedName>
    <definedName name="ds" localSheetId="32" hidden="1">'[4]4.8'!#REF!</definedName>
    <definedName name="ds" localSheetId="33" hidden="1">'[4]4.8'!#REF!</definedName>
    <definedName name="ds" localSheetId="37" hidden="1">'[4]4.8'!#REF!</definedName>
    <definedName name="ds" localSheetId="38" hidden="1">'[4]4.8'!#REF!</definedName>
    <definedName name="ds" localSheetId="40" hidden="1">'[4]4.8'!#REF!</definedName>
    <definedName name="ds" localSheetId="43" hidden="1">'[4]4.8'!#REF!</definedName>
    <definedName name="ds" localSheetId="1" hidden="1">'[4]4.8'!#REF!</definedName>
    <definedName name="ds" localSheetId="49" hidden="1">'[6]4.8'!#REF!</definedName>
    <definedName name="ds" localSheetId="50" hidden="1">'[6]4.8'!#REF!</definedName>
    <definedName name="ds" localSheetId="60" hidden="1">'[4]4.8'!#REF!</definedName>
    <definedName name="ds" localSheetId="61" hidden="1">'[4]4.8'!#REF!</definedName>
    <definedName name="ds" localSheetId="57" hidden="1">'[4]4.8'!#REF!</definedName>
    <definedName name="ds" localSheetId="58" hidden="1">'[4]4.8'!#REF!</definedName>
    <definedName name="ds" localSheetId="59" hidden="1">'[4]4.8'!#REF!</definedName>
    <definedName name="ds" localSheetId="68" hidden="1">'[4]4.8'!#REF!</definedName>
    <definedName name="ds" localSheetId="69" hidden="1">'[4]4.8'!#REF!</definedName>
    <definedName name="ds" localSheetId="70" hidden="1">'[4]4.8'!#REF!</definedName>
    <definedName name="ds" localSheetId="2" hidden="1">'[4]4.8'!#REF!</definedName>
    <definedName name="ds" localSheetId="3" hidden="1">'[4]4.8'!#REF!</definedName>
    <definedName name="ds" localSheetId="18">'[5]4.8'!#REF!</definedName>
    <definedName name="ds" hidden="1">'[4]4.8'!#REF!</definedName>
    <definedName name="dvcx" localSheetId="20">#REF!</definedName>
    <definedName name="dvcx" localSheetId="27">#REF!</definedName>
    <definedName name="dvcx" localSheetId="28">#REF!</definedName>
    <definedName name="dvcx" localSheetId="31">#REF!</definedName>
    <definedName name="dvcx" localSheetId="32">#REF!</definedName>
    <definedName name="dvcx" localSheetId="37">#REF!</definedName>
    <definedName name="dvcx" localSheetId="38">#REF!</definedName>
    <definedName name="dvcx" localSheetId="40">#REF!</definedName>
    <definedName name="dvcx" localSheetId="43">#REF!</definedName>
    <definedName name="dvcx" localSheetId="60">#REF!</definedName>
    <definedName name="dvcx" localSheetId="61">#REF!</definedName>
    <definedName name="dvcx" localSheetId="57">#REF!</definedName>
    <definedName name="dvcx" localSheetId="58">#REF!</definedName>
    <definedName name="dvcx" localSheetId="59">#REF!</definedName>
    <definedName name="dvcx" localSheetId="68">#REF!</definedName>
    <definedName name="dvcx" localSheetId="69">#REF!</definedName>
    <definedName name="dvcx" localSheetId="70">#REF!</definedName>
    <definedName name="dvcx" localSheetId="3">#REF!</definedName>
    <definedName name="dvcx" localSheetId="18">#REF!</definedName>
    <definedName name="dvcx">#REF!</definedName>
    <definedName name="dvvc" localSheetId="20">#REF!</definedName>
    <definedName name="dvvc" localSheetId="27">#REF!</definedName>
    <definedName name="dvvc" localSheetId="28">#REF!</definedName>
    <definedName name="dvvc" localSheetId="31">#REF!</definedName>
    <definedName name="dvvc" localSheetId="32">#REF!</definedName>
    <definedName name="dvvc" localSheetId="37">#REF!</definedName>
    <definedName name="dvvc" localSheetId="38">#REF!</definedName>
    <definedName name="dvvc" localSheetId="40">#REF!</definedName>
    <definedName name="dvvc" localSheetId="43">#REF!</definedName>
    <definedName name="dvvc" localSheetId="60">#REF!</definedName>
    <definedName name="dvvc" localSheetId="61">#REF!</definedName>
    <definedName name="dvvc" localSheetId="57">#REF!</definedName>
    <definedName name="dvvc" localSheetId="58">#REF!</definedName>
    <definedName name="dvvc" localSheetId="59">#REF!</definedName>
    <definedName name="dvvc" localSheetId="68">#REF!</definedName>
    <definedName name="dvvc" localSheetId="69">#REF!</definedName>
    <definedName name="dvvc" localSheetId="70">#REF!</definedName>
    <definedName name="dvvc" localSheetId="3">#REF!</definedName>
    <definedName name="dvvc" localSheetId="18">#REF!</definedName>
    <definedName name="dvvc">#REF!</definedName>
    <definedName name="dxcx" localSheetId="20">#REF!</definedName>
    <definedName name="dxcx" localSheetId="27">#REF!</definedName>
    <definedName name="dxcx" localSheetId="28">#REF!</definedName>
    <definedName name="dxcx" localSheetId="31">#REF!</definedName>
    <definedName name="dxcx" localSheetId="32">#REF!</definedName>
    <definedName name="dxcx" localSheetId="37">#REF!</definedName>
    <definedName name="dxcx" localSheetId="38">#REF!</definedName>
    <definedName name="dxcx" localSheetId="40">#REF!</definedName>
    <definedName name="dxcx" localSheetId="43">#REF!</definedName>
    <definedName name="dxcx" localSheetId="60">#REF!</definedName>
    <definedName name="dxcx" localSheetId="61">#REF!</definedName>
    <definedName name="dxcx" localSheetId="57">#REF!</definedName>
    <definedName name="dxcx" localSheetId="58">#REF!</definedName>
    <definedName name="dxcx" localSheetId="59">#REF!</definedName>
    <definedName name="dxcx" localSheetId="68">#REF!</definedName>
    <definedName name="dxcx" localSheetId="69">#REF!</definedName>
    <definedName name="dxcx" localSheetId="70">#REF!</definedName>
    <definedName name="dxcx" localSheetId="3">#REF!</definedName>
    <definedName name="dxcx" localSheetId="18">#REF!</definedName>
    <definedName name="dxcx">#REF!</definedName>
    <definedName name="e" localSheetId="0">#REF!</definedName>
    <definedName name="e" localSheetId="20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33">#REF!</definedName>
    <definedName name="e" localSheetId="37">#REF!</definedName>
    <definedName name="e" localSheetId="38">#REF!</definedName>
    <definedName name="e" localSheetId="40">#REF!</definedName>
    <definedName name="e" localSheetId="43">#REF!</definedName>
    <definedName name="e" localSheetId="1">#REF!</definedName>
    <definedName name="e" localSheetId="49">#REF!</definedName>
    <definedName name="e" localSheetId="50">#REF!</definedName>
    <definedName name="e" localSheetId="60">#REF!</definedName>
    <definedName name="e" localSheetId="61">#REF!</definedName>
    <definedName name="e" localSheetId="57">#REF!</definedName>
    <definedName name="e" localSheetId="58">#REF!</definedName>
    <definedName name="e" localSheetId="59">#REF!</definedName>
    <definedName name="e" localSheetId="68">#REF!</definedName>
    <definedName name="e" localSheetId="69">#REF!</definedName>
    <definedName name="e" localSheetId="70">#REF!</definedName>
    <definedName name="e" localSheetId="2">#REF!</definedName>
    <definedName name="e" localSheetId="3">#REF!</definedName>
    <definedName name="e" localSheetId="18">#REF!</definedName>
    <definedName name="e">#REF!</definedName>
    <definedName name="EST" localSheetId="0" hidden="1">'[1]4.9'!#REF!</definedName>
    <definedName name="EST" localSheetId="20" hidden="1">'[1]4.9'!#REF!</definedName>
    <definedName name="EST" localSheetId="24" hidden="1">'[1]4.9'!#REF!</definedName>
    <definedName name="EST" localSheetId="25" hidden="1">'[1]4.9'!#REF!</definedName>
    <definedName name="EST" localSheetId="26" hidden="1">'[1]4.9'!#REF!</definedName>
    <definedName name="EST" localSheetId="27" hidden="1">'[1]4.9'!#REF!</definedName>
    <definedName name="EST" localSheetId="28" hidden="1">'[1]4.9'!#REF!</definedName>
    <definedName name="EST" localSheetId="29" hidden="1">'[1]4.9'!#REF!</definedName>
    <definedName name="EST" localSheetId="30" hidden="1">'[1]4.9'!#REF!</definedName>
    <definedName name="EST" localSheetId="31" hidden="1">'[1]4.9'!#REF!</definedName>
    <definedName name="EST" localSheetId="32" hidden="1">'[1]4.9'!#REF!</definedName>
    <definedName name="EST" localSheetId="33" hidden="1">'[1]4.9'!#REF!</definedName>
    <definedName name="EST" localSheetId="37" hidden="1">'[1]4.9'!#REF!</definedName>
    <definedName name="EST" localSheetId="38" hidden="1">'[1]4.9'!#REF!</definedName>
    <definedName name="EST" localSheetId="40" hidden="1">'[1]4.9'!#REF!</definedName>
    <definedName name="EST" localSheetId="43" hidden="1">'[1]4.9'!#REF!</definedName>
    <definedName name="EST" localSheetId="1" hidden="1">'[1]4.9'!#REF!</definedName>
    <definedName name="EST" localSheetId="49" hidden="1">'[2]4.9'!#REF!</definedName>
    <definedName name="EST" localSheetId="50" hidden="1">'[2]4.9'!#REF!</definedName>
    <definedName name="EST" localSheetId="60" hidden="1">'[1]4.9'!#REF!</definedName>
    <definedName name="EST" localSheetId="61" hidden="1">'[1]4.9'!#REF!</definedName>
    <definedName name="EST" localSheetId="57" hidden="1">'[1]4.9'!#REF!</definedName>
    <definedName name="EST" localSheetId="58" hidden="1">'[1]4.9'!#REF!</definedName>
    <definedName name="EST" localSheetId="59" hidden="1">'[1]4.9'!#REF!</definedName>
    <definedName name="EST" localSheetId="68" hidden="1">'[1]4.9'!#REF!</definedName>
    <definedName name="EST" localSheetId="69" hidden="1">'[1]4.9'!#REF!</definedName>
    <definedName name="EST" localSheetId="70" hidden="1">'[1]4.9'!#REF!</definedName>
    <definedName name="EST" localSheetId="2" hidden="1">'[1]4.9'!#REF!</definedName>
    <definedName name="EST" localSheetId="3" hidden="1">'[1]4.9'!#REF!</definedName>
    <definedName name="EST" localSheetId="18">#REF!</definedName>
    <definedName name="EST" hidden="1">'[1]4.9'!#REF!</definedName>
    <definedName name="f" localSheetId="0">#REF!</definedName>
    <definedName name="f" localSheetId="20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33">#REF!</definedName>
    <definedName name="f" localSheetId="37">#REF!</definedName>
    <definedName name="f" localSheetId="38">#REF!</definedName>
    <definedName name="f" localSheetId="40">#REF!</definedName>
    <definedName name="f" localSheetId="43">#REF!</definedName>
    <definedName name="f" localSheetId="1">#REF!</definedName>
    <definedName name="f" localSheetId="49">#REF!</definedName>
    <definedName name="f" localSheetId="50">#REF!</definedName>
    <definedName name="f" localSheetId="60">#REF!</definedName>
    <definedName name="f" localSheetId="61">#REF!</definedName>
    <definedName name="f" localSheetId="57">#REF!</definedName>
    <definedName name="f" localSheetId="58">#REF!</definedName>
    <definedName name="f" localSheetId="59">#REF!</definedName>
    <definedName name="f" localSheetId="68">#REF!</definedName>
    <definedName name="f" localSheetId="69">#REF!</definedName>
    <definedName name="f" localSheetId="70">#REF!</definedName>
    <definedName name="f" localSheetId="2">#REF!</definedName>
    <definedName name="f" localSheetId="3">#REF!</definedName>
    <definedName name="f" localSheetId="18">#REF!</definedName>
    <definedName name="f">#REF!</definedName>
    <definedName name="fbxd" localSheetId="20">#REF!</definedName>
    <definedName name="fbxd" localSheetId="27">#REF!</definedName>
    <definedName name="fbxd" localSheetId="28">#REF!</definedName>
    <definedName name="fbxd" localSheetId="31">#REF!</definedName>
    <definedName name="fbxd" localSheetId="32">#REF!</definedName>
    <definedName name="fbxd" localSheetId="37">#REF!</definedName>
    <definedName name="fbxd" localSheetId="38">#REF!</definedName>
    <definedName name="fbxd" localSheetId="40">#REF!</definedName>
    <definedName name="fbxd" localSheetId="43">#REF!</definedName>
    <definedName name="fbxd" localSheetId="60">#REF!</definedName>
    <definedName name="fbxd" localSheetId="61">#REF!</definedName>
    <definedName name="fbxd" localSheetId="57">#REF!</definedName>
    <definedName name="fbxd" localSheetId="58">#REF!</definedName>
    <definedName name="fbxd" localSheetId="59">#REF!</definedName>
    <definedName name="fbxd" localSheetId="68">#REF!</definedName>
    <definedName name="fbxd" localSheetId="69">#REF!</definedName>
    <definedName name="fbxd" localSheetId="70">#REF!</definedName>
    <definedName name="fbxd" localSheetId="3">#REF!</definedName>
    <definedName name="fbxd" localSheetId="18">#REF!</definedName>
    <definedName name="fbxd">#REF!</definedName>
    <definedName name="fdf" localSheetId="20">#REF!</definedName>
    <definedName name="fdf" localSheetId="27">#REF!</definedName>
    <definedName name="fdf" localSheetId="28">#REF!</definedName>
    <definedName name="fdf" localSheetId="31">#REF!</definedName>
    <definedName name="fdf" localSheetId="32">#REF!</definedName>
    <definedName name="fdf" localSheetId="37">#REF!</definedName>
    <definedName name="fdf" localSheetId="38">#REF!</definedName>
    <definedName name="fdf" localSheetId="40">#REF!</definedName>
    <definedName name="fdf" localSheetId="43">#REF!</definedName>
    <definedName name="fdf" localSheetId="60">#REF!</definedName>
    <definedName name="fdf" localSheetId="61">#REF!</definedName>
    <definedName name="fdf" localSheetId="57">#REF!</definedName>
    <definedName name="fdf" localSheetId="58">#REF!</definedName>
    <definedName name="fdf" localSheetId="59">#REF!</definedName>
    <definedName name="fdf" localSheetId="68">#REF!</definedName>
    <definedName name="fdf" localSheetId="69">#REF!</definedName>
    <definedName name="fdf" localSheetId="70">#REF!</definedName>
    <definedName name="fdf" localSheetId="3">#REF!</definedName>
    <definedName name="fdf" localSheetId="18">#REF!</definedName>
    <definedName name="fdf">#REF!</definedName>
    <definedName name="fdfa" localSheetId="20">#REF!</definedName>
    <definedName name="fdfa" localSheetId="27">#REF!</definedName>
    <definedName name="fdfa" localSheetId="28">#REF!</definedName>
    <definedName name="fdfa" localSheetId="31">#REF!</definedName>
    <definedName name="fdfa" localSheetId="32">#REF!</definedName>
    <definedName name="fdfa" localSheetId="37">#REF!</definedName>
    <definedName name="fdfa" localSheetId="38">#REF!</definedName>
    <definedName name="fdfa" localSheetId="40">#REF!</definedName>
    <definedName name="fdfa" localSheetId="43">#REF!</definedName>
    <definedName name="fdfa" localSheetId="60">#REF!</definedName>
    <definedName name="fdfa" localSheetId="61">#REF!</definedName>
    <definedName name="fdfa" localSheetId="57">#REF!</definedName>
    <definedName name="fdfa" localSheetId="58">#REF!</definedName>
    <definedName name="fdfa" localSheetId="59">#REF!</definedName>
    <definedName name="fdfa" localSheetId="68">#REF!</definedName>
    <definedName name="fdfa" localSheetId="69">#REF!</definedName>
    <definedName name="fdfa" localSheetId="70">#REF!</definedName>
    <definedName name="fdfa" localSheetId="3">#REF!</definedName>
    <definedName name="fdfa" localSheetId="18">#REF!</definedName>
    <definedName name="fdfa">#REF!</definedName>
    <definedName name="fdgdf" localSheetId="20">#REF!</definedName>
    <definedName name="fdgdf" localSheetId="27">#REF!</definedName>
    <definedName name="fdgdf" localSheetId="28">#REF!</definedName>
    <definedName name="fdgdf" localSheetId="31">#REF!</definedName>
    <definedName name="fdgdf" localSheetId="32">#REF!</definedName>
    <definedName name="fdgdf" localSheetId="37">#REF!</definedName>
    <definedName name="fdgdf" localSheetId="38">#REF!</definedName>
    <definedName name="fdgdf" localSheetId="40">#REF!</definedName>
    <definedName name="fdgdf" localSheetId="43">#REF!</definedName>
    <definedName name="fdgdf" localSheetId="60">#REF!</definedName>
    <definedName name="fdgdf" localSheetId="61">#REF!</definedName>
    <definedName name="fdgdf" localSheetId="57">#REF!</definedName>
    <definedName name="fdgdf" localSheetId="58">#REF!</definedName>
    <definedName name="fdgdf" localSheetId="59">#REF!</definedName>
    <definedName name="fdgdf" localSheetId="68">#REF!</definedName>
    <definedName name="fdgdf" localSheetId="69">#REF!</definedName>
    <definedName name="fdgdf" localSheetId="70">#REF!</definedName>
    <definedName name="fdgdf" localSheetId="3">#REF!</definedName>
    <definedName name="fdgdf" localSheetId="18">#REF!</definedName>
    <definedName name="fdgdf">#REF!</definedName>
    <definedName name="fdgf" localSheetId="20">#REF!</definedName>
    <definedName name="fdgf" localSheetId="27">#REF!</definedName>
    <definedName name="fdgf" localSheetId="28">#REF!</definedName>
    <definedName name="fdgf" localSheetId="31">#REF!</definedName>
    <definedName name="fdgf" localSheetId="32">#REF!</definedName>
    <definedName name="fdgf" localSheetId="37">#REF!</definedName>
    <definedName name="fdgf" localSheetId="38">#REF!</definedName>
    <definedName name="fdgf" localSheetId="40">#REF!</definedName>
    <definedName name="fdgf" localSheetId="43">#REF!</definedName>
    <definedName name="fdgf" localSheetId="60">#REF!</definedName>
    <definedName name="fdgf" localSheetId="61">#REF!</definedName>
    <definedName name="fdgf" localSheetId="57">#REF!</definedName>
    <definedName name="fdgf" localSheetId="58">#REF!</definedName>
    <definedName name="fdgf" localSheetId="59">#REF!</definedName>
    <definedName name="fdgf" localSheetId="68">#REF!</definedName>
    <definedName name="fdgf" localSheetId="69">#REF!</definedName>
    <definedName name="fdgf" localSheetId="70">#REF!</definedName>
    <definedName name="fdgf" localSheetId="3">#REF!</definedName>
    <definedName name="fdgf" localSheetId="18">#REF!</definedName>
    <definedName name="fdgf">#REF!</definedName>
    <definedName name="ff" localSheetId="0">#REF!</definedName>
    <definedName name="ff" localSheetId="20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33">#REF!</definedName>
    <definedName name="ff" localSheetId="37">#REF!</definedName>
    <definedName name="ff" localSheetId="38">#REF!</definedName>
    <definedName name="ff" localSheetId="40">#REF!</definedName>
    <definedName name="ff" localSheetId="43">#REF!</definedName>
    <definedName name="ff" localSheetId="1">#REF!</definedName>
    <definedName name="ff" localSheetId="49">#REF!</definedName>
    <definedName name="ff" localSheetId="50">#REF!</definedName>
    <definedName name="ff" localSheetId="60">#REF!</definedName>
    <definedName name="ff" localSheetId="61">#REF!</definedName>
    <definedName name="ff" localSheetId="57">#REF!</definedName>
    <definedName name="ff" localSheetId="58">#REF!</definedName>
    <definedName name="ff" localSheetId="59">#REF!</definedName>
    <definedName name="ff" localSheetId="68">#REF!</definedName>
    <definedName name="ff" localSheetId="69">#REF!</definedName>
    <definedName name="ff" localSheetId="70">#REF!</definedName>
    <definedName name="ff" localSheetId="2">#REF!</definedName>
    <definedName name="ff" localSheetId="3">#REF!</definedName>
    <definedName name="ff" localSheetId="18">#REF!</definedName>
    <definedName name="ff">#REF!</definedName>
    <definedName name="fffh" localSheetId="20">#REF!</definedName>
    <definedName name="fffh" localSheetId="27">#REF!</definedName>
    <definedName name="fffh" localSheetId="28">#REF!</definedName>
    <definedName name="fffh" localSheetId="31">#REF!</definedName>
    <definedName name="fffh" localSheetId="32">#REF!</definedName>
    <definedName name="fffh" localSheetId="37">#REF!</definedName>
    <definedName name="fffh" localSheetId="38">#REF!</definedName>
    <definedName name="fffh" localSheetId="40">#REF!</definedName>
    <definedName name="fffh" localSheetId="43">#REF!</definedName>
    <definedName name="fffh" localSheetId="60">#REF!</definedName>
    <definedName name="fffh" localSheetId="61">#REF!</definedName>
    <definedName name="fffh" localSheetId="57">#REF!</definedName>
    <definedName name="fffh" localSheetId="58">#REF!</definedName>
    <definedName name="fffh" localSheetId="59">#REF!</definedName>
    <definedName name="fffh" localSheetId="68">#REF!</definedName>
    <definedName name="fffh" localSheetId="69">#REF!</definedName>
    <definedName name="fffh" localSheetId="70">#REF!</definedName>
    <definedName name="fffh" localSheetId="3">#REF!</definedName>
    <definedName name="fffh" localSheetId="18">#REF!</definedName>
    <definedName name="fffh">#REF!</definedName>
    <definedName name="fffrt" localSheetId="20">#REF!</definedName>
    <definedName name="fffrt" localSheetId="27">#REF!</definedName>
    <definedName name="fffrt" localSheetId="28">#REF!</definedName>
    <definedName name="fffrt" localSheetId="31">#REF!</definedName>
    <definedName name="fffrt" localSheetId="32">#REF!</definedName>
    <definedName name="fffrt" localSheetId="37">#REF!</definedName>
    <definedName name="fffrt" localSheetId="38">#REF!</definedName>
    <definedName name="fffrt" localSheetId="40">#REF!</definedName>
    <definedName name="fffrt" localSheetId="43">#REF!</definedName>
    <definedName name="fffrt" localSheetId="60">#REF!</definedName>
    <definedName name="fffrt" localSheetId="61">#REF!</definedName>
    <definedName name="fffrt" localSheetId="57">#REF!</definedName>
    <definedName name="fffrt" localSheetId="58">#REF!</definedName>
    <definedName name="fffrt" localSheetId="59">#REF!</definedName>
    <definedName name="fffrt" localSheetId="68">#REF!</definedName>
    <definedName name="fffrt" localSheetId="69">#REF!</definedName>
    <definedName name="fffrt" localSheetId="70">#REF!</definedName>
    <definedName name="fffrt" localSheetId="3">#REF!</definedName>
    <definedName name="fffrt" localSheetId="18">#REF!</definedName>
    <definedName name="fffrt">#REF!</definedName>
    <definedName name="ffft" localSheetId="20">#REF!</definedName>
    <definedName name="ffft" localSheetId="27">#REF!</definedName>
    <definedName name="ffft" localSheetId="28">#REF!</definedName>
    <definedName name="ffft" localSheetId="31">#REF!</definedName>
    <definedName name="ffft" localSheetId="32">#REF!</definedName>
    <definedName name="ffft" localSheetId="37">#REF!</definedName>
    <definedName name="ffft" localSheetId="38">#REF!</definedName>
    <definedName name="ffft" localSheetId="40">#REF!</definedName>
    <definedName name="ffft" localSheetId="43">#REF!</definedName>
    <definedName name="ffft" localSheetId="60">#REF!</definedName>
    <definedName name="ffft" localSheetId="61">#REF!</definedName>
    <definedName name="ffft" localSheetId="57">#REF!</definedName>
    <definedName name="ffft" localSheetId="58">#REF!</definedName>
    <definedName name="ffft" localSheetId="59">#REF!</definedName>
    <definedName name="ffft" localSheetId="68">#REF!</definedName>
    <definedName name="ffft" localSheetId="69">#REF!</definedName>
    <definedName name="ffft" localSheetId="70">#REF!</definedName>
    <definedName name="ffft" localSheetId="3">#REF!</definedName>
    <definedName name="ffft" localSheetId="18">#REF!</definedName>
    <definedName name="ffft">#REF!</definedName>
    <definedName name="fgd" localSheetId="20">#REF!</definedName>
    <definedName name="fgd" localSheetId="27">#REF!</definedName>
    <definedName name="fgd" localSheetId="28">#REF!</definedName>
    <definedName name="fgd" localSheetId="31">#REF!</definedName>
    <definedName name="fgd" localSheetId="32">#REF!</definedName>
    <definedName name="fgd" localSheetId="37">#REF!</definedName>
    <definedName name="fgd" localSheetId="38">#REF!</definedName>
    <definedName name="fgd" localSheetId="40">#REF!</definedName>
    <definedName name="fgd" localSheetId="43">#REF!</definedName>
    <definedName name="fgd" localSheetId="60">#REF!</definedName>
    <definedName name="fgd" localSheetId="61">#REF!</definedName>
    <definedName name="fgd" localSheetId="57">#REF!</definedName>
    <definedName name="fgd" localSheetId="58">#REF!</definedName>
    <definedName name="fgd" localSheetId="59">#REF!</definedName>
    <definedName name="fgd" localSheetId="68">#REF!</definedName>
    <definedName name="fgd" localSheetId="69">#REF!</definedName>
    <definedName name="fgd" localSheetId="70">#REF!</definedName>
    <definedName name="fgd" localSheetId="3">#REF!</definedName>
    <definedName name="fgd" localSheetId="18">#REF!</definedName>
    <definedName name="fgd">#REF!</definedName>
    <definedName name="fgdf" localSheetId="20">#REF!</definedName>
    <definedName name="fgdf" localSheetId="27">#REF!</definedName>
    <definedName name="fgdf" localSheetId="28">#REF!</definedName>
    <definedName name="fgdf" localSheetId="31">#REF!</definedName>
    <definedName name="fgdf" localSheetId="32">#REF!</definedName>
    <definedName name="fgdf" localSheetId="37">#REF!</definedName>
    <definedName name="fgdf" localSheetId="38">#REF!</definedName>
    <definedName name="fgdf" localSheetId="40">#REF!</definedName>
    <definedName name="fgdf" localSheetId="43">#REF!</definedName>
    <definedName name="fgdf" localSheetId="60">#REF!</definedName>
    <definedName name="fgdf" localSheetId="61">#REF!</definedName>
    <definedName name="fgdf" localSheetId="57">#REF!</definedName>
    <definedName name="fgdf" localSheetId="58">#REF!</definedName>
    <definedName name="fgdf" localSheetId="59">#REF!</definedName>
    <definedName name="fgdf" localSheetId="68">#REF!</definedName>
    <definedName name="fgdf" localSheetId="69">#REF!</definedName>
    <definedName name="fgdf" localSheetId="70">#REF!</definedName>
    <definedName name="fgdf" localSheetId="3">#REF!</definedName>
    <definedName name="fgdf" localSheetId="18">#REF!</definedName>
    <definedName name="fgdf">#REF!</definedName>
    <definedName name="fgfg" localSheetId="20">#REF!</definedName>
    <definedName name="fgfg" localSheetId="27">#REF!</definedName>
    <definedName name="fgfg" localSheetId="28">#REF!</definedName>
    <definedName name="fgfg" localSheetId="31">#REF!</definedName>
    <definedName name="fgfg" localSheetId="32">#REF!</definedName>
    <definedName name="fgfg" localSheetId="37">#REF!</definedName>
    <definedName name="fgfg" localSheetId="38">#REF!</definedName>
    <definedName name="fgfg" localSheetId="40">#REF!</definedName>
    <definedName name="fgfg" localSheetId="43">#REF!</definedName>
    <definedName name="fgfg" localSheetId="60">#REF!</definedName>
    <definedName name="fgfg" localSheetId="61">#REF!</definedName>
    <definedName name="fgfg" localSheetId="57">#REF!</definedName>
    <definedName name="fgfg" localSheetId="58">#REF!</definedName>
    <definedName name="fgfg" localSheetId="59">#REF!</definedName>
    <definedName name="fgfg" localSheetId="68">#REF!</definedName>
    <definedName name="fgfg" localSheetId="69">#REF!</definedName>
    <definedName name="fgfg" localSheetId="70">#REF!</definedName>
    <definedName name="fgfg" localSheetId="3">#REF!</definedName>
    <definedName name="fgfg" localSheetId="18">#REF!</definedName>
    <definedName name="fgfg">#REF!</definedName>
    <definedName name="fghf" localSheetId="20">#REF!</definedName>
    <definedName name="fghf" localSheetId="27">#REF!</definedName>
    <definedName name="fghf" localSheetId="28">#REF!</definedName>
    <definedName name="fghf" localSheetId="31">#REF!</definedName>
    <definedName name="fghf" localSheetId="32">#REF!</definedName>
    <definedName name="fghf" localSheetId="37">#REF!</definedName>
    <definedName name="fghf" localSheetId="38">#REF!</definedName>
    <definedName name="fghf" localSheetId="40">#REF!</definedName>
    <definedName name="fghf" localSheetId="43">#REF!</definedName>
    <definedName name="fghf" localSheetId="60">#REF!</definedName>
    <definedName name="fghf" localSheetId="61">#REF!</definedName>
    <definedName name="fghf" localSheetId="57">#REF!</definedName>
    <definedName name="fghf" localSheetId="58">#REF!</definedName>
    <definedName name="fghf" localSheetId="59">#REF!</definedName>
    <definedName name="fghf" localSheetId="68">#REF!</definedName>
    <definedName name="fghf" localSheetId="69">#REF!</definedName>
    <definedName name="fghf" localSheetId="70">#REF!</definedName>
    <definedName name="fghf" localSheetId="3">#REF!</definedName>
    <definedName name="fghf" localSheetId="18">#REF!</definedName>
    <definedName name="fghf">#REF!</definedName>
    <definedName name="fghfg" localSheetId="20">#REF!</definedName>
    <definedName name="fghfg" localSheetId="27">#REF!</definedName>
    <definedName name="fghfg" localSheetId="28">#REF!</definedName>
    <definedName name="fghfg" localSheetId="31">#REF!</definedName>
    <definedName name="fghfg" localSheetId="32">#REF!</definedName>
    <definedName name="fghfg" localSheetId="37">#REF!</definedName>
    <definedName name="fghfg" localSheetId="38">#REF!</definedName>
    <definedName name="fghfg" localSheetId="40">#REF!</definedName>
    <definedName name="fghfg" localSheetId="43">#REF!</definedName>
    <definedName name="fghfg" localSheetId="60">#REF!</definedName>
    <definedName name="fghfg" localSheetId="61">#REF!</definedName>
    <definedName name="fghfg" localSheetId="57">#REF!</definedName>
    <definedName name="fghfg" localSheetId="58">#REF!</definedName>
    <definedName name="fghfg" localSheetId="59">#REF!</definedName>
    <definedName name="fghfg" localSheetId="68">#REF!</definedName>
    <definedName name="fghfg" localSheetId="69">#REF!</definedName>
    <definedName name="fghfg" localSheetId="70">#REF!</definedName>
    <definedName name="fghfg" localSheetId="3">#REF!</definedName>
    <definedName name="fghfg" localSheetId="18">#REF!</definedName>
    <definedName name="fghfg">#REF!</definedName>
    <definedName name="fret" localSheetId="20">#REF!</definedName>
    <definedName name="fret" localSheetId="27">#REF!</definedName>
    <definedName name="fret" localSheetId="28">#REF!</definedName>
    <definedName name="fret" localSheetId="31">#REF!</definedName>
    <definedName name="fret" localSheetId="32">#REF!</definedName>
    <definedName name="fret" localSheetId="37">#REF!</definedName>
    <definedName name="fret" localSheetId="38">#REF!</definedName>
    <definedName name="fret" localSheetId="40">#REF!</definedName>
    <definedName name="fret" localSheetId="43">#REF!</definedName>
    <definedName name="fret" localSheetId="60">#REF!</definedName>
    <definedName name="fret" localSheetId="61">#REF!</definedName>
    <definedName name="fret" localSheetId="57">#REF!</definedName>
    <definedName name="fret" localSheetId="58">#REF!</definedName>
    <definedName name="fret" localSheetId="59">#REF!</definedName>
    <definedName name="fret" localSheetId="68">#REF!</definedName>
    <definedName name="fret" localSheetId="69">#REF!</definedName>
    <definedName name="fret" localSheetId="70">#REF!</definedName>
    <definedName name="fret" localSheetId="3">#REF!</definedName>
    <definedName name="fret" localSheetId="18">#REF!</definedName>
    <definedName name="fret">#REF!</definedName>
    <definedName name="fsd" localSheetId="20">#REF!</definedName>
    <definedName name="fsd" localSheetId="27">#REF!</definedName>
    <definedName name="fsd" localSheetId="28">#REF!</definedName>
    <definedName name="fsd" localSheetId="31">#REF!</definedName>
    <definedName name="fsd" localSheetId="32">#REF!</definedName>
    <definedName name="fsd" localSheetId="37">#REF!</definedName>
    <definedName name="fsd" localSheetId="38">#REF!</definedName>
    <definedName name="fsd" localSheetId="40">#REF!</definedName>
    <definedName name="fsd" localSheetId="43">#REF!</definedName>
    <definedName name="fsd" localSheetId="60">#REF!</definedName>
    <definedName name="fsd" localSheetId="61">#REF!</definedName>
    <definedName name="fsd" localSheetId="57">#REF!</definedName>
    <definedName name="fsd" localSheetId="58">#REF!</definedName>
    <definedName name="fsd" localSheetId="59">#REF!</definedName>
    <definedName name="fsd" localSheetId="68">#REF!</definedName>
    <definedName name="fsd" localSheetId="69">#REF!</definedName>
    <definedName name="fsd" localSheetId="70">#REF!</definedName>
    <definedName name="fsd" localSheetId="3">#REF!</definedName>
    <definedName name="fsd" localSheetId="18">#REF!</definedName>
    <definedName name="fsd">#REF!</definedName>
    <definedName name="g" localSheetId="0">#REF!</definedName>
    <definedName name="g" localSheetId="20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33">#REF!</definedName>
    <definedName name="g" localSheetId="37">#REF!</definedName>
    <definedName name="g" localSheetId="38">#REF!</definedName>
    <definedName name="g" localSheetId="40">#REF!</definedName>
    <definedName name="g" localSheetId="43">#REF!</definedName>
    <definedName name="g" localSheetId="1">#REF!</definedName>
    <definedName name="g" localSheetId="49">#REF!</definedName>
    <definedName name="g" localSheetId="50">#REF!</definedName>
    <definedName name="g" localSheetId="60">#REF!</definedName>
    <definedName name="g" localSheetId="61">#REF!</definedName>
    <definedName name="g" localSheetId="57">#REF!</definedName>
    <definedName name="g" localSheetId="58">#REF!</definedName>
    <definedName name="g" localSheetId="59">#REF!</definedName>
    <definedName name="g" localSheetId="68">#REF!</definedName>
    <definedName name="g" localSheetId="69">#REF!</definedName>
    <definedName name="g" localSheetId="70">#REF!</definedName>
    <definedName name="g" localSheetId="2">#REF!</definedName>
    <definedName name="g" localSheetId="3">#REF!</definedName>
    <definedName name="g" localSheetId="18">#REF!</definedName>
    <definedName name="g">#REF!</definedName>
    <definedName name="gdfg" localSheetId="20">#REF!</definedName>
    <definedName name="gdfg" localSheetId="27">#REF!</definedName>
    <definedName name="gdfg" localSheetId="28">#REF!</definedName>
    <definedName name="gdfg" localSheetId="31">#REF!</definedName>
    <definedName name="gdfg" localSheetId="32">#REF!</definedName>
    <definedName name="gdfg" localSheetId="37">#REF!</definedName>
    <definedName name="gdfg" localSheetId="38">#REF!</definedName>
    <definedName name="gdfg" localSheetId="40">#REF!</definedName>
    <definedName name="gdfg" localSheetId="43">#REF!</definedName>
    <definedName name="gdfg" localSheetId="60">#REF!</definedName>
    <definedName name="gdfg" localSheetId="61">#REF!</definedName>
    <definedName name="gdfg" localSheetId="57">#REF!</definedName>
    <definedName name="gdfg" localSheetId="58">#REF!</definedName>
    <definedName name="gdfg" localSheetId="59">#REF!</definedName>
    <definedName name="gdfg" localSheetId="68">#REF!</definedName>
    <definedName name="gdfg" localSheetId="69">#REF!</definedName>
    <definedName name="gdfg" localSheetId="70">#REF!</definedName>
    <definedName name="gdfg" localSheetId="3">#REF!</definedName>
    <definedName name="gdfg" localSheetId="18">#REF!</definedName>
    <definedName name="gdfg">#REF!</definedName>
    <definedName name="gdgdh" localSheetId="20">#REF!</definedName>
    <definedName name="gdgdh" localSheetId="27">#REF!</definedName>
    <definedName name="gdgdh" localSheetId="28">#REF!</definedName>
    <definedName name="gdgdh" localSheetId="31">#REF!</definedName>
    <definedName name="gdgdh" localSheetId="32">#REF!</definedName>
    <definedName name="gdgdh" localSheetId="37">#REF!</definedName>
    <definedName name="gdgdh" localSheetId="38">#REF!</definedName>
    <definedName name="gdgdh" localSheetId="40">#REF!</definedName>
    <definedName name="gdgdh" localSheetId="43">#REF!</definedName>
    <definedName name="gdgdh" localSheetId="60">#REF!</definedName>
    <definedName name="gdgdh" localSheetId="61">#REF!</definedName>
    <definedName name="gdgdh" localSheetId="57">#REF!</definedName>
    <definedName name="gdgdh" localSheetId="58">#REF!</definedName>
    <definedName name="gdgdh" localSheetId="59">#REF!</definedName>
    <definedName name="gdgdh" localSheetId="68">#REF!</definedName>
    <definedName name="gdgdh" localSheetId="69">#REF!</definedName>
    <definedName name="gdgdh" localSheetId="70">#REF!</definedName>
    <definedName name="gdgdh" localSheetId="3">#REF!</definedName>
    <definedName name="gdgdh" localSheetId="18">#REF!</definedName>
    <definedName name="gdgdh">#REF!</definedName>
    <definedName name="gfdgf" localSheetId="20">#REF!</definedName>
    <definedName name="gfdgf" localSheetId="27">#REF!</definedName>
    <definedName name="gfdgf" localSheetId="28">#REF!</definedName>
    <definedName name="gfdgf" localSheetId="31">#REF!</definedName>
    <definedName name="gfdgf" localSheetId="32">#REF!</definedName>
    <definedName name="gfdgf" localSheetId="37">#REF!</definedName>
    <definedName name="gfdgf" localSheetId="38">#REF!</definedName>
    <definedName name="gfdgf" localSheetId="40">#REF!</definedName>
    <definedName name="gfdgf" localSheetId="43">#REF!</definedName>
    <definedName name="gfdgf" localSheetId="60">#REF!</definedName>
    <definedName name="gfdgf" localSheetId="61">#REF!</definedName>
    <definedName name="gfdgf" localSheetId="57">#REF!</definedName>
    <definedName name="gfdgf" localSheetId="58">#REF!</definedName>
    <definedName name="gfdgf" localSheetId="59">#REF!</definedName>
    <definedName name="gfdgf" localSheetId="68">#REF!</definedName>
    <definedName name="gfdgf" localSheetId="69">#REF!</definedName>
    <definedName name="gfdgf" localSheetId="70">#REF!</definedName>
    <definedName name="gfdgf" localSheetId="3">#REF!</definedName>
    <definedName name="gfdgf" localSheetId="18">#REF!</definedName>
    <definedName name="gfdgf">#REF!</definedName>
    <definedName name="gfgdt" localSheetId="20">#REF!</definedName>
    <definedName name="gfgdt" localSheetId="27">#REF!</definedName>
    <definedName name="gfgdt" localSheetId="28">#REF!</definedName>
    <definedName name="gfgdt" localSheetId="31">#REF!</definedName>
    <definedName name="gfgdt" localSheetId="32">#REF!</definedName>
    <definedName name="gfgdt" localSheetId="37">#REF!</definedName>
    <definedName name="gfgdt" localSheetId="38">#REF!</definedName>
    <definedName name="gfgdt" localSheetId="40">#REF!</definedName>
    <definedName name="gfgdt" localSheetId="43">#REF!</definedName>
    <definedName name="gfgdt" localSheetId="60">#REF!</definedName>
    <definedName name="gfgdt" localSheetId="61">#REF!</definedName>
    <definedName name="gfgdt" localSheetId="57">#REF!</definedName>
    <definedName name="gfgdt" localSheetId="58">#REF!</definedName>
    <definedName name="gfgdt" localSheetId="59">#REF!</definedName>
    <definedName name="gfgdt" localSheetId="68">#REF!</definedName>
    <definedName name="gfgdt" localSheetId="69">#REF!</definedName>
    <definedName name="gfgdt" localSheetId="70">#REF!</definedName>
    <definedName name="gfgdt" localSheetId="3">#REF!</definedName>
    <definedName name="gfgdt" localSheetId="18">#REF!</definedName>
    <definedName name="gfgdt">#REF!</definedName>
    <definedName name="gfhf" localSheetId="20">#REF!</definedName>
    <definedName name="gfhf" localSheetId="27">#REF!</definedName>
    <definedName name="gfhf" localSheetId="28">#REF!</definedName>
    <definedName name="gfhf" localSheetId="31">#REF!</definedName>
    <definedName name="gfhf" localSheetId="32">#REF!</definedName>
    <definedName name="gfhf" localSheetId="37">#REF!</definedName>
    <definedName name="gfhf" localSheetId="38">#REF!</definedName>
    <definedName name="gfhf" localSheetId="40">#REF!</definedName>
    <definedName name="gfhf" localSheetId="43">#REF!</definedName>
    <definedName name="gfhf" localSheetId="60">#REF!</definedName>
    <definedName name="gfhf" localSheetId="61">#REF!</definedName>
    <definedName name="gfhf" localSheetId="57">#REF!</definedName>
    <definedName name="gfhf" localSheetId="58">#REF!</definedName>
    <definedName name="gfhf" localSheetId="59">#REF!</definedName>
    <definedName name="gfhf" localSheetId="68">#REF!</definedName>
    <definedName name="gfhf" localSheetId="69">#REF!</definedName>
    <definedName name="gfhf" localSheetId="70">#REF!</definedName>
    <definedName name="gfhf" localSheetId="3">#REF!</definedName>
    <definedName name="gfhf" localSheetId="18">#REF!</definedName>
    <definedName name="gfhf">#REF!</definedName>
    <definedName name="gfhfg" localSheetId="20">#REF!</definedName>
    <definedName name="gfhfg" localSheetId="27">#REF!</definedName>
    <definedName name="gfhfg" localSheetId="28">#REF!</definedName>
    <definedName name="gfhfg" localSheetId="31">#REF!</definedName>
    <definedName name="gfhfg" localSheetId="32">#REF!</definedName>
    <definedName name="gfhfg" localSheetId="37">#REF!</definedName>
    <definedName name="gfhfg" localSheetId="38">#REF!</definedName>
    <definedName name="gfhfg" localSheetId="40">#REF!</definedName>
    <definedName name="gfhfg" localSheetId="43">#REF!</definedName>
    <definedName name="gfhfg" localSheetId="60">#REF!</definedName>
    <definedName name="gfhfg" localSheetId="61">#REF!</definedName>
    <definedName name="gfhfg" localSheetId="57">#REF!</definedName>
    <definedName name="gfhfg" localSheetId="58">#REF!</definedName>
    <definedName name="gfhfg" localSheetId="59">#REF!</definedName>
    <definedName name="gfhfg" localSheetId="68">#REF!</definedName>
    <definedName name="gfhfg" localSheetId="69">#REF!</definedName>
    <definedName name="gfhfg" localSheetId="70">#REF!</definedName>
    <definedName name="gfhfg" localSheetId="3">#REF!</definedName>
    <definedName name="gfhfg" localSheetId="18">#REF!</definedName>
    <definedName name="gfhfg">#REF!</definedName>
    <definedName name="ggdf" localSheetId="20" hidden="1">'[6]4.8'!#REF!</definedName>
    <definedName name="ggdf" localSheetId="27" hidden="1">'[6]4.8'!#REF!</definedName>
    <definedName name="ggdf" localSheetId="28" hidden="1">'[6]4.8'!#REF!</definedName>
    <definedName name="ggdf" localSheetId="31" hidden="1">'[6]4.8'!#REF!</definedName>
    <definedName name="ggdf" localSheetId="32" hidden="1">'[6]4.8'!#REF!</definedName>
    <definedName name="ggdf" localSheetId="37" hidden="1">'[6]4.8'!#REF!</definedName>
    <definedName name="ggdf" localSheetId="38" hidden="1">'[6]4.8'!#REF!</definedName>
    <definedName name="ggdf" localSheetId="40" hidden="1">'[6]4.8'!#REF!</definedName>
    <definedName name="ggdf" localSheetId="43" hidden="1">'[6]4.8'!#REF!</definedName>
    <definedName name="ggdf" localSheetId="60" hidden="1">'[6]4.8'!#REF!</definedName>
    <definedName name="ggdf" localSheetId="61" hidden="1">'[6]4.8'!#REF!</definedName>
    <definedName name="ggdf" localSheetId="57" hidden="1">'[6]4.8'!#REF!</definedName>
    <definedName name="ggdf" localSheetId="58" hidden="1">'[6]4.8'!#REF!</definedName>
    <definedName name="ggdf" localSheetId="59" hidden="1">'[6]4.8'!#REF!</definedName>
    <definedName name="ggdf" localSheetId="68" hidden="1">'[6]4.8'!#REF!</definedName>
    <definedName name="ggdf" localSheetId="69" hidden="1">'[6]4.8'!#REF!</definedName>
    <definedName name="ggdf" localSheetId="70" hidden="1">'[6]4.8'!#REF!</definedName>
    <definedName name="ggdf" localSheetId="3" hidden="1">'[6]4.8'!#REF!</definedName>
    <definedName name="ggdf" hidden="1">'[6]4.8'!#REF!</definedName>
    <definedName name="gggdt" localSheetId="20">#REF!</definedName>
    <definedName name="gggdt" localSheetId="27">#REF!</definedName>
    <definedName name="gggdt" localSheetId="28">#REF!</definedName>
    <definedName name="gggdt" localSheetId="31">#REF!</definedName>
    <definedName name="gggdt" localSheetId="32">#REF!</definedName>
    <definedName name="gggdt" localSheetId="37">#REF!</definedName>
    <definedName name="gggdt" localSheetId="38">#REF!</definedName>
    <definedName name="gggdt" localSheetId="40">#REF!</definedName>
    <definedName name="gggdt" localSheetId="43">#REF!</definedName>
    <definedName name="gggdt" localSheetId="60">#REF!</definedName>
    <definedName name="gggdt" localSheetId="61">#REF!</definedName>
    <definedName name="gggdt" localSheetId="57">#REF!</definedName>
    <definedName name="gggdt" localSheetId="58">#REF!</definedName>
    <definedName name="gggdt" localSheetId="59">#REF!</definedName>
    <definedName name="gggdt" localSheetId="68">#REF!</definedName>
    <definedName name="gggdt" localSheetId="69">#REF!</definedName>
    <definedName name="gggdt" localSheetId="70">#REF!</definedName>
    <definedName name="gggdt" localSheetId="3">#REF!</definedName>
    <definedName name="gggdt" localSheetId="18">#REF!</definedName>
    <definedName name="gggdt">#REF!</definedName>
    <definedName name="gggghn" localSheetId="20">#REF!</definedName>
    <definedName name="gggghn" localSheetId="27">#REF!</definedName>
    <definedName name="gggghn" localSheetId="28">#REF!</definedName>
    <definedName name="gggghn" localSheetId="31">#REF!</definedName>
    <definedName name="gggghn" localSheetId="32">#REF!</definedName>
    <definedName name="gggghn" localSheetId="37">#REF!</definedName>
    <definedName name="gggghn" localSheetId="38">#REF!</definedName>
    <definedName name="gggghn" localSheetId="40">#REF!</definedName>
    <definedName name="gggghn" localSheetId="43">#REF!</definedName>
    <definedName name="gggghn" localSheetId="60">#REF!</definedName>
    <definedName name="gggghn" localSheetId="61">#REF!</definedName>
    <definedName name="gggghn" localSheetId="57">#REF!</definedName>
    <definedName name="gggghn" localSheetId="58">#REF!</definedName>
    <definedName name="gggghn" localSheetId="59">#REF!</definedName>
    <definedName name="gggghn" localSheetId="68">#REF!</definedName>
    <definedName name="gggghn" localSheetId="69">#REF!</definedName>
    <definedName name="gggghn" localSheetId="70">#REF!</definedName>
    <definedName name="gggghn" localSheetId="3">#REF!</definedName>
    <definedName name="gggghn" localSheetId="18">#REF!</definedName>
    <definedName name="gggghn">#REF!</definedName>
    <definedName name="ggggt" localSheetId="20">#REF!</definedName>
    <definedName name="ggggt" localSheetId="27">#REF!</definedName>
    <definedName name="ggggt" localSheetId="28">#REF!</definedName>
    <definedName name="ggggt" localSheetId="31">#REF!</definedName>
    <definedName name="ggggt" localSheetId="32">#REF!</definedName>
    <definedName name="ggggt" localSheetId="37">#REF!</definedName>
    <definedName name="ggggt" localSheetId="38">#REF!</definedName>
    <definedName name="ggggt" localSheetId="40">#REF!</definedName>
    <definedName name="ggggt" localSheetId="43">#REF!</definedName>
    <definedName name="ggggt" localSheetId="60">#REF!</definedName>
    <definedName name="ggggt" localSheetId="61">#REF!</definedName>
    <definedName name="ggggt" localSheetId="57">#REF!</definedName>
    <definedName name="ggggt" localSheetId="58">#REF!</definedName>
    <definedName name="ggggt" localSheetId="59">#REF!</definedName>
    <definedName name="ggggt" localSheetId="68">#REF!</definedName>
    <definedName name="ggggt" localSheetId="69">#REF!</definedName>
    <definedName name="ggggt" localSheetId="70">#REF!</definedName>
    <definedName name="ggggt" localSheetId="3">#REF!</definedName>
    <definedName name="ggggt" localSheetId="18">#REF!</definedName>
    <definedName name="ggggt">#REF!</definedName>
    <definedName name="gggt" localSheetId="20">#REF!</definedName>
    <definedName name="gggt" localSheetId="27">#REF!</definedName>
    <definedName name="gggt" localSheetId="28">#REF!</definedName>
    <definedName name="gggt" localSheetId="31">#REF!</definedName>
    <definedName name="gggt" localSheetId="32">#REF!</definedName>
    <definedName name="gggt" localSheetId="37">#REF!</definedName>
    <definedName name="gggt" localSheetId="38">#REF!</definedName>
    <definedName name="gggt" localSheetId="40">#REF!</definedName>
    <definedName name="gggt" localSheetId="43">#REF!</definedName>
    <definedName name="gggt" localSheetId="60">#REF!</definedName>
    <definedName name="gggt" localSheetId="61">#REF!</definedName>
    <definedName name="gggt" localSheetId="57">#REF!</definedName>
    <definedName name="gggt" localSheetId="58">#REF!</definedName>
    <definedName name="gggt" localSheetId="59">#REF!</definedName>
    <definedName name="gggt" localSheetId="68">#REF!</definedName>
    <definedName name="gggt" localSheetId="69">#REF!</definedName>
    <definedName name="gggt" localSheetId="70">#REF!</definedName>
    <definedName name="gggt" localSheetId="3">#REF!</definedName>
    <definedName name="gggt" localSheetId="18">#REF!</definedName>
    <definedName name="gggt">#REF!</definedName>
    <definedName name="ghfjk" localSheetId="0">#REF!</definedName>
    <definedName name="ghfjk" localSheetId="20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33">#REF!</definedName>
    <definedName name="ghfjk" localSheetId="37">#REF!</definedName>
    <definedName name="ghfjk" localSheetId="38">#REF!</definedName>
    <definedName name="ghfjk" localSheetId="40">#REF!</definedName>
    <definedName name="ghfjk" localSheetId="43">#REF!</definedName>
    <definedName name="ghfjk" localSheetId="1">#REF!</definedName>
    <definedName name="ghfjk" localSheetId="49">#REF!</definedName>
    <definedName name="ghfjk" localSheetId="50">#REF!</definedName>
    <definedName name="ghfjk" localSheetId="60">#REF!</definedName>
    <definedName name="ghfjk" localSheetId="61">#REF!</definedName>
    <definedName name="ghfjk" localSheetId="57">#REF!</definedName>
    <definedName name="ghfjk" localSheetId="58">#REF!</definedName>
    <definedName name="ghfjk" localSheetId="59">#REF!</definedName>
    <definedName name="ghfjk" localSheetId="68">#REF!</definedName>
    <definedName name="ghfjk" localSheetId="69">#REF!</definedName>
    <definedName name="ghfjk" localSheetId="70">#REF!</definedName>
    <definedName name="ghfjk" localSheetId="2">#REF!</definedName>
    <definedName name="ghfjk" localSheetId="3">#REF!</definedName>
    <definedName name="ghfjk" localSheetId="18">#REF!</definedName>
    <definedName name="ghfjk">#REF!</definedName>
    <definedName name="gyht" localSheetId="20">#REF!</definedName>
    <definedName name="gyht" localSheetId="27">#REF!</definedName>
    <definedName name="gyht" localSheetId="28">#REF!</definedName>
    <definedName name="gyht" localSheetId="31">#REF!</definedName>
    <definedName name="gyht" localSheetId="32">#REF!</definedName>
    <definedName name="gyht" localSheetId="37">#REF!</definedName>
    <definedName name="gyht" localSheetId="38">#REF!</definedName>
    <definedName name="gyht" localSheetId="40">#REF!</definedName>
    <definedName name="gyht" localSheetId="43">#REF!</definedName>
    <definedName name="gyht" localSheetId="60">#REF!</definedName>
    <definedName name="gyht" localSheetId="61">#REF!</definedName>
    <definedName name="gyht" localSheetId="57">#REF!</definedName>
    <definedName name="gyht" localSheetId="58">#REF!</definedName>
    <definedName name="gyht" localSheetId="59">#REF!</definedName>
    <definedName name="gyht" localSheetId="68">#REF!</definedName>
    <definedName name="gyht" localSheetId="69">#REF!</definedName>
    <definedName name="gyht" localSheetId="70">#REF!</definedName>
    <definedName name="gyht" localSheetId="3">#REF!</definedName>
    <definedName name="gyht" localSheetId="18">#REF!</definedName>
    <definedName name="gyht">#REF!</definedName>
    <definedName name="h" localSheetId="0">#REF!</definedName>
    <definedName name="h" localSheetId="20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33">#REF!</definedName>
    <definedName name="h" localSheetId="37">#REF!</definedName>
    <definedName name="h" localSheetId="38">#REF!</definedName>
    <definedName name="h" localSheetId="40">#REF!</definedName>
    <definedName name="h" localSheetId="43">#REF!</definedName>
    <definedName name="h" localSheetId="1">#REF!</definedName>
    <definedName name="h" localSheetId="49">#REF!</definedName>
    <definedName name="h" localSheetId="50">#REF!</definedName>
    <definedName name="h" localSheetId="60">#REF!</definedName>
    <definedName name="h" localSheetId="61">#REF!</definedName>
    <definedName name="h" localSheetId="57">#REF!</definedName>
    <definedName name="h" localSheetId="58">#REF!</definedName>
    <definedName name="h" localSheetId="59">#REF!</definedName>
    <definedName name="h" localSheetId="68">#REF!</definedName>
    <definedName name="h" localSheetId="69">#REF!</definedName>
    <definedName name="h" localSheetId="70">#REF!</definedName>
    <definedName name="h" localSheetId="2">#REF!</definedName>
    <definedName name="h" localSheetId="3">#REF!</definedName>
    <definedName name="h" localSheetId="18">#REF!</definedName>
    <definedName name="h">#REF!</definedName>
    <definedName name="head" localSheetId="0">#REF!</definedName>
    <definedName name="head" localSheetId="20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33">#REF!</definedName>
    <definedName name="head" localSheetId="37">#REF!</definedName>
    <definedName name="head" localSheetId="38">#REF!</definedName>
    <definedName name="head" localSheetId="40">#REF!</definedName>
    <definedName name="head" localSheetId="43">#REF!</definedName>
    <definedName name="head" localSheetId="1">#REF!</definedName>
    <definedName name="head" localSheetId="49">#REF!</definedName>
    <definedName name="head" localSheetId="50">#REF!</definedName>
    <definedName name="head" localSheetId="60">#REF!</definedName>
    <definedName name="head" localSheetId="61">#REF!</definedName>
    <definedName name="head" localSheetId="57">#REF!</definedName>
    <definedName name="head" localSheetId="58">#REF!</definedName>
    <definedName name="head" localSheetId="59">#REF!</definedName>
    <definedName name="head" localSheetId="68">#REF!</definedName>
    <definedName name="head" localSheetId="69">#REF!</definedName>
    <definedName name="head" localSheetId="70">#REF!</definedName>
    <definedName name="head" localSheetId="2">#REF!</definedName>
    <definedName name="head" localSheetId="3">#REF!</definedName>
    <definedName name="head" localSheetId="18">#REF!</definedName>
    <definedName name="head">#REF!</definedName>
    <definedName name="hft" localSheetId="20">#REF!</definedName>
    <definedName name="hft" localSheetId="27">#REF!</definedName>
    <definedName name="hft" localSheetId="28">#REF!</definedName>
    <definedName name="hft" localSheetId="31">#REF!</definedName>
    <definedName name="hft" localSheetId="32">#REF!</definedName>
    <definedName name="hft" localSheetId="37">#REF!</definedName>
    <definedName name="hft" localSheetId="38">#REF!</definedName>
    <definedName name="hft" localSheetId="40">#REF!</definedName>
    <definedName name="hft" localSheetId="43">#REF!</definedName>
    <definedName name="hft" localSheetId="60">#REF!</definedName>
    <definedName name="hft" localSheetId="61">#REF!</definedName>
    <definedName name="hft" localSheetId="57">#REF!</definedName>
    <definedName name="hft" localSheetId="58">#REF!</definedName>
    <definedName name="hft" localSheetId="59">#REF!</definedName>
    <definedName name="hft" localSheetId="68">#REF!</definedName>
    <definedName name="hft" localSheetId="69">#REF!</definedName>
    <definedName name="hft" localSheetId="70">#REF!</definedName>
    <definedName name="hft" localSheetId="3">#REF!</definedName>
    <definedName name="hft" localSheetId="18">#REF!</definedName>
    <definedName name="hft">#REF!</definedName>
    <definedName name="hgt" localSheetId="20" hidden="1">'[3]4.9'!#REF!</definedName>
    <definedName name="hgt" localSheetId="27" hidden="1">'[3]4.9'!#REF!</definedName>
    <definedName name="hgt" localSheetId="28" hidden="1">'[3]4.9'!#REF!</definedName>
    <definedName name="hgt" localSheetId="31" hidden="1">'[3]4.9'!#REF!</definedName>
    <definedName name="hgt" localSheetId="32" hidden="1">'[3]4.9'!#REF!</definedName>
    <definedName name="hgt" localSheetId="37" hidden="1">'[3]4.9'!#REF!</definedName>
    <definedName name="hgt" localSheetId="38" hidden="1">'[3]4.9'!#REF!</definedName>
    <definedName name="hgt" localSheetId="40" hidden="1">'[3]4.9'!#REF!</definedName>
    <definedName name="hgt" localSheetId="43" hidden="1">'[3]4.9'!#REF!</definedName>
    <definedName name="hgt" localSheetId="60" hidden="1">'[3]4.9'!#REF!</definedName>
    <definedName name="hgt" localSheetId="61" hidden="1">'[3]4.9'!#REF!</definedName>
    <definedName name="hgt" localSheetId="57" hidden="1">'[3]4.9'!#REF!</definedName>
    <definedName name="hgt" localSheetId="58" hidden="1">'[3]4.9'!#REF!</definedName>
    <definedName name="hgt" localSheetId="59" hidden="1">'[3]4.9'!#REF!</definedName>
    <definedName name="hgt" localSheetId="68" hidden="1">'[3]4.9'!#REF!</definedName>
    <definedName name="hgt" localSheetId="69" hidden="1">'[3]4.9'!#REF!</definedName>
    <definedName name="hgt" localSheetId="70" hidden="1">'[3]4.9'!#REF!</definedName>
    <definedName name="hgt" localSheetId="3" hidden="1">'[3]4.9'!#REF!</definedName>
    <definedName name="hgt" hidden="1">'[3]4.9'!#REF!</definedName>
    <definedName name="hh" localSheetId="20">#REF!</definedName>
    <definedName name="hh" localSheetId="27">#REF!</definedName>
    <definedName name="hh" localSheetId="28">#REF!</definedName>
    <definedName name="hh" localSheetId="31">#REF!</definedName>
    <definedName name="hh" localSheetId="32">#REF!</definedName>
    <definedName name="hh" localSheetId="37">#REF!</definedName>
    <definedName name="hh" localSheetId="38">#REF!</definedName>
    <definedName name="hh" localSheetId="40">#REF!</definedName>
    <definedName name="hh" localSheetId="43">#REF!</definedName>
    <definedName name="hh" localSheetId="60">#REF!</definedName>
    <definedName name="hh" localSheetId="61">#REF!</definedName>
    <definedName name="hh" localSheetId="57">#REF!</definedName>
    <definedName name="hh" localSheetId="58">#REF!</definedName>
    <definedName name="hh" localSheetId="59">#REF!</definedName>
    <definedName name="hh" localSheetId="68">#REF!</definedName>
    <definedName name="hh" localSheetId="69">#REF!</definedName>
    <definedName name="hh" localSheetId="70">#REF!</definedName>
    <definedName name="hh" localSheetId="3">#REF!</definedName>
    <definedName name="hh" localSheetId="18">#REF!</definedName>
    <definedName name="hh">#REF!</definedName>
    <definedName name="hhft" localSheetId="20">#REF!</definedName>
    <definedName name="hhft" localSheetId="27">#REF!</definedName>
    <definedName name="hhft" localSheetId="28">#REF!</definedName>
    <definedName name="hhft" localSheetId="31">#REF!</definedName>
    <definedName name="hhft" localSheetId="32">#REF!</definedName>
    <definedName name="hhft" localSheetId="37">#REF!</definedName>
    <definedName name="hhft" localSheetId="38">#REF!</definedName>
    <definedName name="hhft" localSheetId="40">#REF!</definedName>
    <definedName name="hhft" localSheetId="43">#REF!</definedName>
    <definedName name="hhft" localSheetId="60">#REF!</definedName>
    <definedName name="hhft" localSheetId="61">#REF!</definedName>
    <definedName name="hhft" localSheetId="57">#REF!</definedName>
    <definedName name="hhft" localSheetId="58">#REF!</definedName>
    <definedName name="hhft" localSheetId="59">#REF!</definedName>
    <definedName name="hhft" localSheetId="68">#REF!</definedName>
    <definedName name="hhft" localSheetId="69">#REF!</definedName>
    <definedName name="hhft" localSheetId="70">#REF!</definedName>
    <definedName name="hhft" localSheetId="3">#REF!</definedName>
    <definedName name="hhft" localSheetId="18">#REF!</definedName>
    <definedName name="hhft">#REF!</definedName>
    <definedName name="hhhgt" localSheetId="20">#REF!</definedName>
    <definedName name="hhhgt" localSheetId="27">#REF!</definedName>
    <definedName name="hhhgt" localSheetId="28">#REF!</definedName>
    <definedName name="hhhgt" localSheetId="31">#REF!</definedName>
    <definedName name="hhhgt" localSheetId="32">#REF!</definedName>
    <definedName name="hhhgt" localSheetId="37">#REF!</definedName>
    <definedName name="hhhgt" localSheetId="38">#REF!</definedName>
    <definedName name="hhhgt" localSheetId="40">#REF!</definedName>
    <definedName name="hhhgt" localSheetId="43">#REF!</definedName>
    <definedName name="hhhgt" localSheetId="60">#REF!</definedName>
    <definedName name="hhhgt" localSheetId="61">#REF!</definedName>
    <definedName name="hhhgt" localSheetId="57">#REF!</definedName>
    <definedName name="hhhgt" localSheetId="58">#REF!</definedName>
    <definedName name="hhhgt" localSheetId="59">#REF!</definedName>
    <definedName name="hhhgt" localSheetId="68">#REF!</definedName>
    <definedName name="hhhgt" localSheetId="69">#REF!</definedName>
    <definedName name="hhhgt" localSheetId="70">#REF!</definedName>
    <definedName name="hhhgt" localSheetId="3">#REF!</definedName>
    <definedName name="hhhgt" localSheetId="18">#REF!</definedName>
    <definedName name="hhhgt">#REF!</definedName>
    <definedName name="hhhhjy" localSheetId="20">#REF!</definedName>
    <definedName name="hhhhjy" localSheetId="27">#REF!</definedName>
    <definedName name="hhhhjy" localSheetId="28">#REF!</definedName>
    <definedName name="hhhhjy" localSheetId="31">#REF!</definedName>
    <definedName name="hhhhjy" localSheetId="32">#REF!</definedName>
    <definedName name="hhhhjy" localSheetId="37">#REF!</definedName>
    <definedName name="hhhhjy" localSheetId="38">#REF!</definedName>
    <definedName name="hhhhjy" localSheetId="40">#REF!</definedName>
    <definedName name="hhhhjy" localSheetId="43">#REF!</definedName>
    <definedName name="hhhhjy" localSheetId="60">#REF!</definedName>
    <definedName name="hhhhjy" localSheetId="61">#REF!</definedName>
    <definedName name="hhhhjy" localSheetId="57">#REF!</definedName>
    <definedName name="hhhhjy" localSheetId="58">#REF!</definedName>
    <definedName name="hhhhjy" localSheetId="59">#REF!</definedName>
    <definedName name="hhhhjy" localSheetId="68">#REF!</definedName>
    <definedName name="hhhhjy" localSheetId="69">#REF!</definedName>
    <definedName name="hhhhjy" localSheetId="70">#REF!</definedName>
    <definedName name="hhhhjy" localSheetId="3">#REF!</definedName>
    <definedName name="hhhhjy" localSheetId="18">#REF!</definedName>
    <definedName name="hhhhjy">#REF!</definedName>
    <definedName name="hhhht" localSheetId="20">#REF!</definedName>
    <definedName name="hhhht" localSheetId="27">#REF!</definedName>
    <definedName name="hhhht" localSheetId="28">#REF!</definedName>
    <definedName name="hhhht" localSheetId="31">#REF!</definedName>
    <definedName name="hhhht" localSheetId="32">#REF!</definedName>
    <definedName name="hhhht" localSheetId="37">#REF!</definedName>
    <definedName name="hhhht" localSheetId="38">#REF!</definedName>
    <definedName name="hhhht" localSheetId="40">#REF!</definedName>
    <definedName name="hhhht" localSheetId="43">#REF!</definedName>
    <definedName name="hhhht" localSheetId="60">#REF!</definedName>
    <definedName name="hhhht" localSheetId="61">#REF!</definedName>
    <definedName name="hhhht" localSheetId="57">#REF!</definedName>
    <definedName name="hhhht" localSheetId="58">#REF!</definedName>
    <definedName name="hhhht" localSheetId="59">#REF!</definedName>
    <definedName name="hhhht" localSheetId="68">#REF!</definedName>
    <definedName name="hhhht" localSheetId="69">#REF!</definedName>
    <definedName name="hhhht" localSheetId="70">#REF!</definedName>
    <definedName name="hhhht" localSheetId="3">#REF!</definedName>
    <definedName name="hhhht" localSheetId="18">#REF!</definedName>
    <definedName name="hhhht">#REF!</definedName>
    <definedName name="hhjy" localSheetId="20">#REF!</definedName>
    <definedName name="hhjy" localSheetId="27">#REF!</definedName>
    <definedName name="hhjy" localSheetId="28">#REF!</definedName>
    <definedName name="hhjy" localSheetId="31">#REF!</definedName>
    <definedName name="hhjy" localSheetId="32">#REF!</definedName>
    <definedName name="hhjy" localSheetId="37">#REF!</definedName>
    <definedName name="hhjy" localSheetId="38">#REF!</definedName>
    <definedName name="hhjy" localSheetId="40">#REF!</definedName>
    <definedName name="hhjy" localSheetId="43">#REF!</definedName>
    <definedName name="hhjy" localSheetId="60">#REF!</definedName>
    <definedName name="hhjy" localSheetId="61">#REF!</definedName>
    <definedName name="hhjy" localSheetId="57">#REF!</definedName>
    <definedName name="hhjy" localSheetId="58">#REF!</definedName>
    <definedName name="hhjy" localSheetId="59">#REF!</definedName>
    <definedName name="hhjy" localSheetId="68">#REF!</definedName>
    <definedName name="hhjy" localSheetId="69">#REF!</definedName>
    <definedName name="hhjy" localSheetId="70">#REF!</definedName>
    <definedName name="hhjy" localSheetId="3">#REF!</definedName>
    <definedName name="hhjy" localSheetId="18">#REF!</definedName>
    <definedName name="hhjy">#REF!</definedName>
    <definedName name="hjg" localSheetId="20">#REF!</definedName>
    <definedName name="hjg" localSheetId="27">#REF!</definedName>
    <definedName name="hjg" localSheetId="28">#REF!</definedName>
    <definedName name="hjg" localSheetId="31">#REF!</definedName>
    <definedName name="hjg" localSheetId="32">#REF!</definedName>
    <definedName name="hjg" localSheetId="37">#REF!</definedName>
    <definedName name="hjg" localSheetId="38">#REF!</definedName>
    <definedName name="hjg" localSheetId="40">#REF!</definedName>
    <definedName name="hjg" localSheetId="43">#REF!</definedName>
    <definedName name="hjg" localSheetId="60">#REF!</definedName>
    <definedName name="hjg" localSheetId="61">#REF!</definedName>
    <definedName name="hjg" localSheetId="57">#REF!</definedName>
    <definedName name="hjg" localSheetId="58">#REF!</definedName>
    <definedName name="hjg" localSheetId="59">#REF!</definedName>
    <definedName name="hjg" localSheetId="68">#REF!</definedName>
    <definedName name="hjg" localSheetId="69">#REF!</definedName>
    <definedName name="hjg" localSheetId="70">#REF!</definedName>
    <definedName name="hjg" localSheetId="3">#REF!</definedName>
    <definedName name="hjg" localSheetId="18">#REF!</definedName>
    <definedName name="hjg">#REF!</definedName>
    <definedName name="hjgy" localSheetId="20">#REF!</definedName>
    <definedName name="hjgy" localSheetId="27">#REF!</definedName>
    <definedName name="hjgy" localSheetId="28">#REF!</definedName>
    <definedName name="hjgy" localSheetId="31">#REF!</definedName>
    <definedName name="hjgy" localSheetId="32">#REF!</definedName>
    <definedName name="hjgy" localSheetId="37">#REF!</definedName>
    <definedName name="hjgy" localSheetId="38">#REF!</definedName>
    <definedName name="hjgy" localSheetId="40">#REF!</definedName>
    <definedName name="hjgy" localSheetId="43">#REF!</definedName>
    <definedName name="hjgy" localSheetId="60">#REF!</definedName>
    <definedName name="hjgy" localSheetId="61">#REF!</definedName>
    <definedName name="hjgy" localSheetId="57">#REF!</definedName>
    <definedName name="hjgy" localSheetId="58">#REF!</definedName>
    <definedName name="hjgy" localSheetId="59">#REF!</definedName>
    <definedName name="hjgy" localSheetId="68">#REF!</definedName>
    <definedName name="hjgy" localSheetId="69">#REF!</definedName>
    <definedName name="hjgy" localSheetId="70">#REF!</definedName>
    <definedName name="hjgy" localSheetId="3">#REF!</definedName>
    <definedName name="hjgy" localSheetId="18">#REF!</definedName>
    <definedName name="hjgy">#REF!</definedName>
    <definedName name="iii" localSheetId="0">#REF!</definedName>
    <definedName name="iii" localSheetId="20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33">#REF!</definedName>
    <definedName name="iii" localSheetId="37">#REF!</definedName>
    <definedName name="iii" localSheetId="38">#REF!</definedName>
    <definedName name="iii" localSheetId="40">#REF!</definedName>
    <definedName name="iii" localSheetId="43">#REF!</definedName>
    <definedName name="iii" localSheetId="1">#REF!</definedName>
    <definedName name="iii" localSheetId="49">#REF!</definedName>
    <definedName name="iii" localSheetId="50">#REF!</definedName>
    <definedName name="iii" localSheetId="60">#REF!</definedName>
    <definedName name="iii" localSheetId="61">#REF!</definedName>
    <definedName name="iii" localSheetId="57">#REF!</definedName>
    <definedName name="iii" localSheetId="58">#REF!</definedName>
    <definedName name="iii" localSheetId="59">#REF!</definedName>
    <definedName name="iii" localSheetId="68">#REF!</definedName>
    <definedName name="iii" localSheetId="69">#REF!</definedName>
    <definedName name="iii" localSheetId="70">#REF!</definedName>
    <definedName name="iii" localSheetId="2">#REF!</definedName>
    <definedName name="iii" localSheetId="3">#REF!</definedName>
    <definedName name="iii" localSheetId="18">#REF!</definedName>
    <definedName name="iii">#REF!</definedName>
    <definedName name="iiiii" localSheetId="20" hidden="1">#REF!</definedName>
    <definedName name="iiiii" localSheetId="27" hidden="1">#REF!</definedName>
    <definedName name="iiiii" localSheetId="28" hidden="1">#REF!</definedName>
    <definedName name="iiiii" localSheetId="31" hidden="1">#REF!</definedName>
    <definedName name="iiiii" localSheetId="32" hidden="1">#REF!</definedName>
    <definedName name="iiiii" localSheetId="37" hidden="1">#REF!</definedName>
    <definedName name="iiiii" localSheetId="38" hidden="1">#REF!</definedName>
    <definedName name="iiiii" localSheetId="40" hidden="1">#REF!</definedName>
    <definedName name="iiiii" localSheetId="43" hidden="1">#REF!</definedName>
    <definedName name="iiiii" localSheetId="60" hidden="1">#REF!</definedName>
    <definedName name="iiiii" localSheetId="61" hidden="1">#REF!</definedName>
    <definedName name="iiiii" localSheetId="57" hidden="1">#REF!</definedName>
    <definedName name="iiiii" localSheetId="58" hidden="1">#REF!</definedName>
    <definedName name="iiiii" localSheetId="59" hidden="1">#REF!</definedName>
    <definedName name="iiiii" localSheetId="68" hidden="1">#REF!</definedName>
    <definedName name="iiiii" localSheetId="69" hidden="1">#REF!</definedName>
    <definedName name="iiiii" localSheetId="70" hidden="1">#REF!</definedName>
    <definedName name="iiiii" localSheetId="3" hidden="1">#REF!</definedName>
    <definedName name="iiiii" localSheetId="18">#REF!</definedName>
    <definedName name="iiiii" hidden="1">#REF!</definedName>
    <definedName name="j" localSheetId="0">#REF!</definedName>
    <definedName name="j" localSheetId="20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33">#REF!</definedName>
    <definedName name="j" localSheetId="37">#REF!</definedName>
    <definedName name="j" localSheetId="38">#REF!</definedName>
    <definedName name="j" localSheetId="40">#REF!</definedName>
    <definedName name="j" localSheetId="43">#REF!</definedName>
    <definedName name="j" localSheetId="1">#REF!</definedName>
    <definedName name="j" localSheetId="49">#REF!</definedName>
    <definedName name="j" localSheetId="50">#REF!</definedName>
    <definedName name="j" localSheetId="60">#REF!</definedName>
    <definedName name="j" localSheetId="61">#REF!</definedName>
    <definedName name="j" localSheetId="57">#REF!</definedName>
    <definedName name="j" localSheetId="58">#REF!</definedName>
    <definedName name="j" localSheetId="59">#REF!</definedName>
    <definedName name="j" localSheetId="68">#REF!</definedName>
    <definedName name="j" localSheetId="69">#REF!</definedName>
    <definedName name="j" localSheetId="70">#REF!</definedName>
    <definedName name="j" localSheetId="2">#REF!</definedName>
    <definedName name="j" localSheetId="3">#REF!</definedName>
    <definedName name="j" localSheetId="18">#REF!</definedName>
    <definedName name="j">#REF!</definedName>
    <definedName name="jjj" localSheetId="20">#REF!</definedName>
    <definedName name="jjj" localSheetId="27">#REF!</definedName>
    <definedName name="jjj" localSheetId="28">#REF!</definedName>
    <definedName name="jjj" localSheetId="31">#REF!</definedName>
    <definedName name="jjj" localSheetId="32">#REF!</definedName>
    <definedName name="jjj" localSheetId="37">#REF!</definedName>
    <definedName name="jjj" localSheetId="38">#REF!</definedName>
    <definedName name="jjj" localSheetId="40">#REF!</definedName>
    <definedName name="jjj" localSheetId="43">#REF!</definedName>
    <definedName name="jjj" localSheetId="60">#REF!</definedName>
    <definedName name="jjj" localSheetId="61">#REF!</definedName>
    <definedName name="jjj" localSheetId="57">#REF!</definedName>
    <definedName name="jjj" localSheetId="58">#REF!</definedName>
    <definedName name="jjj" localSheetId="59">#REF!</definedName>
    <definedName name="jjj" localSheetId="68">#REF!</definedName>
    <definedName name="jjj" localSheetId="69">#REF!</definedName>
    <definedName name="jjj" localSheetId="70">#REF!</definedName>
    <definedName name="jjj" localSheetId="3">#REF!</definedName>
    <definedName name="jjj" localSheetId="18">#REF!</definedName>
    <definedName name="jjj">#REF!</definedName>
    <definedName name="jjjt" localSheetId="20">#REF!</definedName>
    <definedName name="jjjt" localSheetId="27">#REF!</definedName>
    <definedName name="jjjt" localSheetId="28">#REF!</definedName>
    <definedName name="jjjt" localSheetId="31">#REF!</definedName>
    <definedName name="jjjt" localSheetId="32">#REF!</definedName>
    <definedName name="jjjt" localSheetId="37">#REF!</definedName>
    <definedName name="jjjt" localSheetId="38">#REF!</definedName>
    <definedName name="jjjt" localSheetId="40">#REF!</definedName>
    <definedName name="jjjt" localSheetId="43">#REF!</definedName>
    <definedName name="jjjt" localSheetId="60">#REF!</definedName>
    <definedName name="jjjt" localSheetId="61">#REF!</definedName>
    <definedName name="jjjt" localSheetId="57">#REF!</definedName>
    <definedName name="jjjt" localSheetId="58">#REF!</definedName>
    <definedName name="jjjt" localSheetId="59">#REF!</definedName>
    <definedName name="jjjt" localSheetId="68">#REF!</definedName>
    <definedName name="jjjt" localSheetId="69">#REF!</definedName>
    <definedName name="jjjt" localSheetId="70">#REF!</definedName>
    <definedName name="jjjt" localSheetId="3">#REF!</definedName>
    <definedName name="jjjt" localSheetId="18">#REF!</definedName>
    <definedName name="jjjt">#REF!</definedName>
    <definedName name="jjjtg" localSheetId="20">#REF!</definedName>
    <definedName name="jjjtg" localSheetId="27">#REF!</definedName>
    <definedName name="jjjtg" localSheetId="28">#REF!</definedName>
    <definedName name="jjjtg" localSheetId="31">#REF!</definedName>
    <definedName name="jjjtg" localSheetId="32">#REF!</definedName>
    <definedName name="jjjtg" localSheetId="37">#REF!</definedName>
    <definedName name="jjjtg" localSheetId="38">#REF!</definedName>
    <definedName name="jjjtg" localSheetId="40">#REF!</definedName>
    <definedName name="jjjtg" localSheetId="43">#REF!</definedName>
    <definedName name="jjjtg" localSheetId="60">#REF!</definedName>
    <definedName name="jjjtg" localSheetId="61">#REF!</definedName>
    <definedName name="jjjtg" localSheetId="57">#REF!</definedName>
    <definedName name="jjjtg" localSheetId="58">#REF!</definedName>
    <definedName name="jjjtg" localSheetId="59">#REF!</definedName>
    <definedName name="jjjtg" localSheetId="68">#REF!</definedName>
    <definedName name="jjjtg" localSheetId="69">#REF!</definedName>
    <definedName name="jjjtg" localSheetId="70">#REF!</definedName>
    <definedName name="jjjtg" localSheetId="3">#REF!</definedName>
    <definedName name="jjjtg" localSheetId="18">#REF!</definedName>
    <definedName name="jjjtg">#REF!</definedName>
    <definedName name="jjju" localSheetId="20">#REF!</definedName>
    <definedName name="jjju" localSheetId="27">#REF!</definedName>
    <definedName name="jjju" localSheetId="28">#REF!</definedName>
    <definedName name="jjju" localSheetId="31">#REF!</definedName>
    <definedName name="jjju" localSheetId="32">#REF!</definedName>
    <definedName name="jjju" localSheetId="37">#REF!</definedName>
    <definedName name="jjju" localSheetId="38">#REF!</definedName>
    <definedName name="jjju" localSheetId="40">#REF!</definedName>
    <definedName name="jjju" localSheetId="43">#REF!</definedName>
    <definedName name="jjju" localSheetId="60">#REF!</definedName>
    <definedName name="jjju" localSheetId="61">#REF!</definedName>
    <definedName name="jjju" localSheetId="57">#REF!</definedName>
    <definedName name="jjju" localSheetId="58">#REF!</definedName>
    <definedName name="jjju" localSheetId="59">#REF!</definedName>
    <definedName name="jjju" localSheetId="68">#REF!</definedName>
    <definedName name="jjju" localSheetId="69">#REF!</definedName>
    <definedName name="jjju" localSheetId="70">#REF!</definedName>
    <definedName name="jjju" localSheetId="3">#REF!</definedName>
    <definedName name="jjju" localSheetId="18">#REF!</definedName>
    <definedName name="jjju">#REF!</definedName>
    <definedName name="jjjy" localSheetId="20">#REF!</definedName>
    <definedName name="jjjy" localSheetId="27">#REF!</definedName>
    <definedName name="jjjy" localSheetId="28">#REF!</definedName>
    <definedName name="jjjy" localSheetId="31">#REF!</definedName>
    <definedName name="jjjy" localSheetId="32">#REF!</definedName>
    <definedName name="jjjy" localSheetId="37">#REF!</definedName>
    <definedName name="jjjy" localSheetId="38">#REF!</definedName>
    <definedName name="jjjy" localSheetId="40">#REF!</definedName>
    <definedName name="jjjy" localSheetId="43">#REF!</definedName>
    <definedName name="jjjy" localSheetId="60">#REF!</definedName>
    <definedName name="jjjy" localSheetId="61">#REF!</definedName>
    <definedName name="jjjy" localSheetId="57">#REF!</definedName>
    <definedName name="jjjy" localSheetId="58">#REF!</definedName>
    <definedName name="jjjy" localSheetId="59">#REF!</definedName>
    <definedName name="jjjy" localSheetId="68">#REF!</definedName>
    <definedName name="jjjy" localSheetId="69">#REF!</definedName>
    <definedName name="jjjy" localSheetId="70">#REF!</definedName>
    <definedName name="jjjy" localSheetId="3">#REF!</definedName>
    <definedName name="jjjy" localSheetId="18">#REF!</definedName>
    <definedName name="jjjy">#REF!</definedName>
    <definedName name="johor" localSheetId="0" hidden="1">'[10]7.6'!#REF!</definedName>
    <definedName name="johor" localSheetId="20" hidden="1">'[10]7.6'!#REF!</definedName>
    <definedName name="johor" localSheetId="24" hidden="1">'[10]7.6'!#REF!</definedName>
    <definedName name="johor" localSheetId="25" hidden="1">'[10]7.6'!#REF!</definedName>
    <definedName name="johor" localSheetId="26" hidden="1">'[10]7.6'!#REF!</definedName>
    <definedName name="johor" localSheetId="27" hidden="1">'[10]7.6'!#REF!</definedName>
    <definedName name="johor" localSheetId="28" hidden="1">'[10]7.6'!#REF!</definedName>
    <definedName name="johor" localSheetId="29" hidden="1">'[10]7.6'!#REF!</definedName>
    <definedName name="johor" localSheetId="30" hidden="1">'[10]7.6'!#REF!</definedName>
    <definedName name="johor" localSheetId="31" hidden="1">'[10]7.6'!#REF!</definedName>
    <definedName name="johor" localSheetId="32" hidden="1">'[10]7.6'!#REF!</definedName>
    <definedName name="johor" localSheetId="33" hidden="1">'[10]7.6'!#REF!</definedName>
    <definedName name="johor" localSheetId="37" hidden="1">'[10]7.6'!#REF!</definedName>
    <definedName name="johor" localSheetId="38" hidden="1">'[10]7.6'!#REF!</definedName>
    <definedName name="johor" localSheetId="40" hidden="1">'[10]7.6'!#REF!</definedName>
    <definedName name="johor" localSheetId="43" hidden="1">'[10]7.6'!#REF!</definedName>
    <definedName name="johor" localSheetId="1" hidden="1">'[10]7.6'!#REF!</definedName>
    <definedName name="johor" localSheetId="49" hidden="1">'[7]7.6'!#REF!</definedName>
    <definedName name="johor" localSheetId="50" hidden="1">'[7]7.6'!#REF!</definedName>
    <definedName name="johor" localSheetId="60" hidden="1">'[10]7.6'!#REF!</definedName>
    <definedName name="johor" localSheetId="61" hidden="1">'[10]7.6'!#REF!</definedName>
    <definedName name="johor" localSheetId="57" hidden="1">'[10]7.6'!#REF!</definedName>
    <definedName name="johor" localSheetId="58" hidden="1">'[10]7.6'!#REF!</definedName>
    <definedName name="johor" localSheetId="59" hidden="1">'[10]7.6'!#REF!</definedName>
    <definedName name="johor" localSheetId="68" hidden="1">'[10]7.6'!#REF!</definedName>
    <definedName name="johor" localSheetId="69" hidden="1">'[10]7.6'!#REF!</definedName>
    <definedName name="johor" localSheetId="70" hidden="1">'[10]7.6'!#REF!</definedName>
    <definedName name="johor" localSheetId="2" hidden="1">'[10]7.6'!#REF!</definedName>
    <definedName name="johor" localSheetId="3" hidden="1">'[10]7.6'!#REF!</definedName>
    <definedName name="johor" localSheetId="18">'[11]7.6'!#REF!</definedName>
    <definedName name="johor" hidden="1">'[10]7.6'!#REF!</definedName>
    <definedName name="JOHOR1" localSheetId="0" hidden="1">'[12]4.9'!#REF!</definedName>
    <definedName name="JOHOR1" localSheetId="20" hidden="1">'[12]4.9'!#REF!</definedName>
    <definedName name="JOHOR1" localSheetId="24" hidden="1">'[12]4.9'!#REF!</definedName>
    <definedName name="JOHOR1" localSheetId="25" hidden="1">'[12]4.9'!#REF!</definedName>
    <definedName name="JOHOR1" localSheetId="26" hidden="1">'[12]4.9'!#REF!</definedName>
    <definedName name="JOHOR1" localSheetId="27" hidden="1">'[12]4.9'!#REF!</definedName>
    <definedName name="JOHOR1" localSheetId="28" hidden="1">'[12]4.9'!#REF!</definedName>
    <definedName name="JOHOR1" localSheetId="29" hidden="1">'[12]4.9'!#REF!</definedName>
    <definedName name="JOHOR1" localSheetId="30" hidden="1">'[12]4.9'!#REF!</definedName>
    <definedName name="JOHOR1" localSheetId="31" hidden="1">'[12]4.9'!#REF!</definedName>
    <definedName name="JOHOR1" localSheetId="32" hidden="1">'[12]4.9'!#REF!</definedName>
    <definedName name="JOHOR1" localSheetId="33" hidden="1">'[12]4.9'!#REF!</definedName>
    <definedName name="JOHOR1" localSheetId="37" hidden="1">'[12]4.9'!#REF!</definedName>
    <definedName name="JOHOR1" localSheetId="38" hidden="1">'[12]4.9'!#REF!</definedName>
    <definedName name="JOHOR1" localSheetId="40" hidden="1">'[12]4.9'!#REF!</definedName>
    <definedName name="JOHOR1" localSheetId="43" hidden="1">'[12]4.9'!#REF!</definedName>
    <definedName name="JOHOR1" localSheetId="1" hidden="1">'[12]4.9'!#REF!</definedName>
    <definedName name="JOHOR1" localSheetId="49" hidden="1">'[14]4.9'!#REF!</definedName>
    <definedName name="JOHOR1" localSheetId="50" hidden="1">'[14]4.9'!#REF!</definedName>
    <definedName name="JOHOR1" localSheetId="60" hidden="1">'[12]4.9'!#REF!</definedName>
    <definedName name="JOHOR1" localSheetId="61" hidden="1">'[12]4.9'!#REF!</definedName>
    <definedName name="JOHOR1" localSheetId="57" hidden="1">'[12]4.9'!#REF!</definedName>
    <definedName name="JOHOR1" localSheetId="58" hidden="1">'[12]4.9'!#REF!</definedName>
    <definedName name="JOHOR1" localSheetId="59" hidden="1">'[12]4.9'!#REF!</definedName>
    <definedName name="JOHOR1" localSheetId="68" hidden="1">'[12]4.9'!#REF!</definedName>
    <definedName name="JOHOR1" localSheetId="69" hidden="1">'[12]4.9'!#REF!</definedName>
    <definedName name="JOHOR1" localSheetId="70" hidden="1">'[12]4.9'!#REF!</definedName>
    <definedName name="JOHOR1" localSheetId="2" hidden="1">'[12]4.9'!#REF!</definedName>
    <definedName name="JOHOR1" localSheetId="3" hidden="1">'[12]4.9'!#REF!</definedName>
    <definedName name="JOHOR1" localSheetId="18">'[13]4.9'!#REF!</definedName>
    <definedName name="JOHOR1" hidden="1">'[12]4.9'!#REF!</definedName>
    <definedName name="k" localSheetId="0">#REF!</definedName>
    <definedName name="k" localSheetId="20" hidden="1">#REF!</definedName>
    <definedName name="k" localSheetId="21" hidden="1">#REF!</definedName>
    <definedName name="k" localSheetId="22" hidden="1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33">#REF!</definedName>
    <definedName name="k" localSheetId="34" hidden="1">#REF!</definedName>
    <definedName name="k" localSheetId="37" hidden="1">#REF!</definedName>
    <definedName name="k" localSheetId="38" hidden="1">#REF!</definedName>
    <definedName name="k" localSheetId="40" hidden="1">#REF!</definedName>
    <definedName name="k" localSheetId="43" hidden="1">#REF!</definedName>
    <definedName name="k" localSheetId="1">#REF!</definedName>
    <definedName name="k" localSheetId="49">#REF!</definedName>
    <definedName name="k" localSheetId="50">#REF!</definedName>
    <definedName name="k" localSheetId="60" hidden="1">#REF!</definedName>
    <definedName name="k" localSheetId="61" hidden="1">#REF!</definedName>
    <definedName name="k" localSheetId="57" hidden="1">#REF!</definedName>
    <definedName name="k" localSheetId="58" hidden="1">#REF!</definedName>
    <definedName name="k" localSheetId="59" hidden="1">#REF!</definedName>
    <definedName name="k" localSheetId="68" hidden="1">#REF!</definedName>
    <definedName name="k" localSheetId="69" hidden="1">#REF!</definedName>
    <definedName name="k" localSheetId="70" hidden="1">#REF!</definedName>
    <definedName name="k" localSheetId="73" hidden="1">#REF!</definedName>
    <definedName name="k" localSheetId="2">#REF!</definedName>
    <definedName name="k" localSheetId="3">#REF!</definedName>
    <definedName name="k" localSheetId="7" hidden="1">#REF!</definedName>
    <definedName name="k" localSheetId="8" hidden="1">#REF!</definedName>
    <definedName name="k" localSheetId="10" hidden="1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 localSheetId="18">#REF!</definedName>
    <definedName name="k" localSheetId="19" hidden="1">#REF!</definedName>
    <definedName name="k" hidden="1">#REF!</definedName>
    <definedName name="kk" localSheetId="20">#REF!</definedName>
    <definedName name="kk" localSheetId="27">#REF!</definedName>
    <definedName name="kk" localSheetId="28">#REF!</definedName>
    <definedName name="kk" localSheetId="31">#REF!</definedName>
    <definedName name="kk" localSheetId="32">#REF!</definedName>
    <definedName name="kk" localSheetId="37">#REF!</definedName>
    <definedName name="kk" localSheetId="38">#REF!</definedName>
    <definedName name="kk" localSheetId="40">#REF!</definedName>
    <definedName name="kk" localSheetId="43">#REF!</definedName>
    <definedName name="kk" localSheetId="60">#REF!</definedName>
    <definedName name="kk" localSheetId="61">#REF!</definedName>
    <definedName name="kk" localSheetId="57">#REF!</definedName>
    <definedName name="kk" localSheetId="58">#REF!</definedName>
    <definedName name="kk" localSheetId="59">#REF!</definedName>
    <definedName name="kk" localSheetId="68">#REF!</definedName>
    <definedName name="kk" localSheetId="69">#REF!</definedName>
    <definedName name="kk" localSheetId="70">#REF!</definedName>
    <definedName name="kk" localSheetId="3">#REF!</definedName>
    <definedName name="kk" localSheetId="18">#REF!</definedName>
    <definedName name="kk">#REF!</definedName>
    <definedName name="Kod_01" localSheetId="0">#REF!</definedName>
    <definedName name="Kod_01" localSheetId="20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33">#REF!</definedName>
    <definedName name="Kod_01" localSheetId="37">#REF!</definedName>
    <definedName name="Kod_01" localSheetId="38">#REF!</definedName>
    <definedName name="Kod_01" localSheetId="40">#REF!</definedName>
    <definedName name="Kod_01" localSheetId="43">#REF!</definedName>
    <definedName name="Kod_01" localSheetId="1">#REF!</definedName>
    <definedName name="Kod_01" localSheetId="49">#REF!</definedName>
    <definedName name="Kod_01" localSheetId="50">#REF!</definedName>
    <definedName name="Kod_01" localSheetId="60">#REF!</definedName>
    <definedName name="Kod_01" localSheetId="61">#REF!</definedName>
    <definedName name="Kod_01" localSheetId="57">#REF!</definedName>
    <definedName name="Kod_01" localSheetId="58">#REF!</definedName>
    <definedName name="Kod_01" localSheetId="59">#REF!</definedName>
    <definedName name="Kod_01" localSheetId="68">#REF!</definedName>
    <definedName name="Kod_01" localSheetId="69">#REF!</definedName>
    <definedName name="Kod_01" localSheetId="70">#REF!</definedName>
    <definedName name="Kod_01" localSheetId="2">#REF!</definedName>
    <definedName name="Kod_01" localSheetId="3">#REF!</definedName>
    <definedName name="Kod_01" localSheetId="18">#REF!</definedName>
    <definedName name="Kod_01">#REF!</definedName>
    <definedName name="l" localSheetId="0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7" hidden="1">#REF!</definedName>
    <definedName name="l" localSheetId="28" hidden="1">#REF!</definedName>
    <definedName name="l" localSheetId="31" hidden="1">#REF!</definedName>
    <definedName name="l" localSheetId="32" hidden="1">#REF!</definedName>
    <definedName name="l" localSheetId="34" hidden="1">#REF!</definedName>
    <definedName name="l" localSheetId="37" hidden="1">#REF!</definedName>
    <definedName name="l" localSheetId="38" hidden="1">#REF!</definedName>
    <definedName name="l" localSheetId="40" hidden="1">#REF!</definedName>
    <definedName name="l" localSheetId="43" hidden="1">#REF!</definedName>
    <definedName name="l" localSheetId="1" hidden="1">#REF!</definedName>
    <definedName name="l" localSheetId="49" hidden="1">#REF!</definedName>
    <definedName name="l" localSheetId="50" hidden="1">#REF!</definedName>
    <definedName name="l" localSheetId="60" hidden="1">#REF!</definedName>
    <definedName name="l" localSheetId="61" hidden="1">#REF!</definedName>
    <definedName name="l" localSheetId="53" hidden="1">#REF!</definedName>
    <definedName name="l" localSheetId="57" hidden="1">#REF!</definedName>
    <definedName name="l" localSheetId="58" hidden="1">#REF!</definedName>
    <definedName name="l" localSheetId="59" hidden="1">#REF!</definedName>
    <definedName name="l" localSheetId="68" hidden="1">#REF!</definedName>
    <definedName name="l" localSheetId="69" hidden="1">#REF!</definedName>
    <definedName name="l" localSheetId="70" hidden="1">#REF!</definedName>
    <definedName name="l" localSheetId="73" hidden="1">#REF!</definedName>
    <definedName name="l" localSheetId="3" hidden="1">#REF!</definedName>
    <definedName name="l" localSheetId="7" hidden="1">#REF!</definedName>
    <definedName name="l" localSheetId="8" hidden="1">#REF!</definedName>
    <definedName name="l" localSheetId="10" hidden="1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7">#REF!</definedName>
    <definedName name="l" localSheetId="18">#REF!</definedName>
    <definedName name="l" localSheetId="19" hidden="1">#REF!</definedName>
    <definedName name="l" hidden="1">#REF!</definedName>
    <definedName name="LINK_BORONG" localSheetId="0">#REF!</definedName>
    <definedName name="LINK_BORONG" localSheetId="20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33">#REF!</definedName>
    <definedName name="LINK_BORONG" localSheetId="37">#REF!</definedName>
    <definedName name="LINK_BORONG" localSheetId="38">#REF!</definedName>
    <definedName name="LINK_BORONG" localSheetId="40">#REF!</definedName>
    <definedName name="LINK_BORONG" localSheetId="43">#REF!</definedName>
    <definedName name="LINK_BORONG" localSheetId="1">#REF!</definedName>
    <definedName name="LINK_BORONG" localSheetId="49">#REF!</definedName>
    <definedName name="LINK_BORONG" localSheetId="50">#REF!</definedName>
    <definedName name="LINK_BORONG" localSheetId="60">#REF!</definedName>
    <definedName name="LINK_BORONG" localSheetId="61">#REF!</definedName>
    <definedName name="LINK_BORONG" localSheetId="57">#REF!</definedName>
    <definedName name="LINK_BORONG" localSheetId="58">#REF!</definedName>
    <definedName name="LINK_BORONG" localSheetId="59">#REF!</definedName>
    <definedName name="LINK_BORONG" localSheetId="68">#REF!</definedName>
    <definedName name="LINK_BORONG" localSheetId="69">#REF!</definedName>
    <definedName name="LINK_BORONG" localSheetId="70">#REF!</definedName>
    <definedName name="LINK_BORONG" localSheetId="2">#REF!</definedName>
    <definedName name="LINK_BORONG" localSheetId="3">#REF!</definedName>
    <definedName name="LINK_BORONG" localSheetId="18">#REF!</definedName>
    <definedName name="LINK_BORONG">#REF!</definedName>
    <definedName name="LINK_MOTOR" localSheetId="0">#REF!</definedName>
    <definedName name="LINK_MOTOR" localSheetId="20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33">#REF!</definedName>
    <definedName name="LINK_MOTOR" localSheetId="37">#REF!</definedName>
    <definedName name="LINK_MOTOR" localSheetId="38">#REF!</definedName>
    <definedName name="LINK_MOTOR" localSheetId="40">#REF!</definedName>
    <definedName name="LINK_MOTOR" localSheetId="43">#REF!</definedName>
    <definedName name="LINK_MOTOR" localSheetId="1">#REF!</definedName>
    <definedName name="LINK_MOTOR" localSheetId="49">#REF!</definedName>
    <definedName name="LINK_MOTOR" localSheetId="50">#REF!</definedName>
    <definedName name="LINK_MOTOR" localSheetId="60">#REF!</definedName>
    <definedName name="LINK_MOTOR" localSheetId="61">#REF!</definedName>
    <definedName name="LINK_MOTOR" localSheetId="57">#REF!</definedName>
    <definedName name="LINK_MOTOR" localSheetId="58">#REF!</definedName>
    <definedName name="LINK_MOTOR" localSheetId="59">#REF!</definedName>
    <definedName name="LINK_MOTOR" localSheetId="68">#REF!</definedName>
    <definedName name="LINK_MOTOR" localSheetId="69">#REF!</definedName>
    <definedName name="LINK_MOTOR" localSheetId="70">#REF!</definedName>
    <definedName name="LINK_MOTOR" localSheetId="2">#REF!</definedName>
    <definedName name="LINK_MOTOR" localSheetId="3">#REF!</definedName>
    <definedName name="LINK_MOTOR" localSheetId="18">#REF!</definedName>
    <definedName name="LINK_MOTOR">#REF!</definedName>
    <definedName name="LINK_RUNCIT" localSheetId="0">#REF!</definedName>
    <definedName name="LINK_RUNCIT" localSheetId="20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33">#REF!</definedName>
    <definedName name="LINK_RUNCIT" localSheetId="37">#REF!</definedName>
    <definedName name="LINK_RUNCIT" localSheetId="38">#REF!</definedName>
    <definedName name="LINK_RUNCIT" localSheetId="40">#REF!</definedName>
    <definedName name="LINK_RUNCIT" localSheetId="43">#REF!</definedName>
    <definedName name="LINK_RUNCIT" localSheetId="1">#REF!</definedName>
    <definedName name="LINK_RUNCIT" localSheetId="49">#REF!</definedName>
    <definedName name="LINK_RUNCIT" localSheetId="50">#REF!</definedName>
    <definedName name="LINK_RUNCIT" localSheetId="60">#REF!</definedName>
    <definedName name="LINK_RUNCIT" localSheetId="61">#REF!</definedName>
    <definedName name="LINK_RUNCIT" localSheetId="57">#REF!</definedName>
    <definedName name="LINK_RUNCIT" localSheetId="58">#REF!</definedName>
    <definedName name="LINK_RUNCIT" localSheetId="59">#REF!</definedName>
    <definedName name="LINK_RUNCIT" localSheetId="68">#REF!</definedName>
    <definedName name="LINK_RUNCIT" localSheetId="69">#REF!</definedName>
    <definedName name="LINK_RUNCIT" localSheetId="70">#REF!</definedName>
    <definedName name="LINK_RUNCIT" localSheetId="2">#REF!</definedName>
    <definedName name="LINK_RUNCIT" localSheetId="3">#REF!</definedName>
    <definedName name="LINK_RUNCIT" localSheetId="18">#REF!</definedName>
    <definedName name="LINK_RUNCIT">#REF!</definedName>
    <definedName name="list_sehingga_18012011" localSheetId="0">#REF!</definedName>
    <definedName name="list_sehingga_18012011" localSheetId="20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33">#REF!</definedName>
    <definedName name="list_sehingga_18012011" localSheetId="37">#REF!</definedName>
    <definedName name="list_sehingga_18012011" localSheetId="38">#REF!</definedName>
    <definedName name="list_sehingga_18012011" localSheetId="40">#REF!</definedName>
    <definedName name="list_sehingga_18012011" localSheetId="43">#REF!</definedName>
    <definedName name="list_sehingga_18012011" localSheetId="1">#REF!</definedName>
    <definedName name="list_sehingga_18012011" localSheetId="49">#REF!</definedName>
    <definedName name="list_sehingga_18012011" localSheetId="50">#REF!</definedName>
    <definedName name="list_sehingga_18012011" localSheetId="60">#REF!</definedName>
    <definedName name="list_sehingga_18012011" localSheetId="61">#REF!</definedName>
    <definedName name="list_sehingga_18012011" localSheetId="57">#REF!</definedName>
    <definedName name="list_sehingga_18012011" localSheetId="58">#REF!</definedName>
    <definedName name="list_sehingga_18012011" localSheetId="59">#REF!</definedName>
    <definedName name="list_sehingga_18012011" localSheetId="68">#REF!</definedName>
    <definedName name="list_sehingga_18012011" localSheetId="69">#REF!</definedName>
    <definedName name="list_sehingga_18012011" localSheetId="70">#REF!</definedName>
    <definedName name="list_sehingga_18012011" localSheetId="2">#REF!</definedName>
    <definedName name="list_sehingga_18012011" localSheetId="3">#REF!</definedName>
    <definedName name="list_sehingga_18012011" localSheetId="18">#REF!</definedName>
    <definedName name="list_sehingga_18012011">#REF!</definedName>
    <definedName name="ll" localSheetId="0">#REF!</definedName>
    <definedName name="ll" localSheetId="20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33">#REF!</definedName>
    <definedName name="ll" localSheetId="37">#REF!</definedName>
    <definedName name="ll" localSheetId="38">#REF!</definedName>
    <definedName name="ll" localSheetId="40">#REF!</definedName>
    <definedName name="ll" localSheetId="43">#REF!</definedName>
    <definedName name="ll" localSheetId="1">#REF!</definedName>
    <definedName name="ll" localSheetId="49">#REF!</definedName>
    <definedName name="ll" localSheetId="50">#REF!</definedName>
    <definedName name="ll" localSheetId="60">#REF!</definedName>
    <definedName name="ll" localSheetId="61">#REF!</definedName>
    <definedName name="ll" localSheetId="57">#REF!</definedName>
    <definedName name="ll" localSheetId="58">#REF!</definedName>
    <definedName name="ll" localSheetId="59">#REF!</definedName>
    <definedName name="ll" localSheetId="68">#REF!</definedName>
    <definedName name="ll" localSheetId="69">#REF!</definedName>
    <definedName name="ll" localSheetId="70">#REF!</definedName>
    <definedName name="ll" localSheetId="2">#REF!</definedName>
    <definedName name="ll" localSheetId="3">#REF!</definedName>
    <definedName name="ll" localSheetId="18">#REF!</definedName>
    <definedName name="ll">#REF!</definedName>
    <definedName name="LLL" localSheetId="20">#REF!</definedName>
    <definedName name="LLL" localSheetId="27">#REF!</definedName>
    <definedName name="LLL" localSheetId="28">#REF!</definedName>
    <definedName name="LLL" localSheetId="31">#REF!</definedName>
    <definedName name="LLL" localSheetId="32">#REF!</definedName>
    <definedName name="LLL" localSheetId="37">#REF!</definedName>
    <definedName name="LLL" localSheetId="38">#REF!</definedName>
    <definedName name="LLL" localSheetId="40">#REF!</definedName>
    <definedName name="LLL" localSheetId="43">#REF!</definedName>
    <definedName name="LLL" localSheetId="60">#REF!</definedName>
    <definedName name="LLL" localSheetId="61">#REF!</definedName>
    <definedName name="LLL" localSheetId="57">#REF!</definedName>
    <definedName name="LLL" localSheetId="58">#REF!</definedName>
    <definedName name="LLL" localSheetId="59">#REF!</definedName>
    <definedName name="LLL" localSheetId="68">#REF!</definedName>
    <definedName name="LLL" localSheetId="69">#REF!</definedName>
    <definedName name="LLL" localSheetId="70">#REF!</definedName>
    <definedName name="LLL" localSheetId="3">#REF!</definedName>
    <definedName name="LLL" localSheetId="18">#REF!</definedName>
    <definedName name="LLL">#REF!</definedName>
    <definedName name="m" localSheetId="20" hidden="1">'[3]4.9'!#REF!</definedName>
    <definedName name="m" localSheetId="27" hidden="1">'[3]4.9'!#REF!</definedName>
    <definedName name="m" localSheetId="28" hidden="1">'[3]4.9'!#REF!</definedName>
    <definedName name="m" localSheetId="31" hidden="1">'[3]4.9'!#REF!</definedName>
    <definedName name="m" localSheetId="32" hidden="1">'[3]4.9'!#REF!</definedName>
    <definedName name="m" localSheetId="37" hidden="1">'[3]4.9'!#REF!</definedName>
    <definedName name="m" localSheetId="38" hidden="1">'[3]4.9'!#REF!</definedName>
    <definedName name="m" localSheetId="40" hidden="1">'[3]4.9'!#REF!</definedName>
    <definedName name="m" localSheetId="43" hidden="1">'[3]4.9'!#REF!</definedName>
    <definedName name="m" localSheetId="60" hidden="1">'[3]4.9'!#REF!</definedName>
    <definedName name="m" localSheetId="61" hidden="1">'[3]4.9'!#REF!</definedName>
    <definedName name="m" localSheetId="57" hidden="1">'[3]4.9'!#REF!</definedName>
    <definedName name="m" localSheetId="58" hidden="1">'[3]4.9'!#REF!</definedName>
    <definedName name="m" localSheetId="59" hidden="1">'[3]4.9'!#REF!</definedName>
    <definedName name="m" localSheetId="68" hidden="1">'[3]4.9'!#REF!</definedName>
    <definedName name="m" localSheetId="69" hidden="1">'[3]4.9'!#REF!</definedName>
    <definedName name="m" localSheetId="70" hidden="1">'[3]4.9'!#REF!</definedName>
    <definedName name="m" localSheetId="3" hidden="1">'[3]4.9'!#REF!</definedName>
    <definedName name="m" hidden="1">'[3]4.9'!#REF!</definedName>
    <definedName name="malaysia3" localSheetId="0" hidden="1">'[10]7.6'!#REF!</definedName>
    <definedName name="malaysia3" localSheetId="20" hidden="1">'[10]7.6'!#REF!</definedName>
    <definedName name="malaysia3" localSheetId="24" hidden="1">'[10]7.6'!#REF!</definedName>
    <definedName name="malaysia3" localSheetId="25" hidden="1">'[10]7.6'!#REF!</definedName>
    <definedName name="malaysia3" localSheetId="26" hidden="1">'[10]7.6'!#REF!</definedName>
    <definedName name="malaysia3" localSheetId="27" hidden="1">'[10]7.6'!#REF!</definedName>
    <definedName name="malaysia3" localSheetId="28" hidden="1">'[10]7.6'!#REF!</definedName>
    <definedName name="malaysia3" localSheetId="29" hidden="1">'[10]7.6'!#REF!</definedName>
    <definedName name="malaysia3" localSheetId="30" hidden="1">'[10]7.6'!#REF!</definedName>
    <definedName name="malaysia3" localSheetId="31" hidden="1">'[10]7.6'!#REF!</definedName>
    <definedName name="malaysia3" localSheetId="32" hidden="1">'[10]7.6'!#REF!</definedName>
    <definedName name="malaysia3" localSheetId="33" hidden="1">'[10]7.6'!#REF!</definedName>
    <definedName name="malaysia3" localSheetId="37" hidden="1">'[10]7.6'!#REF!</definedName>
    <definedName name="malaysia3" localSheetId="38" hidden="1">'[10]7.6'!#REF!</definedName>
    <definedName name="malaysia3" localSheetId="40" hidden="1">'[10]7.6'!#REF!</definedName>
    <definedName name="malaysia3" localSheetId="43" hidden="1">'[10]7.6'!#REF!</definedName>
    <definedName name="malaysia3" localSheetId="1" hidden="1">'[10]7.6'!#REF!</definedName>
    <definedName name="malaysia3" localSheetId="49" hidden="1">'[7]7.6'!#REF!</definedName>
    <definedName name="malaysia3" localSheetId="50" hidden="1">'[7]7.6'!#REF!</definedName>
    <definedName name="malaysia3" localSheetId="60" hidden="1">'[10]7.6'!#REF!</definedName>
    <definedName name="malaysia3" localSheetId="61" hidden="1">'[10]7.6'!#REF!</definedName>
    <definedName name="malaysia3" localSheetId="57" hidden="1">'[10]7.6'!#REF!</definedName>
    <definedName name="malaysia3" localSheetId="58" hidden="1">'[10]7.6'!#REF!</definedName>
    <definedName name="malaysia3" localSheetId="59" hidden="1">'[10]7.6'!#REF!</definedName>
    <definedName name="malaysia3" localSheetId="68" hidden="1">'[10]7.6'!#REF!</definedName>
    <definedName name="malaysia3" localSheetId="69" hidden="1">'[10]7.6'!#REF!</definedName>
    <definedName name="malaysia3" localSheetId="70" hidden="1">'[10]7.6'!#REF!</definedName>
    <definedName name="malaysia3" localSheetId="2" hidden="1">'[10]7.6'!#REF!</definedName>
    <definedName name="malaysia3" localSheetId="3" hidden="1">'[10]7.6'!#REF!</definedName>
    <definedName name="malaysia3" localSheetId="18">'[11]7.6'!#REF!</definedName>
    <definedName name="malaysia3" hidden="1">'[10]7.6'!#REF!</definedName>
    <definedName name="match_sampel_icdt" localSheetId="0">#REF!</definedName>
    <definedName name="match_sampel_icdt" localSheetId="20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33">#REF!</definedName>
    <definedName name="match_sampel_icdt" localSheetId="37">#REF!</definedName>
    <definedName name="match_sampel_icdt" localSheetId="38">#REF!</definedName>
    <definedName name="match_sampel_icdt" localSheetId="40">#REF!</definedName>
    <definedName name="match_sampel_icdt" localSheetId="43">#REF!</definedName>
    <definedName name="match_sampel_icdt" localSheetId="1">#REF!</definedName>
    <definedName name="match_sampel_icdt" localSheetId="49">#REF!</definedName>
    <definedName name="match_sampel_icdt" localSheetId="50">#REF!</definedName>
    <definedName name="match_sampel_icdt" localSheetId="60">#REF!</definedName>
    <definedName name="match_sampel_icdt" localSheetId="61">#REF!</definedName>
    <definedName name="match_sampel_icdt" localSheetId="57">#REF!</definedName>
    <definedName name="match_sampel_icdt" localSheetId="58">#REF!</definedName>
    <definedName name="match_sampel_icdt" localSheetId="59">#REF!</definedName>
    <definedName name="match_sampel_icdt" localSheetId="68">#REF!</definedName>
    <definedName name="match_sampel_icdt" localSheetId="69">#REF!</definedName>
    <definedName name="match_sampel_icdt" localSheetId="70">#REF!</definedName>
    <definedName name="match_sampel_icdt" localSheetId="2">#REF!</definedName>
    <definedName name="match_sampel_icdt" localSheetId="3">#REF!</definedName>
    <definedName name="match_sampel_icdt" localSheetId="18">#REF!</definedName>
    <definedName name="match_sampel_icdt">#REF!</definedName>
    <definedName name="mg" localSheetId="20" hidden="1">'[14]4.9'!#REF!</definedName>
    <definedName name="mg" localSheetId="27" hidden="1">'[14]4.9'!#REF!</definedName>
    <definedName name="mg" localSheetId="28" hidden="1">'[14]4.9'!#REF!</definedName>
    <definedName name="mg" localSheetId="31" hidden="1">'[14]4.9'!#REF!</definedName>
    <definedName name="mg" localSheetId="32" hidden="1">'[14]4.9'!#REF!</definedName>
    <definedName name="mg" localSheetId="37" hidden="1">'[14]4.9'!#REF!</definedName>
    <definedName name="mg" localSheetId="38" hidden="1">'[14]4.9'!#REF!</definedName>
    <definedName name="mg" localSheetId="40" hidden="1">'[14]4.9'!#REF!</definedName>
    <definedName name="mg" localSheetId="43" hidden="1">'[14]4.9'!#REF!</definedName>
    <definedName name="mg" localSheetId="60" hidden="1">'[14]4.9'!#REF!</definedName>
    <definedName name="mg" localSheetId="61" hidden="1">'[14]4.9'!#REF!</definedName>
    <definedName name="mg" localSheetId="57" hidden="1">'[14]4.9'!#REF!</definedName>
    <definedName name="mg" localSheetId="58" hidden="1">'[14]4.9'!#REF!</definedName>
    <definedName name="mg" localSheetId="59" hidden="1">'[14]4.9'!#REF!</definedName>
    <definedName name="mg" localSheetId="68" hidden="1">'[14]4.9'!#REF!</definedName>
    <definedName name="mg" localSheetId="69" hidden="1">'[14]4.9'!#REF!</definedName>
    <definedName name="mg" localSheetId="70" hidden="1">'[14]4.9'!#REF!</definedName>
    <definedName name="mg" localSheetId="3" hidden="1">'[14]4.9'!#REF!</definedName>
    <definedName name="mg" hidden="1">'[14]4.9'!#REF!</definedName>
    <definedName name="mmm" localSheetId="20">#REF!</definedName>
    <definedName name="mmm" localSheetId="27">#REF!</definedName>
    <definedName name="mmm" localSheetId="28">#REF!</definedName>
    <definedName name="mmm" localSheetId="31">#REF!</definedName>
    <definedName name="mmm" localSheetId="32">#REF!</definedName>
    <definedName name="mmm" localSheetId="37">#REF!</definedName>
    <definedName name="mmm" localSheetId="38">#REF!</definedName>
    <definedName name="mmm" localSheetId="40">#REF!</definedName>
    <definedName name="mmm" localSheetId="43">#REF!</definedName>
    <definedName name="mmm" localSheetId="60">#REF!</definedName>
    <definedName name="mmm" localSheetId="61">#REF!</definedName>
    <definedName name="mmm" localSheetId="57">#REF!</definedName>
    <definedName name="mmm" localSheetId="58">#REF!</definedName>
    <definedName name="mmm" localSheetId="59">#REF!</definedName>
    <definedName name="mmm" localSheetId="68">#REF!</definedName>
    <definedName name="mmm" localSheetId="69">#REF!</definedName>
    <definedName name="mmm" localSheetId="70">#REF!</definedName>
    <definedName name="mmm" localSheetId="3">#REF!</definedName>
    <definedName name="mmm" localSheetId="18">#REF!</definedName>
    <definedName name="mmm">#REF!</definedName>
    <definedName name="mmmt" localSheetId="20">#REF!</definedName>
    <definedName name="mmmt" localSheetId="27">#REF!</definedName>
    <definedName name="mmmt" localSheetId="28">#REF!</definedName>
    <definedName name="mmmt" localSheetId="31">#REF!</definedName>
    <definedName name="mmmt" localSheetId="32">#REF!</definedName>
    <definedName name="mmmt" localSheetId="37">#REF!</definedName>
    <definedName name="mmmt" localSheetId="38">#REF!</definedName>
    <definedName name="mmmt" localSheetId="40">#REF!</definedName>
    <definedName name="mmmt" localSheetId="43">#REF!</definedName>
    <definedName name="mmmt" localSheetId="60">#REF!</definedName>
    <definedName name="mmmt" localSheetId="61">#REF!</definedName>
    <definedName name="mmmt" localSheetId="57">#REF!</definedName>
    <definedName name="mmmt" localSheetId="58">#REF!</definedName>
    <definedName name="mmmt" localSheetId="59">#REF!</definedName>
    <definedName name="mmmt" localSheetId="68">#REF!</definedName>
    <definedName name="mmmt" localSheetId="69">#REF!</definedName>
    <definedName name="mmmt" localSheetId="70">#REF!</definedName>
    <definedName name="mmmt" localSheetId="3">#REF!</definedName>
    <definedName name="mmmt" localSheetId="18">#REF!</definedName>
    <definedName name="mmmt">#REF!</definedName>
    <definedName name="msic_complete" localSheetId="0">#REF!</definedName>
    <definedName name="msic_complete" localSheetId="20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33">#REF!</definedName>
    <definedName name="msic_complete" localSheetId="37">#REF!</definedName>
    <definedName name="msic_complete" localSheetId="38">#REF!</definedName>
    <definedName name="msic_complete" localSheetId="40">#REF!</definedName>
    <definedName name="msic_complete" localSheetId="43">#REF!</definedName>
    <definedName name="msic_complete" localSheetId="1">#REF!</definedName>
    <definedName name="msic_complete" localSheetId="49">#REF!</definedName>
    <definedName name="msic_complete" localSheetId="50">#REF!</definedName>
    <definedName name="msic_complete" localSheetId="60">#REF!</definedName>
    <definedName name="msic_complete" localSheetId="61">#REF!</definedName>
    <definedName name="msic_complete" localSheetId="57">#REF!</definedName>
    <definedName name="msic_complete" localSheetId="58">#REF!</definedName>
    <definedName name="msic_complete" localSheetId="59">#REF!</definedName>
    <definedName name="msic_complete" localSheetId="68">#REF!</definedName>
    <definedName name="msic_complete" localSheetId="69">#REF!</definedName>
    <definedName name="msic_complete" localSheetId="70">#REF!</definedName>
    <definedName name="msic_complete" localSheetId="2">#REF!</definedName>
    <definedName name="msic_complete" localSheetId="3">#REF!</definedName>
    <definedName name="msic_complete" localSheetId="18">#REF!</definedName>
    <definedName name="msic_complete">#REF!</definedName>
    <definedName name="msic_complete_new" localSheetId="0">#REF!</definedName>
    <definedName name="msic_complete_new" localSheetId="20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33">#REF!</definedName>
    <definedName name="msic_complete_new" localSheetId="37">#REF!</definedName>
    <definedName name="msic_complete_new" localSheetId="38">#REF!</definedName>
    <definedName name="msic_complete_new" localSheetId="40">#REF!</definedName>
    <definedName name="msic_complete_new" localSheetId="43">#REF!</definedName>
    <definedName name="msic_complete_new" localSheetId="1">#REF!</definedName>
    <definedName name="msic_complete_new" localSheetId="49">#REF!</definedName>
    <definedName name="msic_complete_new" localSheetId="50">#REF!</definedName>
    <definedName name="msic_complete_new" localSheetId="60">#REF!</definedName>
    <definedName name="msic_complete_new" localSheetId="61">#REF!</definedName>
    <definedName name="msic_complete_new" localSheetId="57">#REF!</definedName>
    <definedName name="msic_complete_new" localSheetId="58">#REF!</definedName>
    <definedName name="msic_complete_new" localSheetId="59">#REF!</definedName>
    <definedName name="msic_complete_new" localSheetId="68">#REF!</definedName>
    <definedName name="msic_complete_new" localSheetId="69">#REF!</definedName>
    <definedName name="msic_complete_new" localSheetId="70">#REF!</definedName>
    <definedName name="msic_complete_new" localSheetId="2">#REF!</definedName>
    <definedName name="msic_complete_new" localSheetId="3">#REF!</definedName>
    <definedName name="msic_complete_new" localSheetId="18">#REF!</definedName>
    <definedName name="msic_complete_new">#REF!</definedName>
    <definedName name="n" localSheetId="0" hidden="1">#REF!</definedName>
    <definedName name="n" localSheetId="20" hidden="1">#REF!</definedName>
    <definedName name="n" localSheetId="27" hidden="1">#REF!</definedName>
    <definedName name="n" localSheetId="28" hidden="1">#REF!</definedName>
    <definedName name="n" localSheetId="31" hidden="1">#REF!</definedName>
    <definedName name="n" localSheetId="32" hidden="1">#REF!</definedName>
    <definedName name="n" localSheetId="34" hidden="1">#REF!</definedName>
    <definedName name="n" localSheetId="37" hidden="1">#REF!</definedName>
    <definedName name="n" localSheetId="38" hidden="1">#REF!</definedName>
    <definedName name="n" localSheetId="40" hidden="1">#REF!</definedName>
    <definedName name="n" localSheetId="43" hidden="1">#REF!</definedName>
    <definedName name="n" localSheetId="1" hidden="1">#REF!</definedName>
    <definedName name="n" localSheetId="49" hidden="1">#REF!</definedName>
    <definedName name="n" localSheetId="50" hidden="1">#REF!</definedName>
    <definedName name="n" localSheetId="60" hidden="1">#REF!</definedName>
    <definedName name="n" localSheetId="61" hidden="1">#REF!</definedName>
    <definedName name="n" localSheetId="57" hidden="1">#REF!</definedName>
    <definedName name="n" localSheetId="58" hidden="1">#REF!</definedName>
    <definedName name="n" localSheetId="59" hidden="1">#REF!</definedName>
    <definedName name="n" localSheetId="68" hidden="1">#REF!</definedName>
    <definedName name="n" localSheetId="69" hidden="1">#REF!</definedName>
    <definedName name="n" localSheetId="70" hidden="1">#REF!</definedName>
    <definedName name="n" localSheetId="73" hidden="1">#REF!</definedName>
    <definedName name="n" localSheetId="3" hidden="1">#REF!</definedName>
    <definedName name="n" localSheetId="8" hidden="1">#REF!</definedName>
    <definedName name="n" localSheetId="10" hidden="1">#REF!</definedName>
    <definedName name="n" localSheetId="18">#REF!</definedName>
    <definedName name="n" hidden="1">#REF!</definedName>
    <definedName name="nama" localSheetId="0">#REF!</definedName>
    <definedName name="nama" localSheetId="20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33">#REF!</definedName>
    <definedName name="nama" localSheetId="37">#REF!</definedName>
    <definedName name="nama" localSheetId="38">#REF!</definedName>
    <definedName name="nama" localSheetId="40">#REF!</definedName>
    <definedName name="nama" localSheetId="43">#REF!</definedName>
    <definedName name="nama" localSheetId="1">#REF!</definedName>
    <definedName name="nama" localSheetId="49">#REF!</definedName>
    <definedName name="nama" localSheetId="50">#REF!</definedName>
    <definedName name="nama" localSheetId="60">#REF!</definedName>
    <definedName name="nama" localSheetId="61">#REF!</definedName>
    <definedName name="nama" localSheetId="57">#REF!</definedName>
    <definedName name="nama" localSheetId="58">#REF!</definedName>
    <definedName name="nama" localSheetId="59">#REF!</definedName>
    <definedName name="nama" localSheetId="68">#REF!</definedName>
    <definedName name="nama" localSheetId="69">#REF!</definedName>
    <definedName name="nama" localSheetId="70">#REF!</definedName>
    <definedName name="nama" localSheetId="2">#REF!</definedName>
    <definedName name="nama" localSheetId="3">#REF!</definedName>
    <definedName name="nama" localSheetId="18">#REF!</definedName>
    <definedName name="nama">#REF!</definedName>
    <definedName name="nbbb" localSheetId="20">#REF!</definedName>
    <definedName name="nbbb" localSheetId="27">#REF!</definedName>
    <definedName name="nbbb" localSheetId="28">#REF!</definedName>
    <definedName name="nbbb" localSheetId="31">#REF!</definedName>
    <definedName name="nbbb" localSheetId="32">#REF!</definedName>
    <definedName name="nbbb" localSheetId="37">#REF!</definedName>
    <definedName name="nbbb" localSheetId="38">#REF!</definedName>
    <definedName name="nbbb" localSheetId="40">#REF!</definedName>
    <definedName name="nbbb" localSheetId="43">#REF!</definedName>
    <definedName name="nbbb" localSheetId="60">#REF!</definedName>
    <definedName name="nbbb" localSheetId="61">#REF!</definedName>
    <definedName name="nbbb" localSheetId="57">#REF!</definedName>
    <definedName name="nbbb" localSheetId="58">#REF!</definedName>
    <definedName name="nbbb" localSheetId="59">#REF!</definedName>
    <definedName name="nbbb" localSheetId="68">#REF!</definedName>
    <definedName name="nbbb" localSheetId="69">#REF!</definedName>
    <definedName name="nbbb" localSheetId="70">#REF!</definedName>
    <definedName name="nbbb" localSheetId="3">#REF!</definedName>
    <definedName name="nbbb" localSheetId="18">#REF!</definedName>
    <definedName name="nbbb">#REF!</definedName>
    <definedName name="nbngh" localSheetId="20" hidden="1">#REF!</definedName>
    <definedName name="nbngh" localSheetId="27" hidden="1">#REF!</definedName>
    <definedName name="nbngh" localSheetId="28" hidden="1">#REF!</definedName>
    <definedName name="nbngh" localSheetId="31" hidden="1">#REF!</definedName>
    <definedName name="nbngh" localSheetId="32" hidden="1">#REF!</definedName>
    <definedName name="nbngh" localSheetId="37" hidden="1">#REF!</definedName>
    <definedName name="nbngh" localSheetId="38" hidden="1">#REF!</definedName>
    <definedName name="nbngh" localSheetId="40" hidden="1">#REF!</definedName>
    <definedName name="nbngh" localSheetId="43" hidden="1">#REF!</definedName>
    <definedName name="nbngh" localSheetId="60" hidden="1">#REF!</definedName>
    <definedName name="nbngh" localSheetId="61" hidden="1">#REF!</definedName>
    <definedName name="nbngh" localSheetId="57" hidden="1">#REF!</definedName>
    <definedName name="nbngh" localSheetId="58" hidden="1">#REF!</definedName>
    <definedName name="nbngh" localSheetId="59" hidden="1">#REF!</definedName>
    <definedName name="nbngh" localSheetId="68" hidden="1">#REF!</definedName>
    <definedName name="nbngh" localSheetId="69" hidden="1">#REF!</definedName>
    <definedName name="nbngh" localSheetId="70" hidden="1">#REF!</definedName>
    <definedName name="nbngh" localSheetId="3" hidden="1">#REF!</definedName>
    <definedName name="nbngh" localSheetId="18">#REF!</definedName>
    <definedName name="nbngh" hidden="1">#REF!</definedName>
    <definedName name="nbvn" localSheetId="20">#REF!</definedName>
    <definedName name="nbvn" localSheetId="27">#REF!</definedName>
    <definedName name="nbvn" localSheetId="28">#REF!</definedName>
    <definedName name="nbvn" localSheetId="31">#REF!</definedName>
    <definedName name="nbvn" localSheetId="32">#REF!</definedName>
    <definedName name="nbvn" localSheetId="37">#REF!</definedName>
    <definedName name="nbvn" localSheetId="38">#REF!</definedName>
    <definedName name="nbvn" localSheetId="40">#REF!</definedName>
    <definedName name="nbvn" localSheetId="43">#REF!</definedName>
    <definedName name="nbvn" localSheetId="60">#REF!</definedName>
    <definedName name="nbvn" localSheetId="61">#REF!</definedName>
    <definedName name="nbvn" localSheetId="57">#REF!</definedName>
    <definedName name="nbvn" localSheetId="58">#REF!</definedName>
    <definedName name="nbvn" localSheetId="59">#REF!</definedName>
    <definedName name="nbvn" localSheetId="68">#REF!</definedName>
    <definedName name="nbvn" localSheetId="69">#REF!</definedName>
    <definedName name="nbvn" localSheetId="70">#REF!</definedName>
    <definedName name="nbvn" localSheetId="3">#REF!</definedName>
    <definedName name="nbvn" localSheetId="18">#REF!</definedName>
    <definedName name="nbvn">#REF!</definedName>
    <definedName name="NGDBBP" localSheetId="0">#REF!</definedName>
    <definedName name="NGDBBP" localSheetId="20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33">#REF!</definedName>
    <definedName name="NGDBBP" localSheetId="37">#REF!</definedName>
    <definedName name="NGDBBP" localSheetId="38">#REF!</definedName>
    <definedName name="NGDBBP" localSheetId="40">#REF!</definedName>
    <definedName name="NGDBBP" localSheetId="43">#REF!</definedName>
    <definedName name="NGDBBP" localSheetId="1">#REF!</definedName>
    <definedName name="NGDBBP" localSheetId="49">#REF!</definedName>
    <definedName name="NGDBBP" localSheetId="50">#REF!</definedName>
    <definedName name="NGDBBP" localSheetId="60">#REF!</definedName>
    <definedName name="NGDBBP" localSheetId="61">#REF!</definedName>
    <definedName name="NGDBBP" localSheetId="57">#REF!</definedName>
    <definedName name="NGDBBP" localSheetId="58">#REF!</definedName>
    <definedName name="NGDBBP" localSheetId="59">#REF!</definedName>
    <definedName name="NGDBBP" localSheetId="68">#REF!</definedName>
    <definedName name="NGDBBP" localSheetId="69">#REF!</definedName>
    <definedName name="NGDBBP" localSheetId="70">#REF!</definedName>
    <definedName name="NGDBBP" localSheetId="2">#REF!</definedName>
    <definedName name="NGDBBP" localSheetId="3">#REF!</definedName>
    <definedName name="NGDBBP" localSheetId="18">#REF!</definedName>
    <definedName name="NGDBBP">#REF!</definedName>
    <definedName name="njy" localSheetId="20">#REF!</definedName>
    <definedName name="njy" localSheetId="27">#REF!</definedName>
    <definedName name="njy" localSheetId="28">#REF!</definedName>
    <definedName name="njy" localSheetId="31">#REF!</definedName>
    <definedName name="njy" localSheetId="32">#REF!</definedName>
    <definedName name="njy" localSheetId="37">#REF!</definedName>
    <definedName name="njy" localSheetId="38">#REF!</definedName>
    <definedName name="njy" localSheetId="40">#REF!</definedName>
    <definedName name="njy" localSheetId="43">#REF!</definedName>
    <definedName name="njy" localSheetId="60">#REF!</definedName>
    <definedName name="njy" localSheetId="61">#REF!</definedName>
    <definedName name="njy" localSheetId="57">#REF!</definedName>
    <definedName name="njy" localSheetId="58">#REF!</definedName>
    <definedName name="njy" localSheetId="59">#REF!</definedName>
    <definedName name="njy" localSheetId="68">#REF!</definedName>
    <definedName name="njy" localSheetId="69">#REF!</definedName>
    <definedName name="njy" localSheetId="70">#REF!</definedName>
    <definedName name="njy" localSheetId="3">#REF!</definedName>
    <definedName name="njy" localSheetId="18">#REF!</definedName>
    <definedName name="njy">#REF!</definedName>
    <definedName name="nnngf" localSheetId="20">#REF!</definedName>
    <definedName name="nnngf" localSheetId="27">#REF!</definedName>
    <definedName name="nnngf" localSheetId="28">#REF!</definedName>
    <definedName name="nnngf" localSheetId="31">#REF!</definedName>
    <definedName name="nnngf" localSheetId="32">#REF!</definedName>
    <definedName name="nnngf" localSheetId="37">#REF!</definedName>
    <definedName name="nnngf" localSheetId="38">#REF!</definedName>
    <definedName name="nnngf" localSheetId="40">#REF!</definedName>
    <definedName name="nnngf" localSheetId="43">#REF!</definedName>
    <definedName name="nnngf" localSheetId="60">#REF!</definedName>
    <definedName name="nnngf" localSheetId="61">#REF!</definedName>
    <definedName name="nnngf" localSheetId="57">#REF!</definedName>
    <definedName name="nnngf" localSheetId="58">#REF!</definedName>
    <definedName name="nnngf" localSheetId="59">#REF!</definedName>
    <definedName name="nnngf" localSheetId="68">#REF!</definedName>
    <definedName name="nnngf" localSheetId="69">#REF!</definedName>
    <definedName name="nnngf" localSheetId="70">#REF!</definedName>
    <definedName name="nnngf" localSheetId="3">#REF!</definedName>
    <definedName name="nnngf" localSheetId="18">#REF!</definedName>
    <definedName name="nnngf">#REF!</definedName>
    <definedName name="noorasiah91" localSheetId="0">#REF!</definedName>
    <definedName name="noorasiah91" localSheetId="20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33">#REF!</definedName>
    <definedName name="noorasiah91" localSheetId="37">#REF!</definedName>
    <definedName name="noorasiah91" localSheetId="38">#REF!</definedName>
    <definedName name="noorasiah91" localSheetId="40">#REF!</definedName>
    <definedName name="noorasiah91" localSheetId="43">#REF!</definedName>
    <definedName name="noorasiah91" localSheetId="1">#REF!</definedName>
    <definedName name="noorasiah91" localSheetId="49">#REF!</definedName>
    <definedName name="noorasiah91" localSheetId="50">#REF!</definedName>
    <definedName name="noorasiah91" localSheetId="60">#REF!</definedName>
    <definedName name="noorasiah91" localSheetId="61">#REF!</definedName>
    <definedName name="noorasiah91" localSheetId="57">#REF!</definedName>
    <definedName name="noorasiah91" localSheetId="58">#REF!</definedName>
    <definedName name="noorasiah91" localSheetId="59">#REF!</definedName>
    <definedName name="noorasiah91" localSheetId="68">#REF!</definedName>
    <definedName name="noorasiah91" localSheetId="69">#REF!</definedName>
    <definedName name="noorasiah91" localSheetId="70">#REF!</definedName>
    <definedName name="noorasiah91" localSheetId="2">#REF!</definedName>
    <definedName name="noorasiah91" localSheetId="3">#REF!</definedName>
    <definedName name="noorasiah91" localSheetId="18">#REF!</definedName>
    <definedName name="noorasiah91">#REF!</definedName>
    <definedName name="nv" localSheetId="20">#REF!</definedName>
    <definedName name="nv" localSheetId="27">#REF!</definedName>
    <definedName name="nv" localSheetId="28">#REF!</definedName>
    <definedName name="nv" localSheetId="31">#REF!</definedName>
    <definedName name="nv" localSheetId="32">#REF!</definedName>
    <definedName name="nv" localSheetId="37">#REF!</definedName>
    <definedName name="nv" localSheetId="38">#REF!</definedName>
    <definedName name="nv" localSheetId="40">#REF!</definedName>
    <definedName name="nv" localSheetId="43">#REF!</definedName>
    <definedName name="nv" localSheetId="60">#REF!</definedName>
    <definedName name="nv" localSheetId="61">#REF!</definedName>
    <definedName name="nv" localSheetId="57">#REF!</definedName>
    <definedName name="nv" localSheetId="58">#REF!</definedName>
    <definedName name="nv" localSheetId="59">#REF!</definedName>
    <definedName name="nv" localSheetId="68">#REF!</definedName>
    <definedName name="nv" localSheetId="69">#REF!</definedName>
    <definedName name="nv" localSheetId="70">#REF!</definedName>
    <definedName name="nv" localSheetId="3">#REF!</definedName>
    <definedName name="nv" localSheetId="18">#REF!</definedName>
    <definedName name="nv">#REF!</definedName>
    <definedName name="nvbnjg" localSheetId="20">#REF!</definedName>
    <definedName name="nvbnjg" localSheetId="27">#REF!</definedName>
    <definedName name="nvbnjg" localSheetId="28">#REF!</definedName>
    <definedName name="nvbnjg" localSheetId="31">#REF!</definedName>
    <definedName name="nvbnjg" localSheetId="32">#REF!</definedName>
    <definedName name="nvbnjg" localSheetId="37">#REF!</definedName>
    <definedName name="nvbnjg" localSheetId="38">#REF!</definedName>
    <definedName name="nvbnjg" localSheetId="40">#REF!</definedName>
    <definedName name="nvbnjg" localSheetId="43">#REF!</definedName>
    <definedName name="nvbnjg" localSheetId="60">#REF!</definedName>
    <definedName name="nvbnjg" localSheetId="61">#REF!</definedName>
    <definedName name="nvbnjg" localSheetId="57">#REF!</definedName>
    <definedName name="nvbnjg" localSheetId="58">#REF!</definedName>
    <definedName name="nvbnjg" localSheetId="59">#REF!</definedName>
    <definedName name="nvbnjg" localSheetId="68">#REF!</definedName>
    <definedName name="nvbnjg" localSheetId="69">#REF!</definedName>
    <definedName name="nvbnjg" localSheetId="70">#REF!</definedName>
    <definedName name="nvbnjg" localSheetId="3">#REF!</definedName>
    <definedName name="nvbnjg" localSheetId="18">#REF!</definedName>
    <definedName name="nvbnjg">#REF!</definedName>
    <definedName name="ok" localSheetId="0">#REF!</definedName>
    <definedName name="ok" localSheetId="20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33">#REF!</definedName>
    <definedName name="ok" localSheetId="37">#REF!</definedName>
    <definedName name="ok" localSheetId="38">#REF!</definedName>
    <definedName name="ok" localSheetId="40">#REF!</definedName>
    <definedName name="ok" localSheetId="43">#REF!</definedName>
    <definedName name="ok" localSheetId="1">#REF!</definedName>
    <definedName name="ok" localSheetId="49">#REF!</definedName>
    <definedName name="ok" localSheetId="50">#REF!</definedName>
    <definedName name="ok" localSheetId="60">#REF!</definedName>
    <definedName name="ok" localSheetId="61">#REF!</definedName>
    <definedName name="ok" localSheetId="57">#REF!</definedName>
    <definedName name="ok" localSheetId="58">#REF!</definedName>
    <definedName name="ok" localSheetId="59">#REF!</definedName>
    <definedName name="ok" localSheetId="68">#REF!</definedName>
    <definedName name="ok" localSheetId="69">#REF!</definedName>
    <definedName name="ok" localSheetId="70">#REF!</definedName>
    <definedName name="ok" localSheetId="2">#REF!</definedName>
    <definedName name="ok" localSheetId="3">#REF!</definedName>
    <definedName name="ok" localSheetId="18">#REF!</definedName>
    <definedName name="ok">#REF!</definedName>
    <definedName name="ooo" localSheetId="20">#REF!</definedName>
    <definedName name="ooo" localSheetId="27">#REF!</definedName>
    <definedName name="ooo" localSheetId="28">#REF!</definedName>
    <definedName name="ooo" localSheetId="31">#REF!</definedName>
    <definedName name="ooo" localSheetId="32">#REF!</definedName>
    <definedName name="ooo" localSheetId="37">#REF!</definedName>
    <definedName name="ooo" localSheetId="38">#REF!</definedName>
    <definedName name="ooo" localSheetId="40">#REF!</definedName>
    <definedName name="ooo" localSheetId="43">#REF!</definedName>
    <definedName name="ooo" localSheetId="60">#REF!</definedName>
    <definedName name="ooo" localSheetId="61">#REF!</definedName>
    <definedName name="ooo" localSheetId="57">#REF!</definedName>
    <definedName name="ooo" localSheetId="58">#REF!</definedName>
    <definedName name="ooo" localSheetId="59">#REF!</definedName>
    <definedName name="ooo" localSheetId="68">#REF!</definedName>
    <definedName name="ooo" localSheetId="69">#REF!</definedName>
    <definedName name="ooo" localSheetId="70">#REF!</definedName>
    <definedName name="ooo" localSheetId="3">#REF!</definedName>
    <definedName name="ooo" localSheetId="18">#REF!</definedName>
    <definedName name="ooo">#REF!</definedName>
    <definedName name="oooo" localSheetId="0">#REF!</definedName>
    <definedName name="oooo" localSheetId="20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33">#REF!</definedName>
    <definedName name="oooo" localSheetId="37">#REF!</definedName>
    <definedName name="oooo" localSheetId="38">#REF!</definedName>
    <definedName name="oooo" localSheetId="40">#REF!</definedName>
    <definedName name="oooo" localSheetId="43">#REF!</definedName>
    <definedName name="oooo" localSheetId="1">#REF!</definedName>
    <definedName name="oooo" localSheetId="49">#REF!</definedName>
    <definedName name="oooo" localSheetId="50">#REF!</definedName>
    <definedName name="oooo" localSheetId="60">#REF!</definedName>
    <definedName name="oooo" localSheetId="61">#REF!</definedName>
    <definedName name="oooo" localSheetId="57">#REF!</definedName>
    <definedName name="oooo" localSheetId="58">#REF!</definedName>
    <definedName name="oooo" localSheetId="59">#REF!</definedName>
    <definedName name="oooo" localSheetId="68">#REF!</definedName>
    <definedName name="oooo" localSheetId="69">#REF!</definedName>
    <definedName name="oooo" localSheetId="70">#REF!</definedName>
    <definedName name="oooo" localSheetId="2">#REF!</definedName>
    <definedName name="oooo" localSheetId="3">#REF!</definedName>
    <definedName name="oooo" localSheetId="18">#REF!</definedName>
    <definedName name="oooo">#REF!</definedName>
    <definedName name="ooooo" localSheetId="20">#REF!</definedName>
    <definedName name="ooooo" localSheetId="27">#REF!</definedName>
    <definedName name="ooooo" localSheetId="28">#REF!</definedName>
    <definedName name="ooooo" localSheetId="31">#REF!</definedName>
    <definedName name="ooooo" localSheetId="32">#REF!</definedName>
    <definedName name="ooooo" localSheetId="37">#REF!</definedName>
    <definedName name="ooooo" localSheetId="38">#REF!</definedName>
    <definedName name="ooooo" localSheetId="40">#REF!</definedName>
    <definedName name="ooooo" localSheetId="43">#REF!</definedName>
    <definedName name="ooooo" localSheetId="60">#REF!</definedName>
    <definedName name="ooooo" localSheetId="61">#REF!</definedName>
    <definedName name="ooooo" localSheetId="57">#REF!</definedName>
    <definedName name="ooooo" localSheetId="58">#REF!</definedName>
    <definedName name="ooooo" localSheetId="59">#REF!</definedName>
    <definedName name="ooooo" localSheetId="68">#REF!</definedName>
    <definedName name="ooooo" localSheetId="69">#REF!</definedName>
    <definedName name="ooooo" localSheetId="70">#REF!</definedName>
    <definedName name="ooooo" localSheetId="3">#REF!</definedName>
    <definedName name="ooooo" localSheetId="18">#REF!</definedName>
    <definedName name="ooooo">#REF!</definedName>
    <definedName name="oop" localSheetId="20">#REF!</definedName>
    <definedName name="oop" localSheetId="27">#REF!</definedName>
    <definedName name="oop" localSheetId="28">#REF!</definedName>
    <definedName name="oop" localSheetId="31">#REF!</definedName>
    <definedName name="oop" localSheetId="32">#REF!</definedName>
    <definedName name="oop" localSheetId="37">#REF!</definedName>
    <definedName name="oop" localSheetId="38">#REF!</definedName>
    <definedName name="oop" localSheetId="40">#REF!</definedName>
    <definedName name="oop" localSheetId="43">#REF!</definedName>
    <definedName name="oop" localSheetId="60">#REF!</definedName>
    <definedName name="oop" localSheetId="61">#REF!</definedName>
    <definedName name="oop" localSheetId="57">#REF!</definedName>
    <definedName name="oop" localSheetId="58">#REF!</definedName>
    <definedName name="oop" localSheetId="59">#REF!</definedName>
    <definedName name="oop" localSheetId="68">#REF!</definedName>
    <definedName name="oop" localSheetId="69">#REF!</definedName>
    <definedName name="oop" localSheetId="70">#REF!</definedName>
    <definedName name="oop" localSheetId="3">#REF!</definedName>
    <definedName name="oop" localSheetId="18">#REF!</definedName>
    <definedName name="oop">#REF!</definedName>
    <definedName name="pendidikan" localSheetId="0">#REF!</definedName>
    <definedName name="pendidikan" localSheetId="20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33">#REF!</definedName>
    <definedName name="pendidikan" localSheetId="37">#REF!</definedName>
    <definedName name="pendidikan" localSheetId="38">#REF!</definedName>
    <definedName name="pendidikan" localSheetId="40">#REF!</definedName>
    <definedName name="pendidikan" localSheetId="43">#REF!</definedName>
    <definedName name="pendidikan" localSheetId="1">#REF!</definedName>
    <definedName name="pendidikan" localSheetId="49">#REF!</definedName>
    <definedName name="pendidikan" localSheetId="50">#REF!</definedName>
    <definedName name="pendidikan" localSheetId="60">#REF!</definedName>
    <definedName name="pendidikan" localSheetId="61">#REF!</definedName>
    <definedName name="pendidikan" localSheetId="57">#REF!</definedName>
    <definedName name="pendidikan" localSheetId="58">#REF!</definedName>
    <definedName name="pendidikan" localSheetId="59">#REF!</definedName>
    <definedName name="pendidikan" localSheetId="68">#REF!</definedName>
    <definedName name="pendidikan" localSheetId="69">#REF!</definedName>
    <definedName name="pendidikan" localSheetId="70">#REF!</definedName>
    <definedName name="pendidikan" localSheetId="2">#REF!</definedName>
    <definedName name="pendidikan" localSheetId="3">#REF!</definedName>
    <definedName name="pendidikan" localSheetId="18">#REF!</definedName>
    <definedName name="pendidikan">#REF!</definedName>
    <definedName name="Perak" localSheetId="0">#REF!</definedName>
    <definedName name="Perak" localSheetId="20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33">#REF!</definedName>
    <definedName name="Perak" localSheetId="37">#REF!</definedName>
    <definedName name="Perak" localSheetId="38">#REF!</definedName>
    <definedName name="Perak" localSheetId="40">#REF!</definedName>
    <definedName name="Perak" localSheetId="43">#REF!</definedName>
    <definedName name="Perak" localSheetId="1">#REF!</definedName>
    <definedName name="Perak" localSheetId="49">#REF!</definedName>
    <definedName name="Perak" localSheetId="50">#REF!</definedName>
    <definedName name="Perak" localSheetId="60">#REF!</definedName>
    <definedName name="Perak" localSheetId="61">#REF!</definedName>
    <definedName name="Perak" localSheetId="57">#REF!</definedName>
    <definedName name="Perak" localSheetId="58">#REF!</definedName>
    <definedName name="Perak" localSheetId="59">#REF!</definedName>
    <definedName name="Perak" localSheetId="68">#REF!</definedName>
    <definedName name="Perak" localSheetId="69">#REF!</definedName>
    <definedName name="Perak" localSheetId="70">#REF!</definedName>
    <definedName name="Perak" localSheetId="2">#REF!</definedName>
    <definedName name="Perak" localSheetId="3">#REF!</definedName>
    <definedName name="Perak" localSheetId="18">#REF!</definedName>
    <definedName name="Perak">#REF!</definedName>
    <definedName name="PERLIS" localSheetId="0">#REF!</definedName>
    <definedName name="PERLIS" localSheetId="20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33">#REF!</definedName>
    <definedName name="PERLIS" localSheetId="37">#REF!</definedName>
    <definedName name="PERLIS" localSheetId="38">#REF!</definedName>
    <definedName name="PERLIS" localSheetId="40">#REF!</definedName>
    <definedName name="PERLIS" localSheetId="43">#REF!</definedName>
    <definedName name="PERLIS" localSheetId="1">#REF!</definedName>
    <definedName name="PERLIS" localSheetId="49">#REF!</definedName>
    <definedName name="PERLIS" localSheetId="50">#REF!</definedName>
    <definedName name="PERLIS" localSheetId="60">#REF!</definedName>
    <definedName name="PERLIS" localSheetId="61">#REF!</definedName>
    <definedName name="PERLIS" localSheetId="57">#REF!</definedName>
    <definedName name="PERLIS" localSheetId="58">#REF!</definedName>
    <definedName name="PERLIS" localSheetId="59">#REF!</definedName>
    <definedName name="PERLIS" localSheetId="68">#REF!</definedName>
    <definedName name="PERLIS" localSheetId="69">#REF!</definedName>
    <definedName name="PERLIS" localSheetId="70">#REF!</definedName>
    <definedName name="PERLIS" localSheetId="2">#REF!</definedName>
    <definedName name="PERLIS" localSheetId="3">#REF!</definedName>
    <definedName name="PERLIS" localSheetId="18">#REF!</definedName>
    <definedName name="PERLIS">#REF!</definedName>
    <definedName name="PERMINTAAN_DATA" localSheetId="0">#REF!</definedName>
    <definedName name="PERMINTAAN_DATA" localSheetId="20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33">#REF!</definedName>
    <definedName name="PERMINTAAN_DATA" localSheetId="37">#REF!</definedName>
    <definedName name="PERMINTAAN_DATA" localSheetId="38">#REF!</definedName>
    <definedName name="PERMINTAAN_DATA" localSheetId="40">#REF!</definedName>
    <definedName name="PERMINTAAN_DATA" localSheetId="43">#REF!</definedName>
    <definedName name="PERMINTAAN_DATA" localSheetId="1">#REF!</definedName>
    <definedName name="PERMINTAAN_DATA" localSheetId="49">#REF!</definedName>
    <definedName name="PERMINTAAN_DATA" localSheetId="50">#REF!</definedName>
    <definedName name="PERMINTAAN_DATA" localSheetId="60">#REF!</definedName>
    <definedName name="PERMINTAAN_DATA" localSheetId="61">#REF!</definedName>
    <definedName name="PERMINTAAN_DATA" localSheetId="57">#REF!</definedName>
    <definedName name="PERMINTAAN_DATA" localSheetId="58">#REF!</definedName>
    <definedName name="PERMINTAAN_DATA" localSheetId="59">#REF!</definedName>
    <definedName name="PERMINTAAN_DATA" localSheetId="68">#REF!</definedName>
    <definedName name="PERMINTAAN_DATA" localSheetId="69">#REF!</definedName>
    <definedName name="PERMINTAAN_DATA" localSheetId="70">#REF!</definedName>
    <definedName name="PERMINTAAN_DATA" localSheetId="2">#REF!</definedName>
    <definedName name="PERMINTAAN_DATA" localSheetId="3">#REF!</definedName>
    <definedName name="PERMINTAAN_DATA" localSheetId="18">#REF!</definedName>
    <definedName name="PERMINTAAN_DATA">#REF!</definedName>
    <definedName name="PERMINTAAN_DATA_KP335" localSheetId="0">#REF!</definedName>
    <definedName name="PERMINTAAN_DATA_KP335" localSheetId="20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33">#REF!</definedName>
    <definedName name="PERMINTAAN_DATA_KP335" localSheetId="37">#REF!</definedName>
    <definedName name="PERMINTAAN_DATA_KP335" localSheetId="38">#REF!</definedName>
    <definedName name="PERMINTAAN_DATA_KP335" localSheetId="40">#REF!</definedName>
    <definedName name="PERMINTAAN_DATA_KP335" localSheetId="43">#REF!</definedName>
    <definedName name="PERMINTAAN_DATA_KP335" localSheetId="1">#REF!</definedName>
    <definedName name="PERMINTAAN_DATA_KP335" localSheetId="49">#REF!</definedName>
    <definedName name="PERMINTAAN_DATA_KP335" localSheetId="50">#REF!</definedName>
    <definedName name="PERMINTAAN_DATA_KP335" localSheetId="60">#REF!</definedName>
    <definedName name="PERMINTAAN_DATA_KP335" localSheetId="61">#REF!</definedName>
    <definedName name="PERMINTAAN_DATA_KP335" localSheetId="57">#REF!</definedName>
    <definedName name="PERMINTAAN_DATA_KP335" localSheetId="58">#REF!</definedName>
    <definedName name="PERMINTAAN_DATA_KP335" localSheetId="59">#REF!</definedName>
    <definedName name="PERMINTAAN_DATA_KP335" localSheetId="68">#REF!</definedName>
    <definedName name="PERMINTAAN_DATA_KP335" localSheetId="69">#REF!</definedName>
    <definedName name="PERMINTAAN_DATA_KP335" localSheetId="70">#REF!</definedName>
    <definedName name="PERMINTAAN_DATA_KP335" localSheetId="2">#REF!</definedName>
    <definedName name="PERMINTAAN_DATA_KP335" localSheetId="3">#REF!</definedName>
    <definedName name="PERMINTAAN_DATA_KP335" localSheetId="18">#REF!</definedName>
    <definedName name="PERMINTAAN_DATA_KP335">#REF!</definedName>
    <definedName name="pilkjk" localSheetId="0">#REF!</definedName>
    <definedName name="pilkjk" localSheetId="20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33">#REF!</definedName>
    <definedName name="pilkjk" localSheetId="37">#REF!</definedName>
    <definedName name="pilkjk" localSheetId="38">#REF!</definedName>
    <definedName name="pilkjk" localSheetId="40">#REF!</definedName>
    <definedName name="pilkjk" localSheetId="43">#REF!</definedName>
    <definedName name="pilkjk" localSheetId="1">#REF!</definedName>
    <definedName name="pilkjk" localSheetId="49">#REF!</definedName>
    <definedName name="pilkjk" localSheetId="50">#REF!</definedName>
    <definedName name="pilkjk" localSheetId="60">#REF!</definedName>
    <definedName name="pilkjk" localSheetId="61">#REF!</definedName>
    <definedName name="pilkjk" localSheetId="57">#REF!</definedName>
    <definedName name="pilkjk" localSheetId="58">#REF!</definedName>
    <definedName name="pilkjk" localSheetId="59">#REF!</definedName>
    <definedName name="pilkjk" localSheetId="68">#REF!</definedName>
    <definedName name="pilkjk" localSheetId="69">#REF!</definedName>
    <definedName name="pilkjk" localSheetId="70">#REF!</definedName>
    <definedName name="pilkjk" localSheetId="2">#REF!</definedName>
    <definedName name="pilkjk" localSheetId="3">#REF!</definedName>
    <definedName name="pilkjk" localSheetId="18">#REF!</definedName>
    <definedName name="pilkjk">#REF!</definedName>
    <definedName name="pppp" localSheetId="20" hidden="1">'[7]7.6'!#REF!</definedName>
    <definedName name="pppp" localSheetId="27" hidden="1">'[7]7.6'!#REF!</definedName>
    <definedName name="pppp" localSheetId="28" hidden="1">'[7]7.6'!#REF!</definedName>
    <definedName name="pppp" localSheetId="31" hidden="1">'[7]7.6'!#REF!</definedName>
    <definedName name="pppp" localSheetId="32" hidden="1">'[7]7.6'!#REF!</definedName>
    <definedName name="pppp" localSheetId="37" hidden="1">'[7]7.6'!#REF!</definedName>
    <definedName name="pppp" localSheetId="38" hidden="1">'[7]7.6'!#REF!</definedName>
    <definedName name="pppp" localSheetId="40" hidden="1">'[7]7.6'!#REF!</definedName>
    <definedName name="pppp" localSheetId="43" hidden="1">'[7]7.6'!#REF!</definedName>
    <definedName name="pppp" localSheetId="60" hidden="1">'[7]7.6'!#REF!</definedName>
    <definedName name="pppp" localSheetId="61" hidden="1">'[7]7.6'!#REF!</definedName>
    <definedName name="pppp" localSheetId="57" hidden="1">'[7]7.6'!#REF!</definedName>
    <definedName name="pppp" localSheetId="58" hidden="1">'[7]7.6'!#REF!</definedName>
    <definedName name="pppp" localSheetId="59" hidden="1">'[7]7.6'!#REF!</definedName>
    <definedName name="pppp" localSheetId="68" hidden="1">'[7]7.6'!#REF!</definedName>
    <definedName name="pppp" localSheetId="69" hidden="1">'[7]7.6'!#REF!</definedName>
    <definedName name="pppp" localSheetId="70" hidden="1">'[7]7.6'!#REF!</definedName>
    <definedName name="pppp" localSheetId="3" hidden="1">'[7]7.6'!#REF!</definedName>
    <definedName name="pppp" hidden="1">'[7]7.6'!#REF!</definedName>
    <definedName name="_xlnm.Print_Area" localSheetId="0">'4.1'!$A$1:$H$85</definedName>
    <definedName name="_xlnm.Print_Area" localSheetId="20">'4.10'!$A$1:$K$51</definedName>
    <definedName name="_xlnm.Print_Area" localSheetId="21">'4.11'!$A$1:$K$71</definedName>
    <definedName name="_xlnm.Print_Area" localSheetId="22">'4.11 (2)'!$A$1:$K$53</definedName>
    <definedName name="_xlnm.Print_Area" localSheetId="23">'4.12'!$A$1:$N$34</definedName>
    <definedName name="_xlnm.Print_Area" localSheetId="24">'4.13a'!$A$1:$O$88</definedName>
    <definedName name="_xlnm.Print_Area" localSheetId="25">'4.13b'!$A$1:$H$80</definedName>
    <definedName name="_xlnm.Print_Area" localSheetId="26">'4.14a'!$A$1:$P$87</definedName>
    <definedName name="_xlnm.Print_Area" localSheetId="27">'4.14b'!$A$1:$Q$89</definedName>
    <definedName name="_xlnm.Print_Area" localSheetId="28">'4.14c'!$A$1:$M$89</definedName>
    <definedName name="_xlnm.Print_Area" localSheetId="29">'4.14d'!$A$1:$P$84</definedName>
    <definedName name="_xlnm.Print_Area" localSheetId="30">'4.15a'!$A$1:$P$87</definedName>
    <definedName name="_xlnm.Print_Area" localSheetId="31">'4.15b'!$A$1:$Q$87</definedName>
    <definedName name="_xlnm.Print_Area" localSheetId="32">'4.15c'!$A$1:$M$87</definedName>
    <definedName name="_xlnm.Print_Area" localSheetId="33">'4.15d'!$A$1:$P$84</definedName>
    <definedName name="_xlnm.Print_Area" localSheetId="34">'4.16'!$A$1:$H$39</definedName>
    <definedName name="_xlnm.Print_Area" localSheetId="35">'4.17'!$A$1:$L$74</definedName>
    <definedName name="_xlnm.Print_Area" localSheetId="36">'4.17 (2)'!$A$1:$L$86</definedName>
    <definedName name="_xlnm.Print_Area" localSheetId="37">'4.18'!$A$1:$L$77</definedName>
    <definedName name="_xlnm.Print_Area" localSheetId="38">'4.18 (2)'!$A$1:$L$70</definedName>
    <definedName name="_xlnm.Print_Area" localSheetId="39">'4.18 (3)'!$A$1:$L$68</definedName>
    <definedName name="_xlnm.Print_Area" localSheetId="40">'4.18 (4)'!$A$1:$L$31</definedName>
    <definedName name="_xlnm.Print_Area" localSheetId="41">'4.19'!$A$1:$L$82</definedName>
    <definedName name="_xlnm.Print_Area" localSheetId="42">'4.19 (2)'!$A$1:$L$71</definedName>
    <definedName name="_xlnm.Print_Area" localSheetId="43">'4.19 (3)'!$A$1:$L$52</definedName>
    <definedName name="_xlnm.Print_Area" localSheetId="1">'4.2'!$A$1:$Q$87</definedName>
    <definedName name="_xlnm.Print_Area" localSheetId="44">'4.20'!$A$1:$L$79</definedName>
    <definedName name="_xlnm.Print_Area" localSheetId="45">'4.20 (2)'!$A$1:$L$82</definedName>
    <definedName name="_xlnm.Print_Area" localSheetId="46">'4.20 (3)'!$A$1:$L$79</definedName>
    <definedName name="_xlnm.Print_Area" localSheetId="47">'4.20 (4)'!$A$1:$L$81</definedName>
    <definedName name="_xlnm.Print_Area" localSheetId="48">'4.20 (5)'!$A$1:$L$80</definedName>
    <definedName name="_xlnm.Print_Area" localSheetId="49">'4.20 (6)'!$A$1:$L$75</definedName>
    <definedName name="_xlnm.Print_Area" localSheetId="50">'4.20 (7)'!$A$1:$L$52</definedName>
    <definedName name="_xlnm.Print_Area" localSheetId="51">'4.21'!$A$1:$L$55</definedName>
    <definedName name="_xlnm.Print_Area" localSheetId="60">'4.21 (10)'!$A$1:$L$52</definedName>
    <definedName name="_xlnm.Print_Area" localSheetId="61">'4.21 (11)'!$A$1:$H$52</definedName>
    <definedName name="_xlnm.Print_Area" localSheetId="52">'4.21 (2)'!$A$1:$L$57</definedName>
    <definedName name="_xlnm.Print_Area" localSheetId="53">'4.21 (3)'!$A$1:$L$56</definedName>
    <definedName name="_xlnm.Print_Area" localSheetId="54">'4.21 (4)'!$A$1:$L$58</definedName>
    <definedName name="_xlnm.Print_Area" localSheetId="55">'4.21 (5)'!$A$1:$H$56</definedName>
    <definedName name="_xlnm.Print_Area" localSheetId="56">'4.21 (6) '!$A$1:$L$52</definedName>
    <definedName name="_xlnm.Print_Area" localSheetId="57">'4.21 (7)'!$A$1:$L$52</definedName>
    <definedName name="_xlnm.Print_Area" localSheetId="58">'4.21 (8)'!$A$1:$L$52</definedName>
    <definedName name="_xlnm.Print_Area" localSheetId="59">'4.21 (9)'!$A$1:$L$52</definedName>
    <definedName name="_xlnm.Print_Area" localSheetId="62">'4.22'!$A$1:$L$55</definedName>
    <definedName name="_xlnm.Print_Area" localSheetId="64">'4.22 (3)'!$A$1:$L$55</definedName>
    <definedName name="_xlnm.Print_Area" localSheetId="66">'4.22 (5)'!$A$1:$H$55</definedName>
    <definedName name="_xlnm.Print_Area" localSheetId="67">'4.22 (6)'!$A$1:$L$52</definedName>
    <definedName name="_xlnm.Print_Area" localSheetId="68">'4.22 (7)'!$A$1:$L$52</definedName>
    <definedName name="_xlnm.Print_Area" localSheetId="69">'4.22 (8)'!$A$1:$L$52</definedName>
    <definedName name="_xlnm.Print_Area" localSheetId="70">'4.22 (9)'!$A$1:$H$52</definedName>
    <definedName name="_xlnm.Print_Area" localSheetId="71">'4.23'!$A$1:$H$54</definedName>
    <definedName name="_xlnm.Print_Area" localSheetId="72">'4.24'!$A$1:$O$67</definedName>
    <definedName name="_xlnm.Print_Area" localSheetId="73">'4.25'!$A$1:$J$50</definedName>
    <definedName name="_xlnm.Print_Area" localSheetId="2">'4.3 '!$A$1:$M$89</definedName>
    <definedName name="_xlnm.Print_Area" localSheetId="3">'4.3  (2)'!$A$1:$M$90</definedName>
    <definedName name="_xlnm.Print_Area" localSheetId="7">'4.4'!$A$1:$L$85</definedName>
    <definedName name="_xlnm.Print_Area" localSheetId="8">'4.4 (2)'!$A$1:$J$84</definedName>
    <definedName name="_xlnm.Print_Area" localSheetId="9">'4.5'!$A$1:$J$58</definedName>
    <definedName name="_xlnm.Print_Area" localSheetId="10">'4.5 (2)'!$A$1:$I$59</definedName>
    <definedName name="_xlnm.Print_Area" localSheetId="11">'4.6a'!$A$1:$N$85</definedName>
    <definedName name="_xlnm.Print_Area" localSheetId="12">'4.6b'!$A$1:$N$85</definedName>
    <definedName name="_xlnm.Print_Area" localSheetId="13">'4.6c'!$A$1:$N$86</definedName>
    <definedName name="_xlnm.Print_Area" localSheetId="14">'4.6d'!$A$1:$N$85</definedName>
    <definedName name="_xlnm.Print_Area" localSheetId="15">'4.6e'!$A$1:$N$87</definedName>
    <definedName name="_xlnm.Print_Area" localSheetId="16">'4.6f'!$A$1:$N$85</definedName>
    <definedName name="_xlnm.Print_Area" localSheetId="17">'4.7'!$A$1:$H$39</definedName>
    <definedName name="_xlnm.Print_Area" localSheetId="18">'4.8'!$A$1:$M$56</definedName>
    <definedName name="_xlnm.Print_Area" localSheetId="19">'4.9'!$A$1:$K$53</definedName>
    <definedName name="_xlnm.Print_Area" localSheetId="4">'6.7(n)'!$A$1:$H$86</definedName>
    <definedName name="_xlnm.Print_Area" localSheetId="5">'6.8 (n)'!$A$1:$J$58</definedName>
    <definedName name="_xlnm.Print_Area" localSheetId="6">'6.9 (n)'!$A$1:$L$135</definedName>
    <definedName name="q" localSheetId="0">#REF!</definedName>
    <definedName name="q" localSheetId="20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33">#REF!</definedName>
    <definedName name="q" localSheetId="37">#REF!</definedName>
    <definedName name="q" localSheetId="38">#REF!</definedName>
    <definedName name="q" localSheetId="40">#REF!</definedName>
    <definedName name="q" localSheetId="43">#REF!</definedName>
    <definedName name="q" localSheetId="1">#REF!</definedName>
    <definedName name="q" localSheetId="49">#REF!</definedName>
    <definedName name="q" localSheetId="50">#REF!</definedName>
    <definedName name="q" localSheetId="60">#REF!</definedName>
    <definedName name="q" localSheetId="61">#REF!</definedName>
    <definedName name="q" localSheetId="57">#REF!</definedName>
    <definedName name="q" localSheetId="58">#REF!</definedName>
    <definedName name="q" localSheetId="59">#REF!</definedName>
    <definedName name="q" localSheetId="68">#REF!</definedName>
    <definedName name="q" localSheetId="69">#REF!</definedName>
    <definedName name="q" localSheetId="70">#REF!</definedName>
    <definedName name="q" localSheetId="2">#REF!</definedName>
    <definedName name="q" localSheetId="3">#REF!</definedName>
    <definedName name="q" localSheetId="18">#REF!</definedName>
    <definedName name="q">#REF!</definedName>
    <definedName name="qq" localSheetId="20">#REF!</definedName>
    <definedName name="qq" localSheetId="27">#REF!</definedName>
    <definedName name="qq" localSheetId="28">#REF!</definedName>
    <definedName name="qq" localSheetId="31">#REF!</definedName>
    <definedName name="qq" localSheetId="32">#REF!</definedName>
    <definedName name="qq" localSheetId="37">#REF!</definedName>
    <definedName name="qq" localSheetId="38">#REF!</definedName>
    <definedName name="qq" localSheetId="40">#REF!</definedName>
    <definedName name="qq" localSheetId="43">#REF!</definedName>
    <definedName name="qq" localSheetId="60">#REF!</definedName>
    <definedName name="qq" localSheetId="61">#REF!</definedName>
    <definedName name="qq" localSheetId="57">#REF!</definedName>
    <definedName name="qq" localSheetId="58">#REF!</definedName>
    <definedName name="qq" localSheetId="59">#REF!</definedName>
    <definedName name="qq" localSheetId="68">#REF!</definedName>
    <definedName name="qq" localSheetId="69">#REF!</definedName>
    <definedName name="qq" localSheetId="70">#REF!</definedName>
    <definedName name="qq" localSheetId="3">#REF!</definedName>
    <definedName name="qq" localSheetId="18">#REF!</definedName>
    <definedName name="qq">#REF!</definedName>
    <definedName name="qqqttt" localSheetId="20">#REF!</definedName>
    <definedName name="qqqttt" localSheetId="27">#REF!</definedName>
    <definedName name="qqqttt" localSheetId="28">#REF!</definedName>
    <definedName name="qqqttt" localSheetId="31">#REF!</definedName>
    <definedName name="qqqttt" localSheetId="32">#REF!</definedName>
    <definedName name="qqqttt" localSheetId="37">#REF!</definedName>
    <definedName name="qqqttt" localSheetId="38">#REF!</definedName>
    <definedName name="qqqttt" localSheetId="40">#REF!</definedName>
    <definedName name="qqqttt" localSheetId="43">#REF!</definedName>
    <definedName name="qqqttt" localSheetId="60">#REF!</definedName>
    <definedName name="qqqttt" localSheetId="61">#REF!</definedName>
    <definedName name="qqqttt" localSheetId="57">#REF!</definedName>
    <definedName name="qqqttt" localSheetId="58">#REF!</definedName>
    <definedName name="qqqttt" localSheetId="59">#REF!</definedName>
    <definedName name="qqqttt" localSheetId="68">#REF!</definedName>
    <definedName name="qqqttt" localSheetId="69">#REF!</definedName>
    <definedName name="qqqttt" localSheetId="70">#REF!</definedName>
    <definedName name="qqqttt" localSheetId="3">#REF!</definedName>
    <definedName name="qqqttt" localSheetId="18">#REF!</definedName>
    <definedName name="qqqttt">#REF!</definedName>
    <definedName name="qqw" localSheetId="20" hidden="1">'[6]4.8'!#REF!</definedName>
    <definedName name="qqw" localSheetId="27" hidden="1">'[6]4.8'!#REF!</definedName>
    <definedName name="qqw" localSheetId="28" hidden="1">'[6]4.8'!#REF!</definedName>
    <definedName name="qqw" localSheetId="31" hidden="1">'[6]4.8'!#REF!</definedName>
    <definedName name="qqw" localSheetId="32" hidden="1">'[6]4.8'!#REF!</definedName>
    <definedName name="qqw" localSheetId="37" hidden="1">'[6]4.8'!#REF!</definedName>
    <definedName name="qqw" localSheetId="38" hidden="1">'[6]4.8'!#REF!</definedName>
    <definedName name="qqw" localSheetId="40" hidden="1">'[6]4.8'!#REF!</definedName>
    <definedName name="qqw" localSheetId="43" hidden="1">'[6]4.8'!#REF!</definedName>
    <definedName name="qqw" localSheetId="60" hidden="1">'[6]4.8'!#REF!</definedName>
    <definedName name="qqw" localSheetId="61" hidden="1">'[6]4.8'!#REF!</definedName>
    <definedName name="qqw" localSheetId="57" hidden="1">'[6]4.8'!#REF!</definedName>
    <definedName name="qqw" localSheetId="58" hidden="1">'[6]4.8'!#REF!</definedName>
    <definedName name="qqw" localSheetId="59" hidden="1">'[6]4.8'!#REF!</definedName>
    <definedName name="qqw" localSheetId="68" hidden="1">'[6]4.8'!#REF!</definedName>
    <definedName name="qqw" localSheetId="69" hidden="1">'[6]4.8'!#REF!</definedName>
    <definedName name="qqw" localSheetId="70" hidden="1">'[6]4.8'!#REF!</definedName>
    <definedName name="qqw" localSheetId="3" hidden="1">'[6]4.8'!#REF!</definedName>
    <definedName name="qqw" hidden="1">'[6]4.8'!#REF!</definedName>
    <definedName name="Region" localSheetId="0">[15]Sheet2!$B$2:$B$7</definedName>
    <definedName name="Region" localSheetId="24">[15]Sheet2!$B$2:$B$7</definedName>
    <definedName name="Region" localSheetId="25">[15]Sheet2!$B$2:$B$7</definedName>
    <definedName name="Region" localSheetId="26">[15]Sheet2!$B$2:$B$7</definedName>
    <definedName name="Region" localSheetId="27">[15]Sheet2!$B$2:$B$7</definedName>
    <definedName name="Region" localSheetId="28">[15]Sheet2!$B$2:$B$7</definedName>
    <definedName name="Region" localSheetId="29">[15]Sheet2!$B$2:$B$7</definedName>
    <definedName name="Region" localSheetId="30">[15]Sheet2!$B$2:$B$7</definedName>
    <definedName name="Region" localSheetId="31">[15]Sheet2!$B$2:$B$7</definedName>
    <definedName name="Region" localSheetId="32">[15]Sheet2!$B$2:$B$7</definedName>
    <definedName name="Region" localSheetId="33">[15]Sheet2!$B$2:$B$7</definedName>
    <definedName name="Region" localSheetId="1">[15]Sheet2!$B$2:$B$7</definedName>
    <definedName name="Region" localSheetId="2">[15]Sheet2!$B$2:$B$7</definedName>
    <definedName name="Region" localSheetId="3">[15]Sheet2!$B$2:$B$7</definedName>
    <definedName name="Region" localSheetId="18">[16]Sheet2!$B$2:$B$7</definedName>
    <definedName name="Region">[15]Sheet2!$B$2:$B$7</definedName>
    <definedName name="Region1" localSheetId="0">[17]Sheet1!$B$2:$B$19</definedName>
    <definedName name="Region1" localSheetId="24">[17]Sheet1!$B$2:$B$19</definedName>
    <definedName name="Region1" localSheetId="25">[17]Sheet1!$B$2:$B$19</definedName>
    <definedName name="Region1" localSheetId="26">[17]Sheet1!$B$2:$B$19</definedName>
    <definedName name="Region1" localSheetId="27">[17]Sheet1!$B$2:$B$19</definedName>
    <definedName name="Region1" localSheetId="28">[17]Sheet1!$B$2:$B$19</definedName>
    <definedName name="Region1" localSheetId="29">[17]Sheet1!$B$2:$B$19</definedName>
    <definedName name="Region1" localSheetId="30">[17]Sheet1!$B$2:$B$19</definedName>
    <definedName name="Region1" localSheetId="31">[17]Sheet1!$B$2:$B$19</definedName>
    <definedName name="Region1" localSheetId="32">[17]Sheet1!$B$2:$B$19</definedName>
    <definedName name="Region1" localSheetId="33">[17]Sheet1!$B$2:$B$19</definedName>
    <definedName name="Region1" localSheetId="1">[17]Sheet1!$B$2:$B$19</definedName>
    <definedName name="Region1" localSheetId="2">[17]Sheet1!$B$2:$B$19</definedName>
    <definedName name="Region1" localSheetId="3">[17]Sheet1!$B$2:$B$19</definedName>
    <definedName name="Region1">[17]Sheet1!$B$2:$B$19</definedName>
    <definedName name="row_no" localSheetId="0">[18]ref!$B$3:$K$20</definedName>
    <definedName name="row_no" localSheetId="24">[18]ref!$B$3:$K$20</definedName>
    <definedName name="row_no" localSheetId="25">[18]ref!$B$3:$K$20</definedName>
    <definedName name="row_no" localSheetId="26">[18]ref!$B$3:$K$20</definedName>
    <definedName name="row_no" localSheetId="27">[18]ref!$B$3:$K$20</definedName>
    <definedName name="row_no" localSheetId="28">[18]ref!$B$3:$K$20</definedName>
    <definedName name="row_no" localSheetId="29">[18]ref!$B$3:$K$20</definedName>
    <definedName name="row_no" localSheetId="30">[18]ref!$B$3:$K$20</definedName>
    <definedName name="row_no" localSheetId="31">[18]ref!$B$3:$K$20</definedName>
    <definedName name="row_no" localSheetId="32">[18]ref!$B$3:$K$20</definedName>
    <definedName name="row_no" localSheetId="33">[18]ref!$B$3:$K$20</definedName>
    <definedName name="row_no" localSheetId="1">[18]ref!$B$3:$K$20</definedName>
    <definedName name="row_no" localSheetId="2">[18]ref!$B$3:$K$20</definedName>
    <definedName name="row_no" localSheetId="3">[18]ref!$B$3:$K$20</definedName>
    <definedName name="row_no">[18]ref!$B$3:$K$20</definedName>
    <definedName name="row_no_head" localSheetId="0">[18]ref!$B$3:$K$3</definedName>
    <definedName name="row_no_head" localSheetId="24">[18]ref!$B$3:$K$3</definedName>
    <definedName name="row_no_head" localSheetId="25">[18]ref!$B$3:$K$3</definedName>
    <definedName name="row_no_head" localSheetId="26">[18]ref!$B$3:$K$3</definedName>
    <definedName name="row_no_head" localSheetId="27">[18]ref!$B$3:$K$3</definedName>
    <definedName name="row_no_head" localSheetId="28">[18]ref!$B$3:$K$3</definedName>
    <definedName name="row_no_head" localSheetId="29">[18]ref!$B$3:$K$3</definedName>
    <definedName name="row_no_head" localSheetId="30">[18]ref!$B$3:$K$3</definedName>
    <definedName name="row_no_head" localSheetId="31">[18]ref!$B$3:$K$3</definedName>
    <definedName name="row_no_head" localSheetId="32">[18]ref!$B$3:$K$3</definedName>
    <definedName name="row_no_head" localSheetId="33">[18]ref!$B$3:$K$3</definedName>
    <definedName name="row_no_head" localSheetId="1">[18]ref!$B$3:$K$3</definedName>
    <definedName name="row_no_head" localSheetId="2">[18]ref!$B$3:$K$3</definedName>
    <definedName name="row_no_head" localSheetId="3">[18]ref!$B$3:$K$3</definedName>
    <definedName name="row_no_head">[18]ref!$B$3:$K$3</definedName>
    <definedName name="rrr" localSheetId="0">#REF!</definedName>
    <definedName name="rrr" localSheetId="20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33">#REF!</definedName>
    <definedName name="rrr" localSheetId="37">#REF!</definedName>
    <definedName name="rrr" localSheetId="38">#REF!</definedName>
    <definedName name="rrr" localSheetId="40">#REF!</definedName>
    <definedName name="rrr" localSheetId="43">#REF!</definedName>
    <definedName name="rrr" localSheetId="1">#REF!</definedName>
    <definedName name="rrr" localSheetId="49">#REF!</definedName>
    <definedName name="rrr" localSheetId="50">#REF!</definedName>
    <definedName name="rrr" localSheetId="60">#REF!</definedName>
    <definedName name="rrr" localSheetId="61">#REF!</definedName>
    <definedName name="rrr" localSheetId="57">#REF!</definedName>
    <definedName name="rrr" localSheetId="58">#REF!</definedName>
    <definedName name="rrr" localSheetId="59">#REF!</definedName>
    <definedName name="rrr" localSheetId="68">#REF!</definedName>
    <definedName name="rrr" localSheetId="69">#REF!</definedName>
    <definedName name="rrr" localSheetId="70">#REF!</definedName>
    <definedName name="rrr" localSheetId="2">#REF!</definedName>
    <definedName name="rrr" localSheetId="3">#REF!</definedName>
    <definedName name="rrr" localSheetId="18">#REF!</definedName>
    <definedName name="rrr">#REF!</definedName>
    <definedName name="s" localSheetId="0">#REF!</definedName>
    <definedName name="s" localSheetId="20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33">#REF!</definedName>
    <definedName name="s" localSheetId="37">#REF!</definedName>
    <definedName name="s" localSheetId="38">#REF!</definedName>
    <definedName name="s" localSheetId="40">#REF!</definedName>
    <definedName name="s" localSheetId="43">#REF!</definedName>
    <definedName name="s" localSheetId="1">#REF!</definedName>
    <definedName name="s" localSheetId="49">#REF!</definedName>
    <definedName name="s" localSheetId="50">#REF!</definedName>
    <definedName name="s" localSheetId="60">#REF!</definedName>
    <definedName name="s" localSheetId="61">#REF!</definedName>
    <definedName name="s" localSheetId="57">#REF!</definedName>
    <definedName name="s" localSheetId="58">#REF!</definedName>
    <definedName name="s" localSheetId="59">#REF!</definedName>
    <definedName name="s" localSheetId="68">#REF!</definedName>
    <definedName name="s" localSheetId="69">#REF!</definedName>
    <definedName name="s" localSheetId="70">#REF!</definedName>
    <definedName name="s" localSheetId="2">#REF!</definedName>
    <definedName name="s" localSheetId="3">#REF!</definedName>
    <definedName name="s" localSheetId="18">#REF!</definedName>
    <definedName name="s">#REF!</definedName>
    <definedName name="sa" localSheetId="0">#REF!</definedName>
    <definedName name="sa" localSheetId="20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33">#REF!</definedName>
    <definedName name="sa" localSheetId="37">#REF!</definedName>
    <definedName name="sa" localSheetId="38">#REF!</definedName>
    <definedName name="sa" localSheetId="40">#REF!</definedName>
    <definedName name="sa" localSheetId="43">#REF!</definedName>
    <definedName name="sa" localSheetId="1">#REF!</definedName>
    <definedName name="sa" localSheetId="49">#REF!</definedName>
    <definedName name="sa" localSheetId="50">#REF!</definedName>
    <definedName name="sa" localSheetId="60">#REF!</definedName>
    <definedName name="sa" localSheetId="61">#REF!</definedName>
    <definedName name="sa" localSheetId="57">#REF!</definedName>
    <definedName name="sa" localSheetId="58">#REF!</definedName>
    <definedName name="sa" localSheetId="59">#REF!</definedName>
    <definedName name="sa" localSheetId="68">#REF!</definedName>
    <definedName name="sa" localSheetId="69">#REF!</definedName>
    <definedName name="sa" localSheetId="70">#REF!</definedName>
    <definedName name="sa" localSheetId="2">#REF!</definedName>
    <definedName name="sa" localSheetId="3">#REF!</definedName>
    <definedName name="sa" localSheetId="18">#REF!</definedName>
    <definedName name="sa">#REF!</definedName>
    <definedName name="saadqff" localSheetId="0">#REF!</definedName>
    <definedName name="saadqff" localSheetId="20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33">#REF!</definedName>
    <definedName name="saadqff" localSheetId="37">#REF!</definedName>
    <definedName name="saadqff" localSheetId="38">#REF!</definedName>
    <definedName name="saadqff" localSheetId="40">#REF!</definedName>
    <definedName name="saadqff" localSheetId="43">#REF!</definedName>
    <definedName name="saadqff" localSheetId="1">#REF!</definedName>
    <definedName name="saadqff" localSheetId="49">#REF!</definedName>
    <definedName name="saadqff" localSheetId="50">#REF!</definedName>
    <definedName name="saadqff" localSheetId="60">#REF!</definedName>
    <definedName name="saadqff" localSheetId="61">#REF!</definedName>
    <definedName name="saadqff" localSheetId="57">#REF!</definedName>
    <definedName name="saadqff" localSheetId="58">#REF!</definedName>
    <definedName name="saadqff" localSheetId="59">#REF!</definedName>
    <definedName name="saadqff" localSheetId="68">#REF!</definedName>
    <definedName name="saadqff" localSheetId="69">#REF!</definedName>
    <definedName name="saadqff" localSheetId="70">#REF!</definedName>
    <definedName name="saadqff" localSheetId="2">#REF!</definedName>
    <definedName name="saadqff" localSheetId="3">#REF!</definedName>
    <definedName name="saadqff" localSheetId="18">#REF!</definedName>
    <definedName name="saadqff">#REF!</definedName>
    <definedName name="sabah" localSheetId="0" hidden="1">'[19]5.11'!$E$15:$J$15</definedName>
    <definedName name="sabah" localSheetId="24" hidden="1">'[19]5.11'!$E$15:$J$15</definedName>
    <definedName name="sabah" localSheetId="25" hidden="1">'[19]5.11'!$E$15:$J$15</definedName>
    <definedName name="sabah" localSheetId="26" hidden="1">'[19]5.11'!$E$15:$J$15</definedName>
    <definedName name="sabah" localSheetId="27" hidden="1">'[19]5.11'!$E$15:$J$15</definedName>
    <definedName name="sabah" localSheetId="28" hidden="1">'[19]5.11'!$E$15:$J$15</definedName>
    <definedName name="sabah" localSheetId="29" hidden="1">'[19]5.11'!$E$15:$J$15</definedName>
    <definedName name="sabah" localSheetId="30" hidden="1">'[19]5.11'!$E$15:$J$15</definedName>
    <definedName name="sabah" localSheetId="31" hidden="1">'[19]5.11'!$E$15:$J$15</definedName>
    <definedName name="sabah" localSheetId="32" hidden="1">'[19]5.11'!$E$15:$J$15</definedName>
    <definedName name="sabah" localSheetId="33" hidden="1">'[19]5.11'!$E$15:$J$15</definedName>
    <definedName name="sabah" localSheetId="1" hidden="1">'[19]5.11'!$E$15:$J$15</definedName>
    <definedName name="sabah" localSheetId="2" hidden="1">'[19]5.11'!$E$15:$J$15</definedName>
    <definedName name="sabah" localSheetId="3" hidden="1">'[19]5.11'!$E$15:$J$15</definedName>
    <definedName name="sabah" hidden="1">'[19]5.11'!$E$15:$J$15</definedName>
    <definedName name="sama" localSheetId="20" hidden="1">'[3]4.3'!#REF!</definedName>
    <definedName name="sama" localSheetId="27" hidden="1">'[3]4.3'!#REF!</definedName>
    <definedName name="sama" localSheetId="28" hidden="1">'[3]4.3'!#REF!</definedName>
    <definedName name="sama" localSheetId="31" hidden="1">'[3]4.3'!#REF!</definedName>
    <definedName name="sama" localSheetId="32" hidden="1">'[3]4.3'!#REF!</definedName>
    <definedName name="sama" localSheetId="37" hidden="1">'[3]4.3'!#REF!</definedName>
    <definedName name="sama" localSheetId="38" hidden="1">'[3]4.3'!#REF!</definedName>
    <definedName name="sama" localSheetId="40" hidden="1">'[3]4.3'!#REF!</definedName>
    <definedName name="sama" localSheetId="43" hidden="1">'[3]4.3'!#REF!</definedName>
    <definedName name="sama" localSheetId="60" hidden="1">'[3]4.3'!#REF!</definedName>
    <definedName name="sama" localSheetId="61" hidden="1">'[3]4.3'!#REF!</definedName>
    <definedName name="sama" localSheetId="57" hidden="1">'[3]4.3'!#REF!</definedName>
    <definedName name="sama" localSheetId="58" hidden="1">'[3]4.3'!#REF!</definedName>
    <definedName name="sama" localSheetId="59" hidden="1">'[3]4.3'!#REF!</definedName>
    <definedName name="sama" localSheetId="68" hidden="1">'[3]4.3'!#REF!</definedName>
    <definedName name="sama" localSheetId="69" hidden="1">'[3]4.3'!#REF!</definedName>
    <definedName name="sama" localSheetId="70" hidden="1">'[3]4.3'!#REF!</definedName>
    <definedName name="sama" localSheetId="3" hidden="1">'[3]4.3'!#REF!</definedName>
    <definedName name="sama" hidden="1">'[3]4.3'!#REF!</definedName>
    <definedName name="sasas" localSheetId="0">#REF!</definedName>
    <definedName name="sasas" localSheetId="20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33">#REF!</definedName>
    <definedName name="sasas" localSheetId="37">#REF!</definedName>
    <definedName name="sasas" localSheetId="38">#REF!</definedName>
    <definedName name="sasas" localSheetId="40">#REF!</definedName>
    <definedName name="sasas" localSheetId="43">#REF!</definedName>
    <definedName name="sasas" localSheetId="1">#REF!</definedName>
    <definedName name="sasas" localSheetId="49">#REF!</definedName>
    <definedName name="sasas" localSheetId="50">#REF!</definedName>
    <definedName name="sasas" localSheetId="60">#REF!</definedName>
    <definedName name="sasas" localSheetId="61">#REF!</definedName>
    <definedName name="sasas" localSheetId="57">#REF!</definedName>
    <definedName name="sasas" localSheetId="58">#REF!</definedName>
    <definedName name="sasas" localSheetId="59">#REF!</definedName>
    <definedName name="sasas" localSheetId="68">#REF!</definedName>
    <definedName name="sasas" localSheetId="69">#REF!</definedName>
    <definedName name="sasas" localSheetId="70">#REF!</definedName>
    <definedName name="sasas" localSheetId="2">#REF!</definedName>
    <definedName name="sasas" localSheetId="3">#REF!</definedName>
    <definedName name="sasas" localSheetId="18">#REF!</definedName>
    <definedName name="sasas">#REF!</definedName>
    <definedName name="sds" localSheetId="0" hidden="1">#REF!</definedName>
    <definedName name="sds" localSheetId="20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33" hidden="1">#REF!</definedName>
    <definedName name="sds" localSheetId="37" hidden="1">#REF!</definedName>
    <definedName name="sds" localSheetId="38" hidden="1">#REF!</definedName>
    <definedName name="sds" localSheetId="40" hidden="1">#REF!</definedName>
    <definedName name="sds" localSheetId="43" hidden="1">#REF!</definedName>
    <definedName name="sds" localSheetId="1" hidden="1">#REF!</definedName>
    <definedName name="sds" localSheetId="49" hidden="1">#REF!</definedName>
    <definedName name="sds" localSheetId="50" hidden="1">#REF!</definedName>
    <definedName name="sds" localSheetId="60" hidden="1">#REF!</definedName>
    <definedName name="sds" localSheetId="61" hidden="1">#REF!</definedName>
    <definedName name="sds" localSheetId="57" hidden="1">#REF!</definedName>
    <definedName name="sds" localSheetId="58" hidden="1">#REF!</definedName>
    <definedName name="sds" localSheetId="59" hidden="1">#REF!</definedName>
    <definedName name="sds" localSheetId="68" hidden="1">#REF!</definedName>
    <definedName name="sds" localSheetId="69" hidden="1">#REF!</definedName>
    <definedName name="sds" localSheetId="70" hidden="1">#REF!</definedName>
    <definedName name="sds" localSheetId="2" hidden="1">#REF!</definedName>
    <definedName name="sds" localSheetId="3" hidden="1">#REF!</definedName>
    <definedName name="sds" localSheetId="18">#REF!</definedName>
    <definedName name="sds" hidden="1">#REF!</definedName>
    <definedName name="sefdhdrtsg" localSheetId="0">#REF!</definedName>
    <definedName name="sefdhdrtsg" localSheetId="20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33">#REF!</definedName>
    <definedName name="sefdhdrtsg" localSheetId="37">#REF!</definedName>
    <definedName name="sefdhdrtsg" localSheetId="38">#REF!</definedName>
    <definedName name="sefdhdrtsg" localSheetId="40">#REF!</definedName>
    <definedName name="sefdhdrtsg" localSheetId="43">#REF!</definedName>
    <definedName name="sefdhdrtsg" localSheetId="1">#REF!</definedName>
    <definedName name="sefdhdrtsg" localSheetId="49">#REF!</definedName>
    <definedName name="sefdhdrtsg" localSheetId="50">#REF!</definedName>
    <definedName name="sefdhdrtsg" localSheetId="60">#REF!</definedName>
    <definedName name="sefdhdrtsg" localSheetId="61">#REF!</definedName>
    <definedName name="sefdhdrtsg" localSheetId="57">#REF!</definedName>
    <definedName name="sefdhdrtsg" localSheetId="58">#REF!</definedName>
    <definedName name="sefdhdrtsg" localSheetId="59">#REF!</definedName>
    <definedName name="sefdhdrtsg" localSheetId="68">#REF!</definedName>
    <definedName name="sefdhdrtsg" localSheetId="69">#REF!</definedName>
    <definedName name="sefdhdrtsg" localSheetId="70">#REF!</definedName>
    <definedName name="sefdhdrtsg" localSheetId="2">#REF!</definedName>
    <definedName name="sefdhdrtsg" localSheetId="3">#REF!</definedName>
    <definedName name="sefdhdrtsg" localSheetId="18">#REF!</definedName>
    <definedName name="sefdhdrtsg">#REF!</definedName>
    <definedName name="sehingga18" localSheetId="20">#REF!</definedName>
    <definedName name="sehingga18" localSheetId="27">#REF!</definedName>
    <definedName name="sehingga18" localSheetId="28">#REF!</definedName>
    <definedName name="sehingga18" localSheetId="31">#REF!</definedName>
    <definedName name="sehingga18" localSheetId="32">#REF!</definedName>
    <definedName name="sehingga18" localSheetId="37">#REF!</definedName>
    <definedName name="sehingga18" localSheetId="38">#REF!</definedName>
    <definedName name="sehingga18" localSheetId="40">#REF!</definedName>
    <definedName name="sehingga18" localSheetId="43">#REF!</definedName>
    <definedName name="sehingga18" localSheetId="60">#REF!</definedName>
    <definedName name="sehingga18" localSheetId="61">#REF!</definedName>
    <definedName name="sehingga18" localSheetId="57">#REF!</definedName>
    <definedName name="sehingga18" localSheetId="58">#REF!</definedName>
    <definedName name="sehingga18" localSheetId="59">#REF!</definedName>
    <definedName name="sehingga18" localSheetId="68">#REF!</definedName>
    <definedName name="sehingga18" localSheetId="69">#REF!</definedName>
    <definedName name="sehingga18" localSheetId="70">#REF!</definedName>
    <definedName name="sehingga18" localSheetId="3">#REF!</definedName>
    <definedName name="sehingga18" localSheetId="18">#REF!</definedName>
    <definedName name="sehingga18">#REF!</definedName>
    <definedName name="sep" localSheetId="0">#REF!</definedName>
    <definedName name="sep" localSheetId="20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33">#REF!</definedName>
    <definedName name="sep" localSheetId="37">#REF!</definedName>
    <definedName name="sep" localSheetId="38">#REF!</definedName>
    <definedName name="sep" localSheetId="40">#REF!</definedName>
    <definedName name="sep" localSheetId="43">#REF!</definedName>
    <definedName name="sep" localSheetId="1">#REF!</definedName>
    <definedName name="sep" localSheetId="49">#REF!</definedName>
    <definedName name="sep" localSheetId="50">#REF!</definedName>
    <definedName name="sep" localSheetId="60">#REF!</definedName>
    <definedName name="sep" localSheetId="61">#REF!</definedName>
    <definedName name="sep" localSheetId="57">#REF!</definedName>
    <definedName name="sep" localSheetId="58">#REF!</definedName>
    <definedName name="sep" localSheetId="59">#REF!</definedName>
    <definedName name="sep" localSheetId="68">#REF!</definedName>
    <definedName name="sep" localSheetId="69">#REF!</definedName>
    <definedName name="sep" localSheetId="70">#REF!</definedName>
    <definedName name="sep" localSheetId="2">#REF!</definedName>
    <definedName name="sep" localSheetId="3">#REF!</definedName>
    <definedName name="sep" localSheetId="18">#REF!</definedName>
    <definedName name="sep">#REF!</definedName>
    <definedName name="sfst" localSheetId="20">#REF!</definedName>
    <definedName name="sfst" localSheetId="27">#REF!</definedName>
    <definedName name="sfst" localSheetId="28">#REF!</definedName>
    <definedName name="sfst" localSheetId="31">#REF!</definedName>
    <definedName name="sfst" localSheetId="32">#REF!</definedName>
    <definedName name="sfst" localSheetId="37">#REF!</definedName>
    <definedName name="sfst" localSheetId="38">#REF!</definedName>
    <definedName name="sfst" localSheetId="40">#REF!</definedName>
    <definedName name="sfst" localSheetId="43">#REF!</definedName>
    <definedName name="sfst" localSheetId="60">#REF!</definedName>
    <definedName name="sfst" localSheetId="61">#REF!</definedName>
    <definedName name="sfst" localSheetId="57">#REF!</definedName>
    <definedName name="sfst" localSheetId="58">#REF!</definedName>
    <definedName name="sfst" localSheetId="59">#REF!</definedName>
    <definedName name="sfst" localSheetId="68">#REF!</definedName>
    <definedName name="sfst" localSheetId="69">#REF!</definedName>
    <definedName name="sfst" localSheetId="70">#REF!</definedName>
    <definedName name="sfst" localSheetId="3">#REF!</definedName>
    <definedName name="sfst" localSheetId="18">#REF!</definedName>
    <definedName name="sfst">#REF!</definedName>
    <definedName name="sgd" localSheetId="20">#REF!</definedName>
    <definedName name="sgd" localSheetId="27">#REF!</definedName>
    <definedName name="sgd" localSheetId="28">#REF!</definedName>
    <definedName name="sgd" localSheetId="31">#REF!</definedName>
    <definedName name="sgd" localSheetId="32">#REF!</definedName>
    <definedName name="sgd" localSheetId="37">#REF!</definedName>
    <definedName name="sgd" localSheetId="38">#REF!</definedName>
    <definedName name="sgd" localSheetId="40">#REF!</definedName>
    <definedName name="sgd" localSheetId="43">#REF!</definedName>
    <definedName name="sgd" localSheetId="60">#REF!</definedName>
    <definedName name="sgd" localSheetId="61">#REF!</definedName>
    <definedName name="sgd" localSheetId="57">#REF!</definedName>
    <definedName name="sgd" localSheetId="58">#REF!</definedName>
    <definedName name="sgd" localSheetId="59">#REF!</definedName>
    <definedName name="sgd" localSheetId="68">#REF!</definedName>
    <definedName name="sgd" localSheetId="69">#REF!</definedName>
    <definedName name="sgd" localSheetId="70">#REF!</definedName>
    <definedName name="sgd" localSheetId="3">#REF!</definedName>
    <definedName name="sgd" localSheetId="18">#REF!</definedName>
    <definedName name="sgd">#REF!</definedName>
    <definedName name="slgr" localSheetId="0" hidden="1">#REF!</definedName>
    <definedName name="slgr" localSheetId="20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33" hidden="1">#REF!</definedName>
    <definedName name="slgr" localSheetId="37" hidden="1">#REF!</definedName>
    <definedName name="slgr" localSheetId="38" hidden="1">#REF!</definedName>
    <definedName name="slgr" localSheetId="40" hidden="1">#REF!</definedName>
    <definedName name="slgr" localSheetId="43" hidden="1">#REF!</definedName>
    <definedName name="slgr" localSheetId="1" hidden="1">#REF!</definedName>
    <definedName name="slgr" localSheetId="49" hidden="1">#REF!</definedName>
    <definedName name="slgr" localSheetId="50" hidden="1">#REF!</definedName>
    <definedName name="slgr" localSheetId="60" hidden="1">#REF!</definedName>
    <definedName name="slgr" localSheetId="61" hidden="1">#REF!</definedName>
    <definedName name="slgr" localSheetId="57" hidden="1">#REF!</definedName>
    <definedName name="slgr" localSheetId="58" hidden="1">#REF!</definedName>
    <definedName name="slgr" localSheetId="59" hidden="1">#REF!</definedName>
    <definedName name="slgr" localSheetId="68" hidden="1">#REF!</definedName>
    <definedName name="slgr" localSheetId="69" hidden="1">#REF!</definedName>
    <definedName name="slgr" localSheetId="70" hidden="1">#REF!</definedName>
    <definedName name="slgr" localSheetId="2" hidden="1">#REF!</definedName>
    <definedName name="slgr" localSheetId="3" hidden="1">#REF!</definedName>
    <definedName name="slgr" localSheetId="18">#REF!</definedName>
    <definedName name="slgr" hidden="1">#REF!</definedName>
    <definedName name="sss" localSheetId="0">#REF!</definedName>
    <definedName name="sss" localSheetId="20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33">#REF!</definedName>
    <definedName name="sss" localSheetId="37">#REF!</definedName>
    <definedName name="sss" localSheetId="38">#REF!</definedName>
    <definedName name="sss" localSheetId="40">#REF!</definedName>
    <definedName name="sss" localSheetId="43">#REF!</definedName>
    <definedName name="sss" localSheetId="1">#REF!</definedName>
    <definedName name="sss" localSheetId="49">#REF!</definedName>
    <definedName name="sss" localSheetId="50">#REF!</definedName>
    <definedName name="sss" localSheetId="60">#REF!</definedName>
    <definedName name="sss" localSheetId="61">#REF!</definedName>
    <definedName name="sss" localSheetId="57">#REF!</definedName>
    <definedName name="sss" localSheetId="58">#REF!</definedName>
    <definedName name="sss" localSheetId="59">#REF!</definedName>
    <definedName name="sss" localSheetId="68">#REF!</definedName>
    <definedName name="sss" localSheetId="69">#REF!</definedName>
    <definedName name="sss" localSheetId="70">#REF!</definedName>
    <definedName name="sss" localSheetId="2">#REF!</definedName>
    <definedName name="sss" localSheetId="3">#REF!</definedName>
    <definedName name="sss" localSheetId="18">#REF!</definedName>
    <definedName name="sss">#REF!</definedName>
    <definedName name="ssssw" localSheetId="20" hidden="1">'[3]4.9'!#REF!</definedName>
    <definedName name="ssssw" localSheetId="27" hidden="1">'[3]4.9'!#REF!</definedName>
    <definedName name="ssssw" localSheetId="28" hidden="1">'[3]4.9'!#REF!</definedName>
    <definedName name="ssssw" localSheetId="31" hidden="1">'[3]4.9'!#REF!</definedName>
    <definedName name="ssssw" localSheetId="32" hidden="1">'[3]4.9'!#REF!</definedName>
    <definedName name="ssssw" localSheetId="37" hidden="1">'[3]4.9'!#REF!</definedName>
    <definedName name="ssssw" localSheetId="38" hidden="1">'[3]4.9'!#REF!</definedName>
    <definedName name="ssssw" localSheetId="40" hidden="1">'[3]4.9'!#REF!</definedName>
    <definedName name="ssssw" localSheetId="43" hidden="1">'[3]4.9'!#REF!</definedName>
    <definedName name="ssssw" localSheetId="60" hidden="1">'[3]4.9'!#REF!</definedName>
    <definedName name="ssssw" localSheetId="61" hidden="1">'[3]4.9'!#REF!</definedName>
    <definedName name="ssssw" localSheetId="57" hidden="1">'[3]4.9'!#REF!</definedName>
    <definedName name="ssssw" localSheetId="58" hidden="1">'[3]4.9'!#REF!</definedName>
    <definedName name="ssssw" localSheetId="59" hidden="1">'[3]4.9'!#REF!</definedName>
    <definedName name="ssssw" localSheetId="68" hidden="1">'[3]4.9'!#REF!</definedName>
    <definedName name="ssssw" localSheetId="69" hidden="1">'[3]4.9'!#REF!</definedName>
    <definedName name="ssssw" localSheetId="70" hidden="1">'[3]4.9'!#REF!</definedName>
    <definedName name="ssssw" localSheetId="3" hidden="1">'[3]4.9'!#REF!</definedName>
    <definedName name="ssssw" hidden="1">'[3]4.9'!#REF!</definedName>
    <definedName name="state" localSheetId="0">[18]ref!$B$23:$C$38</definedName>
    <definedName name="state" localSheetId="24">[18]ref!$B$23:$C$38</definedName>
    <definedName name="state" localSheetId="25">[18]ref!$B$23:$C$38</definedName>
    <definedName name="state" localSheetId="26">[18]ref!$B$23:$C$38</definedName>
    <definedName name="state" localSheetId="27">[18]ref!$B$23:$C$38</definedName>
    <definedName name="state" localSheetId="28">[18]ref!$B$23:$C$38</definedName>
    <definedName name="state" localSheetId="29">[18]ref!$B$23:$C$38</definedName>
    <definedName name="state" localSheetId="30">[18]ref!$B$23:$C$38</definedName>
    <definedName name="state" localSheetId="31">[18]ref!$B$23:$C$38</definedName>
    <definedName name="state" localSheetId="32">[18]ref!$B$23:$C$38</definedName>
    <definedName name="state" localSheetId="33">[18]ref!$B$23:$C$38</definedName>
    <definedName name="state" localSheetId="1">[18]ref!$B$23:$C$38</definedName>
    <definedName name="state" localSheetId="2">[18]ref!$B$23:$C$38</definedName>
    <definedName name="state" localSheetId="3">[18]ref!$B$23:$C$38</definedName>
    <definedName name="state">[18]ref!$B$23:$C$38</definedName>
    <definedName name="t" localSheetId="0" hidden="1">#REF!</definedName>
    <definedName name="t" localSheetId="20" hidden="1">#REF!</definedName>
    <definedName name="t" localSheetId="24" hidden="1">#REF!</definedName>
    <definedName name="t" localSheetId="25" hidden="1">#REF!</definedName>
    <definedName name="t" localSheetId="26" hidden="1">#REF!</definedName>
    <definedName name="t" localSheetId="27" hidden="1">#REF!</definedName>
    <definedName name="t" localSheetId="28" hidden="1">#REF!</definedName>
    <definedName name="t" localSheetId="29" hidden="1">#REF!</definedName>
    <definedName name="t" localSheetId="30" hidden="1">#REF!</definedName>
    <definedName name="t" localSheetId="31" hidden="1">#REF!</definedName>
    <definedName name="t" localSheetId="32" hidden="1">#REF!</definedName>
    <definedName name="t" localSheetId="33" hidden="1">#REF!</definedName>
    <definedName name="t" localSheetId="37" hidden="1">#REF!</definedName>
    <definedName name="t" localSheetId="38" hidden="1">#REF!</definedName>
    <definedName name="t" localSheetId="40" hidden="1">#REF!</definedName>
    <definedName name="t" localSheetId="43" hidden="1">#REF!</definedName>
    <definedName name="t" localSheetId="1" hidden="1">#REF!</definedName>
    <definedName name="t" localSheetId="49" hidden="1">#REF!</definedName>
    <definedName name="t" localSheetId="50" hidden="1">#REF!</definedName>
    <definedName name="t" localSheetId="60" hidden="1">#REF!</definedName>
    <definedName name="t" localSheetId="61" hidden="1">#REF!</definedName>
    <definedName name="t" localSheetId="57" hidden="1">#REF!</definedName>
    <definedName name="t" localSheetId="58" hidden="1">#REF!</definedName>
    <definedName name="t" localSheetId="59" hidden="1">#REF!</definedName>
    <definedName name="t" localSheetId="68" hidden="1">#REF!</definedName>
    <definedName name="t" localSheetId="69" hidden="1">#REF!</definedName>
    <definedName name="t" localSheetId="70" hidden="1">#REF!</definedName>
    <definedName name="t" localSheetId="2" hidden="1">#REF!</definedName>
    <definedName name="t" localSheetId="3" hidden="1">#REF!</definedName>
    <definedName name="t" localSheetId="18">#REF!</definedName>
    <definedName name="t" hidden="1">#REF!</definedName>
    <definedName name="table_no" localSheetId="0">[18]ref!$B$23:$E$38</definedName>
    <definedName name="table_no" localSheetId="24">[18]ref!$B$23:$E$38</definedName>
    <definedName name="table_no" localSheetId="25">[18]ref!$B$23:$E$38</definedName>
    <definedName name="table_no" localSheetId="26">[18]ref!$B$23:$E$38</definedName>
    <definedName name="table_no" localSheetId="27">[18]ref!$B$23:$E$38</definedName>
    <definedName name="table_no" localSheetId="28">[18]ref!$B$23:$E$38</definedName>
    <definedName name="table_no" localSheetId="29">[18]ref!$B$23:$E$38</definedName>
    <definedName name="table_no" localSheetId="30">[18]ref!$B$23:$E$38</definedName>
    <definedName name="table_no" localSheetId="31">[18]ref!$B$23:$E$38</definedName>
    <definedName name="table_no" localSheetId="32">[18]ref!$B$23:$E$38</definedName>
    <definedName name="table_no" localSheetId="33">[18]ref!$B$23:$E$38</definedName>
    <definedName name="table_no" localSheetId="1">[18]ref!$B$23:$E$38</definedName>
    <definedName name="table_no" localSheetId="2">[18]ref!$B$23:$E$38</definedName>
    <definedName name="table_no" localSheetId="3">[18]ref!$B$23:$E$38</definedName>
    <definedName name="table_no">[18]ref!$B$23:$E$38</definedName>
    <definedName name="te" localSheetId="0" hidden="1">'[1]4.9'!#REF!</definedName>
    <definedName name="te" localSheetId="20" hidden="1">'[1]4.9'!#REF!</definedName>
    <definedName name="te" localSheetId="24" hidden="1">'[1]4.9'!#REF!</definedName>
    <definedName name="te" localSheetId="25" hidden="1">'[1]4.9'!#REF!</definedName>
    <definedName name="te" localSheetId="26" hidden="1">'[1]4.9'!#REF!</definedName>
    <definedName name="te" localSheetId="27" hidden="1">'[1]4.9'!#REF!</definedName>
    <definedName name="te" localSheetId="28" hidden="1">'[1]4.9'!#REF!</definedName>
    <definedName name="te" localSheetId="29" hidden="1">'[1]4.9'!#REF!</definedName>
    <definedName name="te" localSheetId="30" hidden="1">'[1]4.9'!#REF!</definedName>
    <definedName name="te" localSheetId="31" hidden="1">'[1]4.9'!#REF!</definedName>
    <definedName name="te" localSheetId="32" hidden="1">'[1]4.9'!#REF!</definedName>
    <definedName name="te" localSheetId="33" hidden="1">'[1]4.9'!#REF!</definedName>
    <definedName name="te" localSheetId="37" hidden="1">'[1]4.9'!#REF!</definedName>
    <definedName name="te" localSheetId="38" hidden="1">'[1]4.9'!#REF!</definedName>
    <definedName name="te" localSheetId="40" hidden="1">'[1]4.9'!#REF!</definedName>
    <definedName name="te" localSheetId="43" hidden="1">'[1]4.9'!#REF!</definedName>
    <definedName name="te" localSheetId="1" hidden="1">'[1]4.9'!#REF!</definedName>
    <definedName name="te" localSheetId="49" hidden="1">'[2]4.9'!#REF!</definedName>
    <definedName name="te" localSheetId="50" hidden="1">'[2]4.9'!#REF!</definedName>
    <definedName name="te" localSheetId="60" hidden="1">'[1]4.9'!#REF!</definedName>
    <definedName name="te" localSheetId="61" hidden="1">'[1]4.9'!#REF!</definedName>
    <definedName name="te" localSheetId="57" hidden="1">'[1]4.9'!#REF!</definedName>
    <definedName name="te" localSheetId="58" hidden="1">'[1]4.9'!#REF!</definedName>
    <definedName name="te" localSheetId="59" hidden="1">'[1]4.9'!#REF!</definedName>
    <definedName name="te" localSheetId="68" hidden="1">'[1]4.9'!#REF!</definedName>
    <definedName name="te" localSheetId="69" hidden="1">'[1]4.9'!#REF!</definedName>
    <definedName name="te" localSheetId="70" hidden="1">'[1]4.9'!#REF!</definedName>
    <definedName name="te" localSheetId="2" hidden="1">'[1]4.9'!#REF!</definedName>
    <definedName name="te" localSheetId="3" hidden="1">'[1]4.9'!#REF!</definedName>
    <definedName name="te" localSheetId="18">#REF!</definedName>
    <definedName name="te" hidden="1">'[1]4.9'!#REF!</definedName>
    <definedName name="Ter_a" localSheetId="0" hidden="1">'[1]4.9'!#REF!</definedName>
    <definedName name="Ter_a" localSheetId="20" hidden="1">'[1]4.9'!#REF!</definedName>
    <definedName name="Ter_a" localSheetId="24" hidden="1">'[1]4.9'!#REF!</definedName>
    <definedName name="Ter_a" localSheetId="25" hidden="1">'[1]4.9'!#REF!</definedName>
    <definedName name="Ter_a" localSheetId="26" hidden="1">'[1]4.9'!#REF!</definedName>
    <definedName name="Ter_a" localSheetId="27" hidden="1">'[1]4.9'!#REF!</definedName>
    <definedName name="Ter_a" localSheetId="28" hidden="1">'[1]4.9'!#REF!</definedName>
    <definedName name="Ter_a" localSheetId="29" hidden="1">'[1]4.9'!#REF!</definedName>
    <definedName name="Ter_a" localSheetId="30" hidden="1">'[1]4.9'!#REF!</definedName>
    <definedName name="Ter_a" localSheetId="31" hidden="1">'[1]4.9'!#REF!</definedName>
    <definedName name="Ter_a" localSheetId="32" hidden="1">'[1]4.9'!#REF!</definedName>
    <definedName name="Ter_a" localSheetId="33" hidden="1">'[1]4.9'!#REF!</definedName>
    <definedName name="Ter_a" localSheetId="37" hidden="1">'[1]4.9'!#REF!</definedName>
    <definedName name="Ter_a" localSheetId="38" hidden="1">'[1]4.9'!#REF!</definedName>
    <definedName name="Ter_a" localSheetId="40" hidden="1">'[1]4.9'!#REF!</definedName>
    <definedName name="Ter_a" localSheetId="43" hidden="1">'[1]4.9'!#REF!</definedName>
    <definedName name="Ter_a" localSheetId="1" hidden="1">'[1]4.9'!#REF!</definedName>
    <definedName name="Ter_a" localSheetId="49" hidden="1">'[2]4.9'!#REF!</definedName>
    <definedName name="Ter_a" localSheetId="50" hidden="1">'[2]4.9'!#REF!</definedName>
    <definedName name="Ter_a" localSheetId="60" hidden="1">'[1]4.9'!#REF!</definedName>
    <definedName name="Ter_a" localSheetId="61" hidden="1">'[1]4.9'!#REF!</definedName>
    <definedName name="Ter_a" localSheetId="57" hidden="1">'[1]4.9'!#REF!</definedName>
    <definedName name="Ter_a" localSheetId="58" hidden="1">'[1]4.9'!#REF!</definedName>
    <definedName name="Ter_a" localSheetId="59" hidden="1">'[1]4.9'!#REF!</definedName>
    <definedName name="Ter_a" localSheetId="68" hidden="1">'[1]4.9'!#REF!</definedName>
    <definedName name="Ter_a" localSheetId="69" hidden="1">'[1]4.9'!#REF!</definedName>
    <definedName name="Ter_a" localSheetId="70" hidden="1">'[1]4.9'!#REF!</definedName>
    <definedName name="Ter_a" localSheetId="2" hidden="1">'[1]4.9'!#REF!</definedName>
    <definedName name="Ter_a" localSheetId="3" hidden="1">'[1]4.9'!#REF!</definedName>
    <definedName name="Ter_a" localSheetId="18">#REF!</definedName>
    <definedName name="Ter_a" hidden="1">'[1]4.9'!#REF!</definedName>
    <definedName name="tes" localSheetId="0" hidden="1">'[1]4.9'!#REF!</definedName>
    <definedName name="tes" localSheetId="20" hidden="1">'[1]4.9'!#REF!</definedName>
    <definedName name="tes" localSheetId="24" hidden="1">'[1]4.9'!#REF!</definedName>
    <definedName name="tes" localSheetId="25" hidden="1">'[1]4.9'!#REF!</definedName>
    <definedName name="tes" localSheetId="26" hidden="1">'[1]4.9'!#REF!</definedName>
    <definedName name="tes" localSheetId="27" hidden="1">'[1]4.9'!#REF!</definedName>
    <definedName name="tes" localSheetId="28" hidden="1">'[1]4.9'!#REF!</definedName>
    <definedName name="tes" localSheetId="29" hidden="1">'[1]4.9'!#REF!</definedName>
    <definedName name="tes" localSheetId="30" hidden="1">'[1]4.9'!#REF!</definedName>
    <definedName name="tes" localSheetId="31" hidden="1">'[1]4.9'!#REF!</definedName>
    <definedName name="tes" localSheetId="32" hidden="1">'[1]4.9'!#REF!</definedName>
    <definedName name="tes" localSheetId="33" hidden="1">'[1]4.9'!#REF!</definedName>
    <definedName name="tes" localSheetId="37" hidden="1">'[1]4.9'!#REF!</definedName>
    <definedName name="tes" localSheetId="38" hidden="1">'[1]4.9'!#REF!</definedName>
    <definedName name="tes" localSheetId="40" hidden="1">'[1]4.9'!#REF!</definedName>
    <definedName name="tes" localSheetId="43" hidden="1">'[1]4.9'!#REF!</definedName>
    <definedName name="tes" localSheetId="1" hidden="1">'[1]4.9'!#REF!</definedName>
    <definedName name="tes" localSheetId="49" hidden="1">'[2]4.9'!#REF!</definedName>
    <definedName name="tes" localSheetId="50" hidden="1">'[2]4.9'!#REF!</definedName>
    <definedName name="tes" localSheetId="60" hidden="1">'[1]4.9'!#REF!</definedName>
    <definedName name="tes" localSheetId="61" hidden="1">'[1]4.9'!#REF!</definedName>
    <definedName name="tes" localSheetId="57" hidden="1">'[1]4.9'!#REF!</definedName>
    <definedName name="tes" localSheetId="58" hidden="1">'[1]4.9'!#REF!</definedName>
    <definedName name="tes" localSheetId="59" hidden="1">'[1]4.9'!#REF!</definedName>
    <definedName name="tes" localSheetId="68" hidden="1">'[1]4.9'!#REF!</definedName>
    <definedName name="tes" localSheetId="69" hidden="1">'[1]4.9'!#REF!</definedName>
    <definedName name="tes" localSheetId="70" hidden="1">'[1]4.9'!#REF!</definedName>
    <definedName name="tes" localSheetId="2" hidden="1">'[1]4.9'!#REF!</definedName>
    <definedName name="tes" localSheetId="3" hidden="1">'[1]4.9'!#REF!</definedName>
    <definedName name="tes" localSheetId="18">#REF!</definedName>
    <definedName name="tes" hidden="1">'[1]4.9'!#REF!</definedName>
    <definedName name="test" localSheetId="0" hidden="1">#REF!</definedName>
    <definedName name="test" localSheetId="20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33" hidden="1">#REF!</definedName>
    <definedName name="test" localSheetId="37" hidden="1">#REF!</definedName>
    <definedName name="test" localSheetId="38" hidden="1">#REF!</definedName>
    <definedName name="test" localSheetId="40" hidden="1">#REF!</definedName>
    <definedName name="test" localSheetId="43" hidden="1">#REF!</definedName>
    <definedName name="test" localSheetId="1" hidden="1">#REF!</definedName>
    <definedName name="test" localSheetId="49" hidden="1">#REF!</definedName>
    <definedName name="test" localSheetId="50" hidden="1">#REF!</definedName>
    <definedName name="test" localSheetId="60" hidden="1">#REF!</definedName>
    <definedName name="test" localSheetId="61" hidden="1">#REF!</definedName>
    <definedName name="test" localSheetId="57" hidden="1">#REF!</definedName>
    <definedName name="test" localSheetId="58" hidden="1">#REF!</definedName>
    <definedName name="test" localSheetId="59" hidden="1">#REF!</definedName>
    <definedName name="test" localSheetId="68" hidden="1">#REF!</definedName>
    <definedName name="test" localSheetId="69" hidden="1">#REF!</definedName>
    <definedName name="test" localSheetId="70" hidden="1">#REF!</definedName>
    <definedName name="test" localSheetId="2" hidden="1">#REF!</definedName>
    <definedName name="test" localSheetId="3" hidden="1">#REF!</definedName>
    <definedName name="test" localSheetId="18">#REF!</definedName>
    <definedName name="test" hidden="1">#REF!</definedName>
    <definedName name="test3333333" localSheetId="0" hidden="1">#REF!</definedName>
    <definedName name="test3333333" localSheetId="20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33" hidden="1">#REF!</definedName>
    <definedName name="test3333333" localSheetId="37" hidden="1">#REF!</definedName>
    <definedName name="test3333333" localSheetId="38" hidden="1">#REF!</definedName>
    <definedName name="test3333333" localSheetId="40" hidden="1">#REF!</definedName>
    <definedName name="test3333333" localSheetId="43" hidden="1">#REF!</definedName>
    <definedName name="test3333333" localSheetId="1" hidden="1">#REF!</definedName>
    <definedName name="test3333333" localSheetId="49" hidden="1">#REF!</definedName>
    <definedName name="test3333333" localSheetId="50" hidden="1">#REF!</definedName>
    <definedName name="test3333333" localSheetId="60" hidden="1">#REF!</definedName>
    <definedName name="test3333333" localSheetId="61" hidden="1">#REF!</definedName>
    <definedName name="test3333333" localSheetId="57" hidden="1">#REF!</definedName>
    <definedName name="test3333333" localSheetId="58" hidden="1">#REF!</definedName>
    <definedName name="test3333333" localSheetId="59" hidden="1">#REF!</definedName>
    <definedName name="test3333333" localSheetId="68" hidden="1">#REF!</definedName>
    <definedName name="test3333333" localSheetId="69" hidden="1">#REF!</definedName>
    <definedName name="test3333333" localSheetId="70" hidden="1">#REF!</definedName>
    <definedName name="test3333333" localSheetId="2" hidden="1">#REF!</definedName>
    <definedName name="test3333333" localSheetId="3" hidden="1">#REF!</definedName>
    <definedName name="test3333333" localSheetId="18">#REF!</definedName>
    <definedName name="test3333333" hidden="1">#REF!</definedName>
    <definedName name="tt" localSheetId="20">#REF!</definedName>
    <definedName name="tt" localSheetId="27">#REF!</definedName>
    <definedName name="tt" localSheetId="28">#REF!</definedName>
    <definedName name="tt" localSheetId="31">#REF!</definedName>
    <definedName name="tt" localSheetId="32">#REF!</definedName>
    <definedName name="tt" localSheetId="37">#REF!</definedName>
    <definedName name="tt" localSheetId="38">#REF!</definedName>
    <definedName name="tt" localSheetId="40">#REF!</definedName>
    <definedName name="tt" localSheetId="43">#REF!</definedName>
    <definedName name="tt" localSheetId="60">#REF!</definedName>
    <definedName name="tt" localSheetId="61">#REF!</definedName>
    <definedName name="tt" localSheetId="57">#REF!</definedName>
    <definedName name="tt" localSheetId="58">#REF!</definedName>
    <definedName name="tt" localSheetId="59">#REF!</definedName>
    <definedName name="tt" localSheetId="68">#REF!</definedName>
    <definedName name="tt" localSheetId="69">#REF!</definedName>
    <definedName name="tt" localSheetId="70">#REF!</definedName>
    <definedName name="tt" localSheetId="3">#REF!</definedName>
    <definedName name="tt" localSheetId="18">#REF!</definedName>
    <definedName name="tt">#REF!</definedName>
    <definedName name="tttt" localSheetId="20" hidden="1">'[3]4.9'!#REF!</definedName>
    <definedName name="tttt" localSheetId="27" hidden="1">'[3]4.9'!#REF!</definedName>
    <definedName name="tttt" localSheetId="28" hidden="1">'[3]4.9'!#REF!</definedName>
    <definedName name="tttt" localSheetId="31" hidden="1">'[3]4.9'!#REF!</definedName>
    <definedName name="tttt" localSheetId="32" hidden="1">'[3]4.9'!#REF!</definedName>
    <definedName name="tttt" localSheetId="37" hidden="1">'[3]4.9'!#REF!</definedName>
    <definedName name="tttt" localSheetId="38" hidden="1">'[3]4.9'!#REF!</definedName>
    <definedName name="tttt" localSheetId="40" hidden="1">'[3]4.9'!#REF!</definedName>
    <definedName name="tttt" localSheetId="43" hidden="1">'[3]4.9'!#REF!</definedName>
    <definedName name="tttt" localSheetId="60" hidden="1">'[3]4.9'!#REF!</definedName>
    <definedName name="tttt" localSheetId="61" hidden="1">'[3]4.9'!#REF!</definedName>
    <definedName name="tttt" localSheetId="57" hidden="1">'[3]4.9'!#REF!</definedName>
    <definedName name="tttt" localSheetId="58" hidden="1">'[3]4.9'!#REF!</definedName>
    <definedName name="tttt" localSheetId="59" hidden="1">'[3]4.9'!#REF!</definedName>
    <definedName name="tttt" localSheetId="68" hidden="1">'[3]4.9'!#REF!</definedName>
    <definedName name="tttt" localSheetId="69" hidden="1">'[3]4.9'!#REF!</definedName>
    <definedName name="tttt" localSheetId="70" hidden="1">'[3]4.9'!#REF!</definedName>
    <definedName name="tttt" localSheetId="3" hidden="1">'[3]4.9'!#REF!</definedName>
    <definedName name="tttt" hidden="1">'[3]4.9'!#REF!</definedName>
    <definedName name="tttww" localSheetId="20">#REF!</definedName>
    <definedName name="tttww" localSheetId="27">#REF!</definedName>
    <definedName name="tttww" localSheetId="28">#REF!</definedName>
    <definedName name="tttww" localSheetId="31">#REF!</definedName>
    <definedName name="tttww" localSheetId="32">#REF!</definedName>
    <definedName name="tttww" localSheetId="37">#REF!</definedName>
    <definedName name="tttww" localSheetId="38">#REF!</definedName>
    <definedName name="tttww" localSheetId="40">#REF!</definedName>
    <definedName name="tttww" localSheetId="43">#REF!</definedName>
    <definedName name="tttww" localSheetId="60">#REF!</definedName>
    <definedName name="tttww" localSheetId="61">#REF!</definedName>
    <definedName name="tttww" localSheetId="57">#REF!</definedName>
    <definedName name="tttww" localSheetId="58">#REF!</definedName>
    <definedName name="tttww" localSheetId="59">#REF!</definedName>
    <definedName name="tttww" localSheetId="68">#REF!</definedName>
    <definedName name="tttww" localSheetId="69">#REF!</definedName>
    <definedName name="tttww" localSheetId="70">#REF!</definedName>
    <definedName name="tttww" localSheetId="3">#REF!</definedName>
    <definedName name="tttww" localSheetId="18">#REF!</definedName>
    <definedName name="tttww">#REF!</definedName>
    <definedName name="u" localSheetId="0">#REF!</definedName>
    <definedName name="u" localSheetId="20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33">#REF!</definedName>
    <definedName name="u" localSheetId="37">#REF!</definedName>
    <definedName name="u" localSheetId="38">#REF!</definedName>
    <definedName name="u" localSheetId="40">#REF!</definedName>
    <definedName name="u" localSheetId="43">#REF!</definedName>
    <definedName name="u" localSheetId="1">#REF!</definedName>
    <definedName name="u" localSheetId="49">#REF!</definedName>
    <definedName name="u" localSheetId="50">#REF!</definedName>
    <definedName name="u" localSheetId="60">#REF!</definedName>
    <definedName name="u" localSheetId="61">#REF!</definedName>
    <definedName name="u" localSheetId="57">#REF!</definedName>
    <definedName name="u" localSheetId="58">#REF!</definedName>
    <definedName name="u" localSheetId="59">#REF!</definedName>
    <definedName name="u" localSheetId="68">#REF!</definedName>
    <definedName name="u" localSheetId="69">#REF!</definedName>
    <definedName name="u" localSheetId="70">#REF!</definedName>
    <definedName name="u" localSheetId="2">#REF!</definedName>
    <definedName name="u" localSheetId="3">#REF!</definedName>
    <definedName name="u" localSheetId="18">#REF!</definedName>
    <definedName name="u">#REF!</definedName>
    <definedName name="umum" localSheetId="0">#REF!</definedName>
    <definedName name="umum" localSheetId="20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33">#REF!</definedName>
    <definedName name="umum" localSheetId="37">#REF!</definedName>
    <definedName name="umum" localSheetId="38">#REF!</definedName>
    <definedName name="umum" localSheetId="40">#REF!</definedName>
    <definedName name="umum" localSheetId="43">#REF!</definedName>
    <definedName name="umum" localSheetId="1">#REF!</definedName>
    <definedName name="umum" localSheetId="49">#REF!</definedName>
    <definedName name="umum" localSheetId="50">#REF!</definedName>
    <definedName name="umum" localSheetId="60">#REF!</definedName>
    <definedName name="umum" localSheetId="61">#REF!</definedName>
    <definedName name="umum" localSheetId="57">#REF!</definedName>
    <definedName name="umum" localSheetId="58">#REF!</definedName>
    <definedName name="umum" localSheetId="59">#REF!</definedName>
    <definedName name="umum" localSheetId="68">#REF!</definedName>
    <definedName name="umum" localSheetId="69">#REF!</definedName>
    <definedName name="umum" localSheetId="70">#REF!</definedName>
    <definedName name="umum" localSheetId="2">#REF!</definedName>
    <definedName name="umum" localSheetId="3">#REF!</definedName>
    <definedName name="umum" localSheetId="18">#REF!</definedName>
    <definedName name="umum">#REF!</definedName>
    <definedName name="uuu" localSheetId="20" hidden="1">#REF!</definedName>
    <definedName name="uuu" localSheetId="27" hidden="1">#REF!</definedName>
    <definedName name="uuu" localSheetId="28" hidden="1">#REF!</definedName>
    <definedName name="uuu" localSheetId="31" hidden="1">#REF!</definedName>
    <definedName name="uuu" localSheetId="32" hidden="1">#REF!</definedName>
    <definedName name="uuu" localSheetId="37" hidden="1">#REF!</definedName>
    <definedName name="uuu" localSheetId="38" hidden="1">#REF!</definedName>
    <definedName name="uuu" localSheetId="40" hidden="1">#REF!</definedName>
    <definedName name="uuu" localSheetId="43" hidden="1">#REF!</definedName>
    <definedName name="uuu" localSheetId="60" hidden="1">#REF!</definedName>
    <definedName name="uuu" localSheetId="61" hidden="1">#REF!</definedName>
    <definedName name="uuu" localSheetId="57" hidden="1">#REF!</definedName>
    <definedName name="uuu" localSheetId="58" hidden="1">#REF!</definedName>
    <definedName name="uuu" localSheetId="59" hidden="1">#REF!</definedName>
    <definedName name="uuu" localSheetId="68" hidden="1">#REF!</definedName>
    <definedName name="uuu" localSheetId="69" hidden="1">#REF!</definedName>
    <definedName name="uuu" localSheetId="70" hidden="1">#REF!</definedName>
    <definedName name="uuu" localSheetId="3" hidden="1">#REF!</definedName>
    <definedName name="uuu" localSheetId="18">#REF!</definedName>
    <definedName name="uuu" hidden="1">#REF!</definedName>
    <definedName name="uuuuu" localSheetId="0">#REF!</definedName>
    <definedName name="uuuuu" localSheetId="20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33">#REF!</definedName>
    <definedName name="uuuuu" localSheetId="37">#REF!</definedName>
    <definedName name="uuuuu" localSheetId="38">#REF!</definedName>
    <definedName name="uuuuu" localSheetId="40">#REF!</definedName>
    <definedName name="uuuuu" localSheetId="43">#REF!</definedName>
    <definedName name="uuuuu" localSheetId="1">#REF!</definedName>
    <definedName name="uuuuu" localSheetId="49">#REF!</definedName>
    <definedName name="uuuuu" localSheetId="50">#REF!</definedName>
    <definedName name="uuuuu" localSheetId="60">#REF!</definedName>
    <definedName name="uuuuu" localSheetId="61">#REF!</definedName>
    <definedName name="uuuuu" localSheetId="57">#REF!</definedName>
    <definedName name="uuuuu" localSheetId="58">#REF!</definedName>
    <definedName name="uuuuu" localSheetId="59">#REF!</definedName>
    <definedName name="uuuuu" localSheetId="68">#REF!</definedName>
    <definedName name="uuuuu" localSheetId="69">#REF!</definedName>
    <definedName name="uuuuu" localSheetId="70">#REF!</definedName>
    <definedName name="uuuuu" localSheetId="2">#REF!</definedName>
    <definedName name="uuuuu" localSheetId="3">#REF!</definedName>
    <definedName name="uuuuu" localSheetId="18">#REF!</definedName>
    <definedName name="uuuuu">#REF!</definedName>
    <definedName name="v" localSheetId="20" hidden="1">'[3]4.3'!#REF!</definedName>
    <definedName name="v" localSheetId="27" hidden="1">'[3]4.3'!#REF!</definedName>
    <definedName name="v" localSheetId="28" hidden="1">'[3]4.3'!#REF!</definedName>
    <definedName name="v" localSheetId="31" hidden="1">'[3]4.3'!#REF!</definedName>
    <definedName name="v" localSheetId="32" hidden="1">'[3]4.3'!#REF!</definedName>
    <definedName name="v" localSheetId="37" hidden="1">'[3]4.3'!#REF!</definedName>
    <definedName name="v" localSheetId="38" hidden="1">'[3]4.3'!#REF!</definedName>
    <definedName name="v" localSheetId="40" hidden="1">'[3]4.3'!#REF!</definedName>
    <definedName name="v" localSheetId="43" hidden="1">'[3]4.3'!#REF!</definedName>
    <definedName name="v" localSheetId="60" hidden="1">'[3]4.3'!#REF!</definedName>
    <definedName name="v" localSheetId="61" hidden="1">'[3]4.3'!#REF!</definedName>
    <definedName name="v" localSheetId="57" hidden="1">'[3]4.3'!#REF!</definedName>
    <definedName name="v" localSheetId="58" hidden="1">'[3]4.3'!#REF!</definedName>
    <definedName name="v" localSheetId="59" hidden="1">'[3]4.3'!#REF!</definedName>
    <definedName name="v" localSheetId="68" hidden="1">'[3]4.3'!#REF!</definedName>
    <definedName name="v" localSheetId="69" hidden="1">'[3]4.3'!#REF!</definedName>
    <definedName name="v" localSheetId="70" hidden="1">'[3]4.3'!#REF!</definedName>
    <definedName name="v" localSheetId="3" hidden="1">'[3]4.3'!#REF!</definedName>
    <definedName name="v" hidden="1">'[3]4.3'!#REF!</definedName>
    <definedName name="vbcbvc" localSheetId="20">#REF!</definedName>
    <definedName name="vbcbvc" localSheetId="27">#REF!</definedName>
    <definedName name="vbcbvc" localSheetId="28">#REF!</definedName>
    <definedName name="vbcbvc" localSheetId="31">#REF!</definedName>
    <definedName name="vbcbvc" localSheetId="32">#REF!</definedName>
    <definedName name="vbcbvc" localSheetId="37">#REF!</definedName>
    <definedName name="vbcbvc" localSheetId="38">#REF!</definedName>
    <definedName name="vbcbvc" localSheetId="40">#REF!</definedName>
    <definedName name="vbcbvc" localSheetId="43">#REF!</definedName>
    <definedName name="vbcbvc" localSheetId="60">#REF!</definedName>
    <definedName name="vbcbvc" localSheetId="61">#REF!</definedName>
    <definedName name="vbcbvc" localSheetId="57">#REF!</definedName>
    <definedName name="vbcbvc" localSheetId="58">#REF!</definedName>
    <definedName name="vbcbvc" localSheetId="59">#REF!</definedName>
    <definedName name="vbcbvc" localSheetId="68">#REF!</definedName>
    <definedName name="vbcbvc" localSheetId="69">#REF!</definedName>
    <definedName name="vbcbvc" localSheetId="70">#REF!</definedName>
    <definedName name="vbcbvc" localSheetId="3">#REF!</definedName>
    <definedName name="vbcbvc" localSheetId="18">#REF!</definedName>
    <definedName name="vbcbvc">#REF!</definedName>
    <definedName name="vbv" localSheetId="20">#REF!</definedName>
    <definedName name="vbv" localSheetId="27">#REF!</definedName>
    <definedName name="vbv" localSheetId="28">#REF!</definedName>
    <definedName name="vbv" localSheetId="31">#REF!</definedName>
    <definedName name="vbv" localSheetId="32">#REF!</definedName>
    <definedName name="vbv" localSheetId="37">#REF!</definedName>
    <definedName name="vbv" localSheetId="38">#REF!</definedName>
    <definedName name="vbv" localSheetId="40">#REF!</definedName>
    <definedName name="vbv" localSheetId="43">#REF!</definedName>
    <definedName name="vbv" localSheetId="60">#REF!</definedName>
    <definedName name="vbv" localSheetId="61">#REF!</definedName>
    <definedName name="vbv" localSheetId="57">#REF!</definedName>
    <definedName name="vbv" localSheetId="58">#REF!</definedName>
    <definedName name="vbv" localSheetId="59">#REF!</definedName>
    <definedName name="vbv" localSheetId="68">#REF!</definedName>
    <definedName name="vbv" localSheetId="69">#REF!</definedName>
    <definedName name="vbv" localSheetId="70">#REF!</definedName>
    <definedName name="vbv" localSheetId="3">#REF!</definedName>
    <definedName name="vbv" localSheetId="18">#REF!</definedName>
    <definedName name="vbv">#REF!</definedName>
    <definedName name="vcb" localSheetId="20">#REF!</definedName>
    <definedName name="vcb" localSheetId="27">#REF!</definedName>
    <definedName name="vcb" localSheetId="28">#REF!</definedName>
    <definedName name="vcb" localSheetId="31">#REF!</definedName>
    <definedName name="vcb" localSheetId="32">#REF!</definedName>
    <definedName name="vcb" localSheetId="37">#REF!</definedName>
    <definedName name="vcb" localSheetId="38">#REF!</definedName>
    <definedName name="vcb" localSheetId="40">#REF!</definedName>
    <definedName name="vcb" localSheetId="43">#REF!</definedName>
    <definedName name="vcb" localSheetId="60">#REF!</definedName>
    <definedName name="vcb" localSheetId="61">#REF!</definedName>
    <definedName name="vcb" localSheetId="57">#REF!</definedName>
    <definedName name="vcb" localSheetId="58">#REF!</definedName>
    <definedName name="vcb" localSheetId="59">#REF!</definedName>
    <definedName name="vcb" localSheetId="68">#REF!</definedName>
    <definedName name="vcb" localSheetId="69">#REF!</definedName>
    <definedName name="vcb" localSheetId="70">#REF!</definedName>
    <definedName name="vcb" localSheetId="3">#REF!</definedName>
    <definedName name="vcb" localSheetId="18">#REF!</definedName>
    <definedName name="vcb">#REF!</definedName>
    <definedName name="vcc" localSheetId="20">#REF!</definedName>
    <definedName name="vcc" localSheetId="27">#REF!</definedName>
    <definedName name="vcc" localSheetId="28">#REF!</definedName>
    <definedName name="vcc" localSheetId="31">#REF!</definedName>
    <definedName name="vcc" localSheetId="32">#REF!</definedName>
    <definedName name="vcc" localSheetId="37">#REF!</definedName>
    <definedName name="vcc" localSheetId="38">#REF!</definedName>
    <definedName name="vcc" localSheetId="40">#REF!</definedName>
    <definedName name="vcc" localSheetId="43">#REF!</definedName>
    <definedName name="vcc" localSheetId="60">#REF!</definedName>
    <definedName name="vcc" localSheetId="61">#REF!</definedName>
    <definedName name="vcc" localSheetId="57">#REF!</definedName>
    <definedName name="vcc" localSheetId="58">#REF!</definedName>
    <definedName name="vcc" localSheetId="59">#REF!</definedName>
    <definedName name="vcc" localSheetId="68">#REF!</definedName>
    <definedName name="vcc" localSheetId="69">#REF!</definedName>
    <definedName name="vcc" localSheetId="70">#REF!</definedName>
    <definedName name="vcc" localSheetId="3">#REF!</definedName>
    <definedName name="vcc" localSheetId="18">#REF!</definedName>
    <definedName name="vcc">#REF!</definedName>
    <definedName name="vcvc" localSheetId="20">#REF!</definedName>
    <definedName name="vcvc" localSheetId="27">#REF!</definedName>
    <definedName name="vcvc" localSheetId="28">#REF!</definedName>
    <definedName name="vcvc" localSheetId="31">#REF!</definedName>
    <definedName name="vcvc" localSheetId="32">#REF!</definedName>
    <definedName name="vcvc" localSheetId="37">#REF!</definedName>
    <definedName name="vcvc" localSheetId="38">#REF!</definedName>
    <definedName name="vcvc" localSheetId="40">#REF!</definedName>
    <definedName name="vcvc" localSheetId="43">#REF!</definedName>
    <definedName name="vcvc" localSheetId="60">#REF!</definedName>
    <definedName name="vcvc" localSheetId="61">#REF!</definedName>
    <definedName name="vcvc" localSheetId="57">#REF!</definedName>
    <definedName name="vcvc" localSheetId="58">#REF!</definedName>
    <definedName name="vcvc" localSheetId="59">#REF!</definedName>
    <definedName name="vcvc" localSheetId="68">#REF!</definedName>
    <definedName name="vcvc" localSheetId="69">#REF!</definedName>
    <definedName name="vcvc" localSheetId="70">#REF!</definedName>
    <definedName name="vcvc" localSheetId="3">#REF!</definedName>
    <definedName name="vcvc" localSheetId="18">#REF!</definedName>
    <definedName name="vcvc">#REF!</definedName>
    <definedName name="vcx" localSheetId="20">#REF!</definedName>
    <definedName name="vcx" localSheetId="27">#REF!</definedName>
    <definedName name="vcx" localSheetId="28">#REF!</definedName>
    <definedName name="vcx" localSheetId="31">#REF!</definedName>
    <definedName name="vcx" localSheetId="32">#REF!</definedName>
    <definedName name="vcx" localSheetId="37">#REF!</definedName>
    <definedName name="vcx" localSheetId="38">#REF!</definedName>
    <definedName name="vcx" localSheetId="40">#REF!</definedName>
    <definedName name="vcx" localSheetId="43">#REF!</definedName>
    <definedName name="vcx" localSheetId="60">#REF!</definedName>
    <definedName name="vcx" localSheetId="61">#REF!</definedName>
    <definedName name="vcx" localSheetId="57">#REF!</definedName>
    <definedName name="vcx" localSheetId="58">#REF!</definedName>
    <definedName name="vcx" localSheetId="59">#REF!</definedName>
    <definedName name="vcx" localSheetId="68">#REF!</definedName>
    <definedName name="vcx" localSheetId="69">#REF!</definedName>
    <definedName name="vcx" localSheetId="70">#REF!</definedName>
    <definedName name="vcx" localSheetId="3">#REF!</definedName>
    <definedName name="vcx" localSheetId="18">#REF!</definedName>
    <definedName name="vcx">#REF!</definedName>
    <definedName name="vdfvd" localSheetId="20" hidden="1">#REF!</definedName>
    <definedName name="vdfvd" localSheetId="27" hidden="1">#REF!</definedName>
    <definedName name="vdfvd" localSheetId="28" hidden="1">#REF!</definedName>
    <definedName name="vdfvd" localSheetId="31" hidden="1">#REF!</definedName>
    <definedName name="vdfvd" localSheetId="32" hidden="1">#REF!</definedName>
    <definedName name="vdfvd" localSheetId="37" hidden="1">#REF!</definedName>
    <definedName name="vdfvd" localSheetId="38" hidden="1">#REF!</definedName>
    <definedName name="vdfvd" localSheetId="40" hidden="1">#REF!</definedName>
    <definedName name="vdfvd" localSheetId="43" hidden="1">#REF!</definedName>
    <definedName name="vdfvd" localSheetId="60" hidden="1">#REF!</definedName>
    <definedName name="vdfvd" localSheetId="61" hidden="1">#REF!</definedName>
    <definedName name="vdfvd" localSheetId="57" hidden="1">#REF!</definedName>
    <definedName name="vdfvd" localSheetId="58" hidden="1">#REF!</definedName>
    <definedName name="vdfvd" localSheetId="59" hidden="1">#REF!</definedName>
    <definedName name="vdfvd" localSheetId="68" hidden="1">#REF!</definedName>
    <definedName name="vdfvd" localSheetId="69" hidden="1">#REF!</definedName>
    <definedName name="vdfvd" localSheetId="70" hidden="1">#REF!</definedName>
    <definedName name="vdfvd" localSheetId="3" hidden="1">#REF!</definedName>
    <definedName name="vdfvd" localSheetId="18">#REF!</definedName>
    <definedName name="vdfvd" hidden="1">#REF!</definedName>
    <definedName name="w" localSheetId="0">#REF!</definedName>
    <definedName name="w" localSheetId="20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33">#REF!</definedName>
    <definedName name="w" localSheetId="37">#REF!</definedName>
    <definedName name="w" localSheetId="38">#REF!</definedName>
    <definedName name="w" localSheetId="40">#REF!</definedName>
    <definedName name="w" localSheetId="43">#REF!</definedName>
    <definedName name="w" localSheetId="1">#REF!</definedName>
    <definedName name="w" localSheetId="49">#REF!</definedName>
    <definedName name="w" localSheetId="50">#REF!</definedName>
    <definedName name="w" localSheetId="60">#REF!</definedName>
    <definedName name="w" localSheetId="61">#REF!</definedName>
    <definedName name="w" localSheetId="57">#REF!</definedName>
    <definedName name="w" localSheetId="58">#REF!</definedName>
    <definedName name="w" localSheetId="59">#REF!</definedName>
    <definedName name="w" localSheetId="68">#REF!</definedName>
    <definedName name="w" localSheetId="69">#REF!</definedName>
    <definedName name="w" localSheetId="70">#REF!</definedName>
    <definedName name="w" localSheetId="2">#REF!</definedName>
    <definedName name="w" localSheetId="3">#REF!</definedName>
    <definedName name="w" localSheetId="18">#REF!</definedName>
    <definedName name="w">#REF!</definedName>
    <definedName name="wwvvv" localSheetId="20">#REF!</definedName>
    <definedName name="wwvvv" localSheetId="27">#REF!</definedName>
    <definedName name="wwvvv" localSheetId="28">#REF!</definedName>
    <definedName name="wwvvv" localSheetId="31">#REF!</definedName>
    <definedName name="wwvvv" localSheetId="32">#REF!</definedName>
    <definedName name="wwvvv" localSheetId="37">#REF!</definedName>
    <definedName name="wwvvv" localSheetId="38">#REF!</definedName>
    <definedName name="wwvvv" localSheetId="40">#REF!</definedName>
    <definedName name="wwvvv" localSheetId="43">#REF!</definedName>
    <definedName name="wwvvv" localSheetId="60">#REF!</definedName>
    <definedName name="wwvvv" localSheetId="61">#REF!</definedName>
    <definedName name="wwvvv" localSheetId="57">#REF!</definedName>
    <definedName name="wwvvv" localSheetId="58">#REF!</definedName>
    <definedName name="wwvvv" localSheetId="59">#REF!</definedName>
    <definedName name="wwvvv" localSheetId="68">#REF!</definedName>
    <definedName name="wwvvv" localSheetId="69">#REF!</definedName>
    <definedName name="wwvvv" localSheetId="70">#REF!</definedName>
    <definedName name="wwvvv" localSheetId="3">#REF!</definedName>
    <definedName name="wwvvv" localSheetId="18">#REF!</definedName>
    <definedName name="wwvvv">#REF!</definedName>
    <definedName name="wwwq" localSheetId="20">#REF!</definedName>
    <definedName name="wwwq" localSheetId="27">#REF!</definedName>
    <definedName name="wwwq" localSheetId="28">#REF!</definedName>
    <definedName name="wwwq" localSheetId="31">#REF!</definedName>
    <definedName name="wwwq" localSheetId="32">#REF!</definedName>
    <definedName name="wwwq" localSheetId="37">#REF!</definedName>
    <definedName name="wwwq" localSheetId="38">#REF!</definedName>
    <definedName name="wwwq" localSheetId="40">#REF!</definedName>
    <definedName name="wwwq" localSheetId="43">#REF!</definedName>
    <definedName name="wwwq" localSheetId="60">#REF!</definedName>
    <definedName name="wwwq" localSheetId="61">#REF!</definedName>
    <definedName name="wwwq" localSheetId="57">#REF!</definedName>
    <definedName name="wwwq" localSheetId="58">#REF!</definedName>
    <definedName name="wwwq" localSheetId="59">#REF!</definedName>
    <definedName name="wwwq" localSheetId="68">#REF!</definedName>
    <definedName name="wwwq" localSheetId="69">#REF!</definedName>
    <definedName name="wwwq" localSheetId="70">#REF!</definedName>
    <definedName name="wwwq" localSheetId="3">#REF!</definedName>
    <definedName name="wwwq" localSheetId="18">#REF!</definedName>
    <definedName name="wwwq">#REF!</definedName>
    <definedName name="x" localSheetId="0">#REF!</definedName>
    <definedName name="x" localSheetId="20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33">#REF!</definedName>
    <definedName name="x" localSheetId="37">#REF!</definedName>
    <definedName name="x" localSheetId="38">#REF!</definedName>
    <definedName name="x" localSheetId="40">#REF!</definedName>
    <definedName name="x" localSheetId="43">#REF!</definedName>
    <definedName name="x" localSheetId="1">#REF!</definedName>
    <definedName name="x" localSheetId="49">#REF!</definedName>
    <definedName name="x" localSheetId="50">#REF!</definedName>
    <definedName name="x" localSheetId="60">#REF!</definedName>
    <definedName name="x" localSheetId="61">#REF!</definedName>
    <definedName name="x" localSheetId="57">#REF!</definedName>
    <definedName name="x" localSheetId="58">#REF!</definedName>
    <definedName name="x" localSheetId="59">#REF!</definedName>
    <definedName name="x" localSheetId="68">#REF!</definedName>
    <definedName name="x" localSheetId="69">#REF!</definedName>
    <definedName name="x" localSheetId="70">#REF!</definedName>
    <definedName name="x" localSheetId="2">#REF!</definedName>
    <definedName name="x" localSheetId="3">#REF!</definedName>
    <definedName name="x" localSheetId="18">#REF!</definedName>
    <definedName name="x">#REF!</definedName>
    <definedName name="xcz" localSheetId="20">#REF!</definedName>
    <definedName name="xcz" localSheetId="27">#REF!</definedName>
    <definedName name="xcz" localSheetId="28">#REF!</definedName>
    <definedName name="xcz" localSheetId="31">#REF!</definedName>
    <definedName name="xcz" localSheetId="32">#REF!</definedName>
    <definedName name="xcz" localSheetId="37">#REF!</definedName>
    <definedName name="xcz" localSheetId="38">#REF!</definedName>
    <definedName name="xcz" localSheetId="40">#REF!</definedName>
    <definedName name="xcz" localSheetId="43">#REF!</definedName>
    <definedName name="xcz" localSheetId="60">#REF!</definedName>
    <definedName name="xcz" localSheetId="61">#REF!</definedName>
    <definedName name="xcz" localSheetId="57">#REF!</definedName>
    <definedName name="xcz" localSheetId="58">#REF!</definedName>
    <definedName name="xcz" localSheetId="59">#REF!</definedName>
    <definedName name="xcz" localSheetId="68">#REF!</definedName>
    <definedName name="xcz" localSheetId="69">#REF!</definedName>
    <definedName name="xcz" localSheetId="70">#REF!</definedName>
    <definedName name="xcz" localSheetId="3">#REF!</definedName>
    <definedName name="xcz" localSheetId="18">#REF!</definedName>
    <definedName name="xcz">#REF!</definedName>
    <definedName name="xxx" localSheetId="20">#REF!</definedName>
    <definedName name="xxx" localSheetId="27">#REF!</definedName>
    <definedName name="xxx" localSheetId="28">#REF!</definedName>
    <definedName name="xxx" localSheetId="31">#REF!</definedName>
    <definedName name="xxx" localSheetId="32">#REF!</definedName>
    <definedName name="xxx" localSheetId="37">#REF!</definedName>
    <definedName name="xxx" localSheetId="38">#REF!</definedName>
    <definedName name="xxx" localSheetId="40">#REF!</definedName>
    <definedName name="xxx" localSheetId="43">#REF!</definedName>
    <definedName name="xxx" localSheetId="60">#REF!</definedName>
    <definedName name="xxx" localSheetId="61">#REF!</definedName>
    <definedName name="xxx" localSheetId="57">#REF!</definedName>
    <definedName name="xxx" localSheetId="58">#REF!</definedName>
    <definedName name="xxx" localSheetId="59">#REF!</definedName>
    <definedName name="xxx" localSheetId="68">#REF!</definedName>
    <definedName name="xxx" localSheetId="69">#REF!</definedName>
    <definedName name="xxx" localSheetId="70">#REF!</definedName>
    <definedName name="xxx" localSheetId="3">#REF!</definedName>
    <definedName name="xxx" localSheetId="18">#REF!</definedName>
    <definedName name="xxx">#REF!</definedName>
    <definedName name="xxxa" localSheetId="20" hidden="1">#REF!</definedName>
    <definedName name="xxxa" localSheetId="27" hidden="1">#REF!</definedName>
    <definedName name="xxxa" localSheetId="28" hidden="1">#REF!</definedName>
    <definedName name="xxxa" localSheetId="31" hidden="1">#REF!</definedName>
    <definedName name="xxxa" localSheetId="32" hidden="1">#REF!</definedName>
    <definedName name="xxxa" localSheetId="37" hidden="1">#REF!</definedName>
    <definedName name="xxxa" localSheetId="38" hidden="1">#REF!</definedName>
    <definedName name="xxxa" localSheetId="40" hidden="1">#REF!</definedName>
    <definedName name="xxxa" localSheetId="43" hidden="1">#REF!</definedName>
    <definedName name="xxxa" localSheetId="60" hidden="1">#REF!</definedName>
    <definedName name="xxxa" localSheetId="61" hidden="1">#REF!</definedName>
    <definedName name="xxxa" localSheetId="57" hidden="1">#REF!</definedName>
    <definedName name="xxxa" localSheetId="58" hidden="1">#REF!</definedName>
    <definedName name="xxxa" localSheetId="59" hidden="1">#REF!</definedName>
    <definedName name="xxxa" localSheetId="68" hidden="1">#REF!</definedName>
    <definedName name="xxxa" localSheetId="69" hidden="1">#REF!</definedName>
    <definedName name="xxxa" localSheetId="70" hidden="1">#REF!</definedName>
    <definedName name="xxxa" localSheetId="3" hidden="1">#REF!</definedName>
    <definedName name="xxxa" localSheetId="18">#REF!</definedName>
    <definedName name="xxxa" hidden="1">#REF!</definedName>
    <definedName name="xzcx" localSheetId="20" hidden="1">#REF!</definedName>
    <definedName name="xzcx" localSheetId="27" hidden="1">#REF!</definedName>
    <definedName name="xzcx" localSheetId="28" hidden="1">#REF!</definedName>
    <definedName name="xzcx" localSheetId="31" hidden="1">#REF!</definedName>
    <definedName name="xzcx" localSheetId="32" hidden="1">#REF!</definedName>
    <definedName name="xzcx" localSheetId="37" hidden="1">#REF!</definedName>
    <definedName name="xzcx" localSheetId="38" hidden="1">#REF!</definedName>
    <definedName name="xzcx" localSheetId="40" hidden="1">#REF!</definedName>
    <definedName name="xzcx" localSheetId="43" hidden="1">#REF!</definedName>
    <definedName name="xzcx" localSheetId="60" hidden="1">#REF!</definedName>
    <definedName name="xzcx" localSheetId="61" hidden="1">#REF!</definedName>
    <definedName name="xzcx" localSheetId="57" hidden="1">#REF!</definedName>
    <definedName name="xzcx" localSheetId="58" hidden="1">#REF!</definedName>
    <definedName name="xzcx" localSheetId="59" hidden="1">#REF!</definedName>
    <definedName name="xzcx" localSheetId="68" hidden="1">#REF!</definedName>
    <definedName name="xzcx" localSheetId="69" hidden="1">#REF!</definedName>
    <definedName name="xzcx" localSheetId="70" hidden="1">#REF!</definedName>
    <definedName name="xzcx" localSheetId="3" hidden="1">#REF!</definedName>
    <definedName name="xzcx" localSheetId="18">#REF!</definedName>
    <definedName name="xzcx" hidden="1">#REF!</definedName>
    <definedName name="y" localSheetId="0">#REF!</definedName>
    <definedName name="y" localSheetId="20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33">#REF!</definedName>
    <definedName name="y" localSheetId="37">#REF!</definedName>
    <definedName name="y" localSheetId="38">#REF!</definedName>
    <definedName name="y" localSheetId="40">#REF!</definedName>
    <definedName name="y" localSheetId="43">#REF!</definedName>
    <definedName name="y" localSheetId="1">#REF!</definedName>
    <definedName name="y" localSheetId="49">#REF!</definedName>
    <definedName name="y" localSheetId="50">#REF!</definedName>
    <definedName name="y" localSheetId="60">#REF!</definedName>
    <definedName name="y" localSheetId="61">#REF!</definedName>
    <definedName name="y" localSheetId="57">#REF!</definedName>
    <definedName name="y" localSheetId="58">#REF!</definedName>
    <definedName name="y" localSheetId="59">#REF!</definedName>
    <definedName name="y" localSheetId="68">#REF!</definedName>
    <definedName name="y" localSheetId="69">#REF!</definedName>
    <definedName name="y" localSheetId="70">#REF!</definedName>
    <definedName name="y" localSheetId="2">#REF!</definedName>
    <definedName name="y" localSheetId="3">#REF!</definedName>
    <definedName name="y" localSheetId="18">#REF!</definedName>
    <definedName name="y">#REF!</definedName>
    <definedName name="ya" localSheetId="0">#REF!</definedName>
    <definedName name="ya" localSheetId="20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33">#REF!</definedName>
    <definedName name="ya" localSheetId="37">#REF!</definedName>
    <definedName name="ya" localSheetId="38">#REF!</definedName>
    <definedName name="ya" localSheetId="40">#REF!</definedName>
    <definedName name="ya" localSheetId="43">#REF!</definedName>
    <definedName name="ya" localSheetId="1">#REF!</definedName>
    <definedName name="ya" localSheetId="49">#REF!</definedName>
    <definedName name="ya" localSheetId="50">#REF!</definedName>
    <definedName name="ya" localSheetId="60">#REF!</definedName>
    <definedName name="ya" localSheetId="61">#REF!</definedName>
    <definedName name="ya" localSheetId="57">#REF!</definedName>
    <definedName name="ya" localSheetId="58">#REF!</definedName>
    <definedName name="ya" localSheetId="59">#REF!</definedName>
    <definedName name="ya" localSheetId="68">#REF!</definedName>
    <definedName name="ya" localSheetId="69">#REF!</definedName>
    <definedName name="ya" localSheetId="70">#REF!</definedName>
    <definedName name="ya" localSheetId="2">#REF!</definedName>
    <definedName name="ya" localSheetId="3">#REF!</definedName>
    <definedName name="ya" localSheetId="18">#REF!</definedName>
    <definedName name="ya">#REF!</definedName>
    <definedName name="yaa" localSheetId="0">#REF!</definedName>
    <definedName name="yaa" localSheetId="20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33">#REF!</definedName>
    <definedName name="yaa" localSheetId="37">#REF!</definedName>
    <definedName name="yaa" localSheetId="38">#REF!</definedName>
    <definedName name="yaa" localSheetId="40">#REF!</definedName>
    <definedName name="yaa" localSheetId="43">#REF!</definedName>
    <definedName name="yaa" localSheetId="1">#REF!</definedName>
    <definedName name="yaa" localSheetId="49">#REF!</definedName>
    <definedName name="yaa" localSheetId="50">#REF!</definedName>
    <definedName name="yaa" localSheetId="60">#REF!</definedName>
    <definedName name="yaa" localSheetId="61">#REF!</definedName>
    <definedName name="yaa" localSheetId="57">#REF!</definedName>
    <definedName name="yaa" localSheetId="58">#REF!</definedName>
    <definedName name="yaa" localSheetId="59">#REF!</definedName>
    <definedName name="yaa" localSheetId="68">#REF!</definedName>
    <definedName name="yaa" localSheetId="69">#REF!</definedName>
    <definedName name="yaa" localSheetId="70">#REF!</definedName>
    <definedName name="yaa" localSheetId="2">#REF!</definedName>
    <definedName name="yaa" localSheetId="3">#REF!</definedName>
    <definedName name="yaa" localSheetId="18">#REF!</definedName>
    <definedName name="yaa">#REF!</definedName>
    <definedName name="yaaa" localSheetId="0">#REF!</definedName>
    <definedName name="yaaa" localSheetId="20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33">#REF!</definedName>
    <definedName name="yaaa" localSheetId="37">#REF!</definedName>
    <definedName name="yaaa" localSheetId="38">#REF!</definedName>
    <definedName name="yaaa" localSheetId="40">#REF!</definedName>
    <definedName name="yaaa" localSheetId="43">#REF!</definedName>
    <definedName name="yaaa" localSheetId="1">#REF!</definedName>
    <definedName name="yaaa" localSheetId="49">#REF!</definedName>
    <definedName name="yaaa" localSheetId="50">#REF!</definedName>
    <definedName name="yaaa" localSheetId="60">#REF!</definedName>
    <definedName name="yaaa" localSheetId="61">#REF!</definedName>
    <definedName name="yaaa" localSheetId="57">#REF!</definedName>
    <definedName name="yaaa" localSheetId="58">#REF!</definedName>
    <definedName name="yaaa" localSheetId="59">#REF!</definedName>
    <definedName name="yaaa" localSheetId="68">#REF!</definedName>
    <definedName name="yaaa" localSheetId="69">#REF!</definedName>
    <definedName name="yaaa" localSheetId="70">#REF!</definedName>
    <definedName name="yaaa" localSheetId="2">#REF!</definedName>
    <definedName name="yaaa" localSheetId="3">#REF!</definedName>
    <definedName name="yaaa" localSheetId="18">#REF!</definedName>
    <definedName name="yaaa">#REF!</definedName>
    <definedName name="yi" localSheetId="0">#REF!</definedName>
    <definedName name="yi" localSheetId="20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33">#REF!</definedName>
    <definedName name="yi" localSheetId="37">#REF!</definedName>
    <definedName name="yi" localSheetId="38">#REF!</definedName>
    <definedName name="yi" localSheetId="40">#REF!</definedName>
    <definedName name="yi" localSheetId="43">#REF!</definedName>
    <definedName name="yi" localSheetId="1">#REF!</definedName>
    <definedName name="yi" localSheetId="49">#REF!</definedName>
    <definedName name="yi" localSheetId="50">#REF!</definedName>
    <definedName name="yi" localSheetId="60">#REF!</definedName>
    <definedName name="yi" localSheetId="61">#REF!</definedName>
    <definedName name="yi" localSheetId="57">#REF!</definedName>
    <definedName name="yi" localSheetId="58">#REF!</definedName>
    <definedName name="yi" localSheetId="59">#REF!</definedName>
    <definedName name="yi" localSheetId="68">#REF!</definedName>
    <definedName name="yi" localSheetId="69">#REF!</definedName>
    <definedName name="yi" localSheetId="70">#REF!</definedName>
    <definedName name="yi" localSheetId="2">#REF!</definedName>
    <definedName name="yi" localSheetId="3">#REF!</definedName>
    <definedName name="yi" localSheetId="18">#REF!</definedName>
    <definedName name="yi">#REF!</definedName>
    <definedName name="yyy" localSheetId="20">#REF!</definedName>
    <definedName name="yyy" localSheetId="27">#REF!</definedName>
    <definedName name="yyy" localSheetId="28">#REF!</definedName>
    <definedName name="yyy" localSheetId="31">#REF!</definedName>
    <definedName name="yyy" localSheetId="32">#REF!</definedName>
    <definedName name="yyy" localSheetId="37">#REF!</definedName>
    <definedName name="yyy" localSheetId="38">#REF!</definedName>
    <definedName name="yyy" localSheetId="40">#REF!</definedName>
    <definedName name="yyy" localSheetId="43">#REF!</definedName>
    <definedName name="yyy" localSheetId="60">#REF!</definedName>
    <definedName name="yyy" localSheetId="61">#REF!</definedName>
    <definedName name="yyy" localSheetId="57">#REF!</definedName>
    <definedName name="yyy" localSheetId="58">#REF!</definedName>
    <definedName name="yyy" localSheetId="59">#REF!</definedName>
    <definedName name="yyy" localSheetId="68">#REF!</definedName>
    <definedName name="yyy" localSheetId="69">#REF!</definedName>
    <definedName name="yyy" localSheetId="70">#REF!</definedName>
    <definedName name="yyy" localSheetId="3">#REF!</definedName>
    <definedName name="yyy" localSheetId="18">#REF!</definedName>
    <definedName name="yyy">#REF!</definedName>
    <definedName name="Z" localSheetId="0">#REF!</definedName>
    <definedName name="Z" localSheetId="20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33">#REF!</definedName>
    <definedName name="Z" localSheetId="37">#REF!</definedName>
    <definedName name="Z" localSheetId="38">#REF!</definedName>
    <definedName name="Z" localSheetId="40">#REF!</definedName>
    <definedName name="Z" localSheetId="43">#REF!</definedName>
    <definedName name="Z" localSheetId="1">#REF!</definedName>
    <definedName name="Z" localSheetId="49">#REF!</definedName>
    <definedName name="Z" localSheetId="50">#REF!</definedName>
    <definedName name="Z" localSheetId="60">#REF!</definedName>
    <definedName name="Z" localSheetId="61">#REF!</definedName>
    <definedName name="Z" localSheetId="57">#REF!</definedName>
    <definedName name="Z" localSheetId="58">#REF!</definedName>
    <definedName name="Z" localSheetId="59">#REF!</definedName>
    <definedName name="Z" localSheetId="68">#REF!</definedName>
    <definedName name="Z" localSheetId="69">#REF!</definedName>
    <definedName name="Z" localSheetId="70">#REF!</definedName>
    <definedName name="Z" localSheetId="2">#REF!</definedName>
    <definedName name="Z" localSheetId="3">#REF!</definedName>
    <definedName name="Z" localSheetId="18">#REF!</definedName>
    <definedName name="Z">#REF!</definedName>
  </definedNames>
  <calcPr calcId="152511" calcMode="manual"/>
</workbook>
</file>

<file path=xl/calcChain.xml><?xml version="1.0" encoding="utf-8"?>
<calcChain xmlns="http://schemas.openxmlformats.org/spreadsheetml/2006/main">
  <c r="L20" i="88" l="1"/>
  <c r="M51" i="88"/>
  <c r="L51" i="88"/>
  <c r="N51" i="88" s="1"/>
  <c r="N61" i="88"/>
  <c r="N60" i="88"/>
  <c r="N59" i="88"/>
  <c r="N57" i="88"/>
  <c r="N56" i="88"/>
  <c r="N55" i="88"/>
  <c r="N54" i="88"/>
  <c r="N53" i="88"/>
  <c r="N50" i="88"/>
  <c r="N49" i="88"/>
  <c r="N47" i="88"/>
  <c r="N46" i="88"/>
  <c r="N45" i="88"/>
  <c r="N44" i="88"/>
  <c r="N43" i="88"/>
  <c r="N41" i="88"/>
  <c r="N40" i="88"/>
  <c r="N36" i="88"/>
  <c r="N35" i="88"/>
  <c r="N15" i="88" s="1"/>
  <c r="N34" i="88"/>
  <c r="N33" i="88"/>
  <c r="N31" i="88"/>
  <c r="N30" i="88"/>
  <c r="N29" i="88"/>
  <c r="N24" i="88"/>
  <c r="N25" i="88"/>
  <c r="N26" i="88"/>
  <c r="N27" i="88"/>
  <c r="N23" i="88"/>
  <c r="L13" i="88"/>
  <c r="M31" i="88"/>
  <c r="L31" i="88"/>
  <c r="M41" i="88"/>
  <c r="L41" i="88"/>
  <c r="M61" i="88"/>
  <c r="L61" i="88"/>
  <c r="M20" i="88"/>
  <c r="M19" i="88"/>
  <c r="L19" i="88"/>
  <c r="M17" i="88"/>
  <c r="L17" i="88"/>
  <c r="M16" i="88"/>
  <c r="L16" i="88"/>
  <c r="M15" i="88"/>
  <c r="L15" i="88"/>
  <c r="M14" i="88"/>
  <c r="L14" i="88"/>
  <c r="M13" i="88"/>
  <c r="N13" i="88" l="1"/>
  <c r="N14" i="88"/>
  <c r="L21" i="88"/>
  <c r="M21" i="88"/>
  <c r="N17" i="88"/>
  <c r="N16" i="88"/>
  <c r="N19" i="88"/>
  <c r="N20" i="88"/>
  <c r="N21" i="88"/>
  <c r="G47" i="166" l="1"/>
  <c r="F47" i="166"/>
  <c r="E47" i="166"/>
  <c r="G44" i="166"/>
  <c r="F44" i="166"/>
  <c r="E44" i="166"/>
  <c r="G41" i="166"/>
  <c r="F41" i="166"/>
  <c r="E41" i="166"/>
  <c r="G38" i="166"/>
  <c r="F38" i="166"/>
  <c r="E38" i="166"/>
  <c r="G35" i="166"/>
  <c r="F35" i="166"/>
  <c r="E35" i="166"/>
  <c r="G32" i="166"/>
  <c r="F32" i="166"/>
  <c r="E32" i="166"/>
  <c r="G29" i="166"/>
  <c r="F29" i="166"/>
  <c r="E29" i="166"/>
  <c r="G26" i="166"/>
  <c r="F26" i="166"/>
  <c r="E26" i="166"/>
  <c r="G23" i="166"/>
  <c r="F23" i="166"/>
  <c r="E23" i="166"/>
  <c r="G20" i="166"/>
  <c r="F20" i="166"/>
  <c r="E20" i="166"/>
  <c r="G17" i="166"/>
  <c r="F17" i="166"/>
  <c r="E17" i="166"/>
  <c r="E47" i="165"/>
  <c r="E44" i="165"/>
  <c r="E41" i="165"/>
  <c r="E38" i="165"/>
  <c r="E35" i="165"/>
  <c r="E32" i="165"/>
  <c r="I29" i="165"/>
  <c r="E29" i="165"/>
  <c r="E26" i="165"/>
  <c r="E23" i="165"/>
  <c r="I14" i="165"/>
  <c r="E20" i="165"/>
  <c r="E17" i="165"/>
  <c r="E14" i="165" s="1"/>
  <c r="K14" i="165"/>
  <c r="J14" i="165"/>
  <c r="G14" i="165"/>
  <c r="F14" i="165"/>
  <c r="I47" i="164"/>
  <c r="E47" i="164"/>
  <c r="I44" i="164"/>
  <c r="I41" i="164"/>
  <c r="I38" i="164"/>
  <c r="I35" i="164"/>
  <c r="I32" i="164"/>
  <c r="I29" i="164"/>
  <c r="E29" i="164"/>
  <c r="I26" i="164"/>
  <c r="E26" i="164"/>
  <c r="I23" i="164"/>
  <c r="I20" i="164"/>
  <c r="E20" i="164"/>
  <c r="I17" i="164"/>
  <c r="I14" i="164" s="1"/>
  <c r="E14" i="164"/>
  <c r="K14" i="164"/>
  <c r="J14" i="164"/>
  <c r="G14" i="164"/>
  <c r="F14" i="164"/>
  <c r="I47" i="163"/>
  <c r="E47" i="163"/>
  <c r="I44" i="163"/>
  <c r="E44" i="163"/>
  <c r="I41" i="163"/>
  <c r="E41" i="163"/>
  <c r="I38" i="163"/>
  <c r="E38" i="163"/>
  <c r="I35" i="163"/>
  <c r="E35" i="163"/>
  <c r="I32" i="163"/>
  <c r="E32" i="163"/>
  <c r="I29" i="163"/>
  <c r="E29" i="163"/>
  <c r="I26" i="163"/>
  <c r="E26" i="163"/>
  <c r="I23" i="163"/>
  <c r="E23" i="163"/>
  <c r="E14" i="163" s="1"/>
  <c r="I20" i="163"/>
  <c r="E20" i="163"/>
  <c r="I17" i="163"/>
  <c r="I14" i="163" s="1"/>
  <c r="E17" i="163"/>
  <c r="K14" i="163"/>
  <c r="J14" i="163"/>
  <c r="G14" i="163"/>
  <c r="G14" i="166" s="1"/>
  <c r="F14" i="163"/>
  <c r="F14" i="166" s="1"/>
  <c r="G47" i="162"/>
  <c r="F47" i="162"/>
  <c r="E47" i="162"/>
  <c r="G44" i="162"/>
  <c r="F44" i="162"/>
  <c r="E44" i="162"/>
  <c r="G41" i="162"/>
  <c r="F41" i="162"/>
  <c r="E41" i="162"/>
  <c r="G38" i="162"/>
  <c r="F38" i="162"/>
  <c r="E38" i="162"/>
  <c r="G35" i="162"/>
  <c r="F35" i="162"/>
  <c r="G32" i="162"/>
  <c r="F32" i="162"/>
  <c r="E32" i="162"/>
  <c r="G29" i="162"/>
  <c r="F29" i="162"/>
  <c r="E29" i="162"/>
  <c r="G26" i="162"/>
  <c r="F26" i="162"/>
  <c r="E26" i="162"/>
  <c r="G23" i="162"/>
  <c r="F23" i="162"/>
  <c r="E23" i="162"/>
  <c r="G20" i="162"/>
  <c r="F20" i="162"/>
  <c r="E20" i="162"/>
  <c r="G17" i="162"/>
  <c r="F17" i="162"/>
  <c r="E17" i="162"/>
  <c r="I47" i="161"/>
  <c r="I44" i="161"/>
  <c r="I41" i="161"/>
  <c r="I38" i="161"/>
  <c r="I35" i="161"/>
  <c r="I32" i="161"/>
  <c r="I29" i="161"/>
  <c r="I26" i="161"/>
  <c r="I23" i="161"/>
  <c r="I17" i="161"/>
  <c r="E29" i="161"/>
  <c r="I32" i="160"/>
  <c r="I17" i="160"/>
  <c r="I14" i="160" s="1"/>
  <c r="E23" i="160"/>
  <c r="E14" i="160"/>
  <c r="I47" i="159"/>
  <c r="I44" i="159"/>
  <c r="I41" i="159"/>
  <c r="I38" i="159"/>
  <c r="I14" i="159" s="1"/>
  <c r="I35" i="159"/>
  <c r="I32" i="159"/>
  <c r="I29" i="159"/>
  <c r="I26" i="159"/>
  <c r="I23" i="159"/>
  <c r="I20" i="159"/>
  <c r="I17" i="159"/>
  <c r="E47" i="159"/>
  <c r="E44" i="159"/>
  <c r="E41" i="159"/>
  <c r="E38" i="159"/>
  <c r="E35" i="159"/>
  <c r="E32" i="159"/>
  <c r="E29" i="159"/>
  <c r="E26" i="159"/>
  <c r="E23" i="159"/>
  <c r="E20" i="159"/>
  <c r="E17" i="159"/>
  <c r="E14" i="159" s="1"/>
  <c r="I47" i="158"/>
  <c r="I44" i="158"/>
  <c r="I41" i="158"/>
  <c r="I38" i="158"/>
  <c r="I35" i="158"/>
  <c r="I32" i="158"/>
  <c r="I14" i="158" s="1"/>
  <c r="I29" i="158"/>
  <c r="I26" i="158"/>
  <c r="I23" i="158"/>
  <c r="I20" i="158"/>
  <c r="I17" i="158"/>
  <c r="E47" i="158"/>
  <c r="E44" i="158"/>
  <c r="E41" i="158"/>
  <c r="E35" i="158"/>
  <c r="E35" i="162" s="1"/>
  <c r="E29" i="158"/>
  <c r="E26" i="158"/>
  <c r="E23" i="158"/>
  <c r="E20" i="158"/>
  <c r="E17" i="158"/>
  <c r="K14" i="161"/>
  <c r="J14" i="161"/>
  <c r="I14" i="161"/>
  <c r="G14" i="161"/>
  <c r="F14" i="161"/>
  <c r="E14" i="161"/>
  <c r="K14" i="160"/>
  <c r="J14" i="160"/>
  <c r="G14" i="160"/>
  <c r="F14" i="160"/>
  <c r="K14" i="159"/>
  <c r="J14" i="159"/>
  <c r="G14" i="159"/>
  <c r="F14" i="159"/>
  <c r="K14" i="158"/>
  <c r="J14" i="158"/>
  <c r="G14" i="158"/>
  <c r="G14" i="162" s="1"/>
  <c r="F14" i="158"/>
  <c r="F14" i="162" s="1"/>
  <c r="E14" i="158"/>
  <c r="E14" i="162" s="1"/>
  <c r="I47" i="153"/>
  <c r="I44" i="153"/>
  <c r="I41" i="153"/>
  <c r="I38" i="153"/>
  <c r="I35" i="153"/>
  <c r="I32" i="153"/>
  <c r="I29" i="153"/>
  <c r="I26" i="153"/>
  <c r="I23" i="153"/>
  <c r="I20" i="153"/>
  <c r="I17" i="153"/>
  <c r="K14" i="153"/>
  <c r="J14" i="153"/>
  <c r="E47" i="153"/>
  <c r="E17" i="153"/>
  <c r="F14" i="153"/>
  <c r="G14" i="153"/>
  <c r="E14" i="166" l="1"/>
  <c r="E44" i="153" l="1"/>
  <c r="E20" i="153" l="1"/>
  <c r="E23" i="153"/>
  <c r="E26" i="153"/>
  <c r="E29" i="153"/>
  <c r="E32" i="153"/>
  <c r="E35" i="153"/>
  <c r="E38" i="153"/>
  <c r="E41" i="153"/>
  <c r="E14" i="153" l="1"/>
  <c r="I14" i="153"/>
  <c r="E14" i="70"/>
  <c r="K14" i="70"/>
  <c r="J14" i="70"/>
  <c r="J13" i="70"/>
  <c r="I46" i="76"/>
  <c r="I48" i="76"/>
  <c r="E23" i="109"/>
  <c r="E22" i="109"/>
  <c r="E21" i="109"/>
  <c r="I17" i="109"/>
  <c r="I18" i="109"/>
  <c r="I19" i="109"/>
  <c r="I21" i="109"/>
  <c r="I22" i="109"/>
  <c r="I23" i="109"/>
  <c r="I25" i="109"/>
  <c r="I26" i="109"/>
  <c r="I27" i="109"/>
  <c r="I29" i="109"/>
  <c r="I30" i="109"/>
  <c r="I31" i="109"/>
  <c r="E13" i="143" l="1"/>
  <c r="F13" i="143"/>
  <c r="G13" i="143"/>
  <c r="I22" i="26"/>
  <c r="E22" i="26"/>
  <c r="E26" i="26"/>
  <c r="I26" i="26"/>
  <c r="I31" i="26"/>
  <c r="E31" i="26"/>
  <c r="E35" i="26"/>
  <c r="I35" i="26"/>
  <c r="I40" i="26"/>
  <c r="E40" i="26"/>
  <c r="E17" i="26" s="1"/>
  <c r="E45" i="26"/>
  <c r="I45" i="26"/>
  <c r="I50" i="26"/>
  <c r="E50" i="26"/>
  <c r="E54" i="26"/>
  <c r="I54" i="26"/>
  <c r="I59" i="26"/>
  <c r="E59" i="26"/>
  <c r="E64" i="26"/>
  <c r="I64" i="26"/>
  <c r="I70" i="26"/>
  <c r="E70" i="26"/>
  <c r="I18" i="27"/>
  <c r="E18" i="27"/>
  <c r="I22" i="27"/>
  <c r="E22" i="27"/>
  <c r="E27" i="27"/>
  <c r="I27" i="27"/>
  <c r="I31" i="27"/>
  <c r="E31" i="27"/>
  <c r="I35" i="27"/>
  <c r="E35" i="27"/>
  <c r="I39" i="27"/>
  <c r="E39" i="27"/>
  <c r="I44" i="27"/>
  <c r="E44" i="27"/>
  <c r="I48" i="27"/>
  <c r="E48" i="27"/>
  <c r="I52" i="27"/>
  <c r="E52" i="27"/>
  <c r="I56" i="27"/>
  <c r="E56" i="27"/>
  <c r="E61" i="27"/>
  <c r="I61" i="27"/>
  <c r="I66" i="27"/>
  <c r="E66" i="27"/>
  <c r="E70" i="27"/>
  <c r="I70" i="27"/>
  <c r="I75" i="27"/>
  <c r="E75" i="27"/>
  <c r="E79" i="27"/>
  <c r="I79" i="27"/>
  <c r="I83" i="27"/>
  <c r="E83" i="27"/>
  <c r="F17" i="26"/>
  <c r="G17" i="26"/>
  <c r="J17" i="26"/>
  <c r="K17" i="26"/>
  <c r="F17" i="108"/>
  <c r="G17" i="108"/>
  <c r="J17" i="108"/>
  <c r="K17" i="108"/>
  <c r="N17" i="108"/>
  <c r="O17" i="108"/>
  <c r="M21" i="108"/>
  <c r="M17" i="108" s="1"/>
  <c r="I21" i="108"/>
  <c r="I17" i="108" s="1"/>
  <c r="E21" i="108"/>
  <c r="E17" i="108" s="1"/>
  <c r="I25" i="108"/>
  <c r="I29" i="108"/>
  <c r="E29" i="108"/>
  <c r="I33" i="108"/>
  <c r="I37" i="108"/>
  <c r="I41" i="108"/>
  <c r="E45" i="108"/>
  <c r="I45" i="108"/>
  <c r="M45" i="108"/>
  <c r="E49" i="108"/>
  <c r="I49" i="108"/>
  <c r="E57" i="108"/>
  <c r="I57" i="108"/>
  <c r="M57" i="108"/>
  <c r="I61" i="108"/>
  <c r="I65" i="108"/>
  <c r="M65" i="108"/>
  <c r="E69" i="108"/>
  <c r="I69" i="108"/>
  <c r="M73" i="108"/>
  <c r="I73" i="108"/>
  <c r="E73" i="108"/>
  <c r="I73" i="107"/>
  <c r="E73" i="107"/>
  <c r="E69" i="107"/>
  <c r="I69" i="107"/>
  <c r="I65" i="107"/>
  <c r="E61" i="107"/>
  <c r="I57" i="107"/>
  <c r="E57" i="107"/>
  <c r="E53" i="107"/>
  <c r="I49" i="107"/>
  <c r="E49" i="107"/>
  <c r="I45" i="107"/>
  <c r="E45" i="107"/>
  <c r="E41" i="107"/>
  <c r="I37" i="107"/>
  <c r="E37" i="107"/>
  <c r="I33" i="107"/>
  <c r="E33" i="107"/>
  <c r="I29" i="107"/>
  <c r="E29" i="107"/>
  <c r="I25" i="107"/>
  <c r="E25" i="107"/>
  <c r="I21" i="107"/>
  <c r="E21" i="107"/>
  <c r="M21" i="106"/>
  <c r="M25" i="106"/>
  <c r="M29" i="106"/>
  <c r="M33" i="106"/>
  <c r="M37" i="106"/>
  <c r="M41" i="106"/>
  <c r="M45" i="106"/>
  <c r="M49" i="106"/>
  <c r="M57" i="106"/>
  <c r="M61" i="106"/>
  <c r="M65" i="106"/>
  <c r="M69" i="106"/>
  <c r="M73" i="106"/>
  <c r="M77" i="106"/>
  <c r="K77" i="106"/>
  <c r="J77" i="106"/>
  <c r="I77" i="106"/>
  <c r="K73" i="106"/>
  <c r="J73" i="106"/>
  <c r="I73" i="106"/>
  <c r="K69" i="106"/>
  <c r="J69" i="106"/>
  <c r="I69" i="106"/>
  <c r="K65" i="106"/>
  <c r="J65" i="106"/>
  <c r="I65" i="106" s="1"/>
  <c r="K61" i="106"/>
  <c r="J61" i="106"/>
  <c r="I61" i="106"/>
  <c r="K57" i="106"/>
  <c r="J57" i="106"/>
  <c r="I57" i="106"/>
  <c r="K53" i="106"/>
  <c r="J53" i="106"/>
  <c r="I53" i="106"/>
  <c r="K49" i="106"/>
  <c r="J49" i="106"/>
  <c r="I49" i="106"/>
  <c r="K45" i="106"/>
  <c r="J45" i="106"/>
  <c r="I45" i="106"/>
  <c r="K41" i="106"/>
  <c r="J41" i="106"/>
  <c r="I41" i="106"/>
  <c r="K37" i="106"/>
  <c r="J37" i="106"/>
  <c r="I37" i="106"/>
  <c r="K33" i="106"/>
  <c r="J33" i="106"/>
  <c r="I33" i="106" s="1"/>
  <c r="K29" i="106"/>
  <c r="J29" i="106"/>
  <c r="I29" i="106"/>
  <c r="K25" i="106"/>
  <c r="J25" i="106"/>
  <c r="I25" i="106"/>
  <c r="J21" i="106"/>
  <c r="I21" i="106" s="1"/>
  <c r="K21" i="106"/>
  <c r="E73" i="106"/>
  <c r="E69" i="106"/>
  <c r="E65" i="106"/>
  <c r="E61" i="106"/>
  <c r="E57" i="106"/>
  <c r="E49" i="106"/>
  <c r="E45" i="106"/>
  <c r="E41" i="106"/>
  <c r="E37" i="106"/>
  <c r="E29" i="106"/>
  <c r="E25" i="106"/>
  <c r="E21" i="106"/>
  <c r="J77" i="105"/>
  <c r="M77" i="105"/>
  <c r="M73" i="105"/>
  <c r="M69" i="105"/>
  <c r="M65" i="105"/>
  <c r="M61" i="105"/>
  <c r="M57" i="105"/>
  <c r="M49" i="105"/>
  <c r="M45" i="105"/>
  <c r="M37" i="105"/>
  <c r="M25" i="105"/>
  <c r="M21" i="105"/>
  <c r="E21" i="105"/>
  <c r="E25" i="105"/>
  <c r="E29" i="105"/>
  <c r="E33" i="105"/>
  <c r="E37" i="105"/>
  <c r="E41" i="105"/>
  <c r="E45" i="105"/>
  <c r="E49" i="105"/>
  <c r="E53" i="105"/>
  <c r="E57" i="105"/>
  <c r="E61" i="105"/>
  <c r="E65" i="105"/>
  <c r="E69" i="105"/>
  <c r="E73" i="105"/>
  <c r="E77" i="105"/>
  <c r="E81" i="105"/>
  <c r="K77" i="105"/>
  <c r="I77" i="105"/>
  <c r="K73" i="105"/>
  <c r="J73" i="105"/>
  <c r="I73" i="105"/>
  <c r="K69" i="105"/>
  <c r="J69" i="105"/>
  <c r="I69" i="105"/>
  <c r="K65" i="105"/>
  <c r="J65" i="105"/>
  <c r="I65" i="105"/>
  <c r="K61" i="105"/>
  <c r="I61" i="105" s="1"/>
  <c r="J61" i="105"/>
  <c r="K57" i="105"/>
  <c r="J57" i="105"/>
  <c r="I57" i="105"/>
  <c r="K49" i="105"/>
  <c r="J49" i="105"/>
  <c r="I49" i="105"/>
  <c r="K45" i="105"/>
  <c r="J45" i="105"/>
  <c r="I45" i="105"/>
  <c r="K41" i="105"/>
  <c r="J41" i="105"/>
  <c r="I41" i="105" s="1"/>
  <c r="K37" i="105"/>
  <c r="J37" i="105"/>
  <c r="I37" i="105"/>
  <c r="K29" i="105"/>
  <c r="J29" i="105"/>
  <c r="I29" i="105"/>
  <c r="K25" i="105"/>
  <c r="J25" i="105"/>
  <c r="I25" i="105"/>
  <c r="I21" i="105"/>
  <c r="J21" i="105"/>
  <c r="K21" i="105"/>
  <c r="I17" i="26" l="1"/>
  <c r="I81" i="108"/>
  <c r="E17" i="107"/>
  <c r="F17" i="107"/>
  <c r="G17" i="107"/>
  <c r="I17" i="107"/>
  <c r="J17" i="107"/>
  <c r="K17" i="107"/>
  <c r="E17" i="106"/>
  <c r="F17" i="106"/>
  <c r="G17" i="106"/>
  <c r="I17" i="106"/>
  <c r="J17" i="106"/>
  <c r="K17" i="106"/>
  <c r="M17" i="106"/>
  <c r="N17" i="106"/>
  <c r="O17" i="106"/>
  <c r="E17" i="105"/>
  <c r="F17" i="105"/>
  <c r="G17" i="105"/>
  <c r="I17" i="105"/>
  <c r="J17" i="105"/>
  <c r="K17" i="105"/>
  <c r="M17" i="105"/>
  <c r="N17" i="105"/>
  <c r="O17" i="105"/>
  <c r="K79" i="99" l="1"/>
  <c r="J79" i="99"/>
  <c r="I79" i="99" s="1"/>
  <c r="K75" i="99"/>
  <c r="J75" i="99"/>
  <c r="I75" i="99" s="1"/>
  <c r="K71" i="99"/>
  <c r="J71" i="99"/>
  <c r="I71" i="99" s="1"/>
  <c r="K67" i="99"/>
  <c r="J67" i="99"/>
  <c r="I67" i="99"/>
  <c r="K63" i="99"/>
  <c r="J63" i="99"/>
  <c r="I63" i="99"/>
  <c r="K59" i="99"/>
  <c r="J59" i="99"/>
  <c r="I59" i="99"/>
  <c r="K55" i="99"/>
  <c r="J55" i="99"/>
  <c r="K51" i="99"/>
  <c r="J51" i="99"/>
  <c r="I51" i="99"/>
  <c r="K47" i="99"/>
  <c r="J47" i="99"/>
  <c r="I47" i="99" s="1"/>
  <c r="K43" i="99"/>
  <c r="I43" i="99" s="1"/>
  <c r="J43" i="99"/>
  <c r="K39" i="99"/>
  <c r="J39" i="99"/>
  <c r="K35" i="99"/>
  <c r="J35" i="99"/>
  <c r="I35" i="99" s="1"/>
  <c r="K31" i="99"/>
  <c r="J31" i="99"/>
  <c r="I31" i="99"/>
  <c r="K27" i="99"/>
  <c r="J27" i="99"/>
  <c r="I27" i="99"/>
  <c r="K23" i="99"/>
  <c r="J23" i="99"/>
  <c r="I23" i="99"/>
  <c r="K77" i="22"/>
  <c r="J77" i="22"/>
  <c r="I77" i="22"/>
  <c r="K73" i="22"/>
  <c r="J73" i="22"/>
  <c r="I73" i="22"/>
  <c r="K69" i="22"/>
  <c r="I69" i="22" s="1"/>
  <c r="J69" i="22"/>
  <c r="K65" i="22"/>
  <c r="J65" i="22"/>
  <c r="I65" i="22" s="1"/>
  <c r="K61" i="22"/>
  <c r="I61" i="22" s="1"/>
  <c r="J61" i="22"/>
  <c r="K57" i="22"/>
  <c r="J57" i="22"/>
  <c r="I57" i="22"/>
  <c r="K49" i="22"/>
  <c r="J49" i="22"/>
  <c r="I49" i="22"/>
  <c r="K45" i="22"/>
  <c r="J45" i="22"/>
  <c r="I45" i="22"/>
  <c r="K37" i="22"/>
  <c r="J37" i="22"/>
  <c r="I37" i="22"/>
  <c r="K25" i="22"/>
  <c r="J25" i="22"/>
  <c r="J21" i="22"/>
  <c r="K21" i="22"/>
  <c r="M73" i="23"/>
  <c r="M72" i="23"/>
  <c r="M71" i="23"/>
  <c r="M65" i="23"/>
  <c r="M64" i="23"/>
  <c r="M63" i="23"/>
  <c r="M57" i="23"/>
  <c r="M56" i="23"/>
  <c r="M55" i="23"/>
  <c r="M45" i="23"/>
  <c r="M44" i="23"/>
  <c r="M43" i="23"/>
  <c r="M21" i="23"/>
  <c r="M20" i="23"/>
  <c r="M19" i="23"/>
  <c r="I81" i="23"/>
  <c r="I80" i="23"/>
  <c r="I79" i="23"/>
  <c r="I77" i="23"/>
  <c r="I76" i="23"/>
  <c r="I75" i="23"/>
  <c r="I73" i="23"/>
  <c r="I72" i="23"/>
  <c r="I71" i="23"/>
  <c r="I69" i="23"/>
  <c r="I68" i="23"/>
  <c r="I67" i="23"/>
  <c r="I65" i="23"/>
  <c r="I64" i="23"/>
  <c r="I63" i="23"/>
  <c r="I61" i="23"/>
  <c r="I60" i="23"/>
  <c r="I59" i="23"/>
  <c r="I57" i="23"/>
  <c r="I56" i="23"/>
  <c r="I55" i="23"/>
  <c r="I49" i="23"/>
  <c r="I48" i="23"/>
  <c r="I47" i="23"/>
  <c r="I45" i="23"/>
  <c r="I44" i="23"/>
  <c r="I43" i="23"/>
  <c r="I41" i="23"/>
  <c r="I40" i="23"/>
  <c r="I39" i="23"/>
  <c r="I37" i="23"/>
  <c r="I36" i="23"/>
  <c r="I35" i="23"/>
  <c r="I33" i="23"/>
  <c r="I32" i="23"/>
  <c r="I31" i="23"/>
  <c r="I29" i="23"/>
  <c r="I28" i="23"/>
  <c r="I27" i="23"/>
  <c r="I25" i="23"/>
  <c r="I24" i="23"/>
  <c r="I23" i="23"/>
  <c r="I21" i="23"/>
  <c r="I20" i="23"/>
  <c r="I19" i="23"/>
  <c r="E73" i="23"/>
  <c r="E72" i="23"/>
  <c r="E71" i="23"/>
  <c r="E69" i="23"/>
  <c r="E68" i="23"/>
  <c r="E67" i="23"/>
  <c r="E57" i="23"/>
  <c r="E49" i="23"/>
  <c r="E48" i="23"/>
  <c r="E47" i="23"/>
  <c r="E45" i="23"/>
  <c r="E44" i="23"/>
  <c r="E43" i="23"/>
  <c r="E29" i="23"/>
  <c r="E28" i="23"/>
  <c r="E27" i="23"/>
  <c r="E21" i="23"/>
  <c r="E20" i="23"/>
  <c r="E19" i="23"/>
  <c r="I75" i="100"/>
  <c r="I74" i="100"/>
  <c r="I73" i="100"/>
  <c r="I71" i="100"/>
  <c r="I70" i="100"/>
  <c r="I69" i="100"/>
  <c r="I67" i="100"/>
  <c r="I66" i="100"/>
  <c r="I65" i="100"/>
  <c r="I63" i="100"/>
  <c r="I59" i="100"/>
  <c r="I58" i="100"/>
  <c r="I57" i="100"/>
  <c r="I51" i="100"/>
  <c r="I50" i="100"/>
  <c r="I49" i="100"/>
  <c r="I47" i="100"/>
  <c r="I46" i="100"/>
  <c r="I45" i="100"/>
  <c r="I39" i="100"/>
  <c r="I38" i="100"/>
  <c r="I37" i="100"/>
  <c r="I35" i="100"/>
  <c r="I34" i="100"/>
  <c r="I33" i="100"/>
  <c r="I31" i="100"/>
  <c r="I30" i="100"/>
  <c r="I29" i="100"/>
  <c r="I27" i="100"/>
  <c r="I26" i="100"/>
  <c r="I25" i="100"/>
  <c r="I23" i="100"/>
  <c r="I22" i="100"/>
  <c r="I21" i="100"/>
  <c r="E75" i="100"/>
  <c r="E74" i="100"/>
  <c r="E73" i="100"/>
  <c r="E71" i="100"/>
  <c r="E70" i="100"/>
  <c r="E63" i="100"/>
  <c r="E62" i="100"/>
  <c r="E61" i="100"/>
  <c r="E59" i="100"/>
  <c r="E58" i="100"/>
  <c r="E57" i="100"/>
  <c r="E55" i="100"/>
  <c r="E54" i="100"/>
  <c r="E53" i="100"/>
  <c r="E51" i="100"/>
  <c r="E50" i="100"/>
  <c r="E49" i="100"/>
  <c r="E47" i="100"/>
  <c r="E46" i="100"/>
  <c r="E45" i="100"/>
  <c r="E43" i="100"/>
  <c r="E42" i="100"/>
  <c r="E41" i="100"/>
  <c r="E39" i="100"/>
  <c r="E38" i="100"/>
  <c r="E37" i="100"/>
  <c r="E35" i="100"/>
  <c r="E34" i="100"/>
  <c r="E33" i="100"/>
  <c r="E31" i="100"/>
  <c r="E30" i="100"/>
  <c r="E29" i="100"/>
  <c r="E27" i="100"/>
  <c r="E26" i="100"/>
  <c r="E25" i="100"/>
  <c r="E23" i="100"/>
  <c r="E22" i="100"/>
  <c r="E21" i="100"/>
  <c r="M79" i="99"/>
  <c r="M78" i="99"/>
  <c r="M77" i="99"/>
  <c r="M75" i="99"/>
  <c r="M74" i="99"/>
  <c r="M73" i="99"/>
  <c r="M71" i="99"/>
  <c r="M70" i="99"/>
  <c r="M69" i="99"/>
  <c r="M67" i="99"/>
  <c r="M66" i="99"/>
  <c r="M65" i="99"/>
  <c r="M63" i="99"/>
  <c r="M62" i="99"/>
  <c r="M61" i="99"/>
  <c r="M59" i="99"/>
  <c r="M58" i="99"/>
  <c r="M57" i="99"/>
  <c r="M51" i="99"/>
  <c r="M50" i="99"/>
  <c r="M49" i="99"/>
  <c r="M47" i="99"/>
  <c r="M46" i="99"/>
  <c r="M45" i="99"/>
  <c r="M43" i="99"/>
  <c r="M42" i="99"/>
  <c r="M41" i="99"/>
  <c r="M39" i="99"/>
  <c r="M38" i="99"/>
  <c r="M37" i="99"/>
  <c r="M35" i="99"/>
  <c r="M34" i="99"/>
  <c r="M33" i="99"/>
  <c r="M31" i="99"/>
  <c r="M30" i="99"/>
  <c r="M29" i="99"/>
  <c r="M27" i="99"/>
  <c r="M26" i="99"/>
  <c r="M25" i="99"/>
  <c r="M23" i="99"/>
  <c r="M22" i="99"/>
  <c r="M21" i="99"/>
  <c r="E75" i="99"/>
  <c r="E74" i="99"/>
  <c r="E73" i="99"/>
  <c r="E71" i="99"/>
  <c r="E70" i="99"/>
  <c r="E69" i="99"/>
  <c r="E67" i="99"/>
  <c r="E66" i="99"/>
  <c r="E65" i="99"/>
  <c r="E63" i="99"/>
  <c r="E62" i="99"/>
  <c r="E61" i="99"/>
  <c r="E59" i="99"/>
  <c r="E58" i="99"/>
  <c r="E57" i="99"/>
  <c r="E51" i="99"/>
  <c r="E50" i="99"/>
  <c r="E49" i="99"/>
  <c r="E47" i="99"/>
  <c r="E46" i="99"/>
  <c r="E45" i="99"/>
  <c r="E43" i="99"/>
  <c r="E42" i="99"/>
  <c r="E41" i="99"/>
  <c r="E39" i="99"/>
  <c r="E38" i="99"/>
  <c r="E37" i="99"/>
  <c r="E31" i="99"/>
  <c r="E30" i="99"/>
  <c r="E29" i="99"/>
  <c r="E27" i="99"/>
  <c r="E26" i="99"/>
  <c r="E25" i="99"/>
  <c r="E23" i="99"/>
  <c r="E22" i="99"/>
  <c r="E21" i="99"/>
  <c r="M77" i="22"/>
  <c r="M76" i="22"/>
  <c r="M75" i="22"/>
  <c r="M73" i="22"/>
  <c r="M72" i="22"/>
  <c r="M71" i="22"/>
  <c r="M69" i="22"/>
  <c r="M68" i="22"/>
  <c r="M67" i="22"/>
  <c r="M65" i="22"/>
  <c r="M64" i="22"/>
  <c r="M63" i="22"/>
  <c r="M61" i="22"/>
  <c r="M60" i="22"/>
  <c r="M59" i="22"/>
  <c r="M57" i="22"/>
  <c r="M56" i="22"/>
  <c r="M55" i="22"/>
  <c r="M49" i="22"/>
  <c r="M48" i="22"/>
  <c r="M47" i="22"/>
  <c r="M45" i="22"/>
  <c r="M44" i="22"/>
  <c r="M43" i="22"/>
  <c r="M37" i="22"/>
  <c r="M36" i="22"/>
  <c r="M35" i="22"/>
  <c r="M25" i="22"/>
  <c r="M24" i="22"/>
  <c r="M23" i="22"/>
  <c r="M21" i="22"/>
  <c r="M20" i="22"/>
  <c r="M19" i="22"/>
  <c r="E81" i="22"/>
  <c r="E77" i="22"/>
  <c r="E73" i="22"/>
  <c r="E69" i="22"/>
  <c r="E65" i="22"/>
  <c r="E61" i="22"/>
  <c r="E57" i="22"/>
  <c r="E53" i="22"/>
  <c r="E49" i="22"/>
  <c r="E48" i="22"/>
  <c r="E45" i="22"/>
  <c r="E41" i="22"/>
  <c r="E37" i="22"/>
  <c r="E33" i="22"/>
  <c r="E29" i="22"/>
  <c r="E25" i="22"/>
  <c r="E21" i="22"/>
  <c r="I25" i="22" l="1"/>
  <c r="I39" i="99"/>
  <c r="I21" i="22"/>
  <c r="I55" i="99"/>
  <c r="O17" i="23"/>
  <c r="N17" i="23"/>
  <c r="M17" i="23"/>
  <c r="O16" i="23"/>
  <c r="N16" i="23"/>
  <c r="M16" i="23"/>
  <c r="O15" i="23"/>
  <c r="N15" i="23"/>
  <c r="M15" i="23"/>
  <c r="K17" i="23"/>
  <c r="J17" i="23"/>
  <c r="I17" i="23"/>
  <c r="K16" i="23"/>
  <c r="J16" i="23"/>
  <c r="K15" i="23"/>
  <c r="J15" i="23"/>
  <c r="G17" i="23"/>
  <c r="F17" i="23"/>
  <c r="E17" i="23"/>
  <c r="G16" i="23"/>
  <c r="F16" i="23"/>
  <c r="G15" i="23"/>
  <c r="F15" i="23"/>
  <c r="K19" i="100"/>
  <c r="J19" i="100"/>
  <c r="I19" i="100"/>
  <c r="K18" i="100"/>
  <c r="J18" i="100"/>
  <c r="K17" i="100"/>
  <c r="J17" i="100"/>
  <c r="G19" i="100"/>
  <c r="F19" i="100"/>
  <c r="E19" i="100"/>
  <c r="G18" i="100"/>
  <c r="F18" i="100"/>
  <c r="G17" i="100"/>
  <c r="F17" i="100"/>
  <c r="O19" i="99"/>
  <c r="N19" i="99"/>
  <c r="M19" i="99"/>
  <c r="O18" i="99"/>
  <c r="N18" i="99"/>
  <c r="M18" i="99"/>
  <c r="O17" i="99"/>
  <c r="N17" i="99"/>
  <c r="M17" i="99"/>
  <c r="K19" i="99"/>
  <c r="J19" i="99"/>
  <c r="I19" i="99"/>
  <c r="K18" i="99"/>
  <c r="J18" i="99"/>
  <c r="I18" i="99"/>
  <c r="K17" i="99"/>
  <c r="J17" i="99"/>
  <c r="I17" i="99"/>
  <c r="G19" i="99"/>
  <c r="F19" i="99"/>
  <c r="E19" i="99"/>
  <c r="G18" i="99"/>
  <c r="F18" i="99"/>
  <c r="E18" i="99"/>
  <c r="G17" i="99"/>
  <c r="F17" i="99"/>
  <c r="E17" i="99"/>
  <c r="F16" i="22"/>
  <c r="G16" i="22"/>
  <c r="N16" i="22"/>
  <c r="O16" i="22"/>
  <c r="E17" i="22"/>
  <c r="F17" i="22"/>
  <c r="G17" i="22"/>
  <c r="I17" i="22"/>
  <c r="J17" i="22"/>
  <c r="K17" i="22"/>
  <c r="M17" i="22"/>
  <c r="N17" i="22"/>
  <c r="O17" i="22"/>
  <c r="E17" i="100"/>
  <c r="E18" i="100"/>
  <c r="I18" i="100"/>
  <c r="I17" i="100"/>
  <c r="E80" i="22"/>
  <c r="E79" i="22"/>
  <c r="K76" i="22"/>
  <c r="J76" i="22"/>
  <c r="I76" i="22"/>
  <c r="E76" i="22"/>
  <c r="K75" i="22"/>
  <c r="J75" i="22"/>
  <c r="I75" i="22"/>
  <c r="E75" i="22"/>
  <c r="K72" i="22"/>
  <c r="I72" i="22" s="1"/>
  <c r="J72" i="22"/>
  <c r="E72" i="22"/>
  <c r="K71" i="22"/>
  <c r="J71" i="22"/>
  <c r="I71" i="22"/>
  <c r="E71" i="22"/>
  <c r="K68" i="22"/>
  <c r="J68" i="22"/>
  <c r="I68" i="22"/>
  <c r="E68" i="22"/>
  <c r="K67" i="22"/>
  <c r="J67" i="22"/>
  <c r="I67" i="22" s="1"/>
  <c r="E67" i="22"/>
  <c r="K64" i="22"/>
  <c r="J64" i="22"/>
  <c r="I64" i="22"/>
  <c r="E64" i="22"/>
  <c r="K63" i="22"/>
  <c r="J63" i="22"/>
  <c r="I63" i="22" s="1"/>
  <c r="E63" i="22"/>
  <c r="K60" i="22"/>
  <c r="J60" i="22"/>
  <c r="I60" i="22" s="1"/>
  <c r="E60" i="22"/>
  <c r="K59" i="22"/>
  <c r="J59" i="22"/>
  <c r="I59" i="22"/>
  <c r="E59" i="22"/>
  <c r="K56" i="22"/>
  <c r="J56" i="22"/>
  <c r="E56" i="22"/>
  <c r="K55" i="22"/>
  <c r="J55" i="22"/>
  <c r="I55" i="22" s="1"/>
  <c r="E55" i="22"/>
  <c r="E52" i="22"/>
  <c r="E51" i="22"/>
  <c r="K48" i="22"/>
  <c r="J48" i="22"/>
  <c r="I48" i="22"/>
  <c r="K47" i="22"/>
  <c r="J47" i="22"/>
  <c r="I47" i="22"/>
  <c r="E47" i="22"/>
  <c r="K44" i="22"/>
  <c r="J44" i="22"/>
  <c r="I44" i="22"/>
  <c r="E44" i="22"/>
  <c r="K43" i="22"/>
  <c r="J43" i="22"/>
  <c r="I43" i="22"/>
  <c r="E43" i="22"/>
  <c r="K40" i="22"/>
  <c r="J40" i="22"/>
  <c r="I40" i="22" s="1"/>
  <c r="E40" i="22"/>
  <c r="K39" i="22"/>
  <c r="J39" i="22"/>
  <c r="E39" i="22"/>
  <c r="K36" i="22"/>
  <c r="J36" i="22"/>
  <c r="I36" i="22" s="1"/>
  <c r="E36" i="22"/>
  <c r="K35" i="22"/>
  <c r="J35" i="22"/>
  <c r="I35" i="22"/>
  <c r="E35" i="22"/>
  <c r="E32" i="22"/>
  <c r="E31" i="22"/>
  <c r="K28" i="22"/>
  <c r="J28" i="22"/>
  <c r="I28" i="22" s="1"/>
  <c r="E28" i="22"/>
  <c r="K27" i="22"/>
  <c r="J27" i="22"/>
  <c r="I27" i="22" s="1"/>
  <c r="E27" i="22"/>
  <c r="K24" i="22"/>
  <c r="J24" i="22"/>
  <c r="I24" i="22"/>
  <c r="E24" i="22"/>
  <c r="M15" i="22"/>
  <c r="K23" i="22"/>
  <c r="J23" i="22"/>
  <c r="I23" i="22"/>
  <c r="E23" i="22"/>
  <c r="M16" i="22"/>
  <c r="K20" i="22"/>
  <c r="J20" i="22"/>
  <c r="I20" i="22"/>
  <c r="E20" i="22"/>
  <c r="K19" i="22"/>
  <c r="J19" i="22"/>
  <c r="I19" i="22"/>
  <c r="E19" i="22"/>
  <c r="O15" i="22"/>
  <c r="N15" i="22"/>
  <c r="G15" i="22"/>
  <c r="F15" i="22"/>
  <c r="J15" i="22" l="1"/>
  <c r="K15" i="22"/>
  <c r="I56" i="22"/>
  <c r="K16" i="22"/>
  <c r="I39" i="22"/>
  <c r="J16" i="22"/>
  <c r="E16" i="22"/>
  <c r="E15" i="22"/>
  <c r="I15" i="22"/>
  <c r="I16" i="22"/>
  <c r="E13" i="21" l="1"/>
  <c r="F13" i="21"/>
  <c r="G13" i="21"/>
  <c r="K75" i="20"/>
  <c r="K71" i="20"/>
  <c r="K67" i="20"/>
  <c r="K63" i="20"/>
  <c r="K59" i="20"/>
  <c r="K55" i="20"/>
  <c r="K51" i="20"/>
  <c r="K47" i="20"/>
  <c r="K43" i="20"/>
  <c r="K39" i="20"/>
  <c r="K35" i="20"/>
  <c r="K31" i="20"/>
  <c r="K27" i="20"/>
  <c r="K15" i="20" s="1"/>
  <c r="K23" i="20"/>
  <c r="K19" i="20"/>
  <c r="G75" i="20"/>
  <c r="G71" i="20"/>
  <c r="G67" i="20"/>
  <c r="G63" i="20"/>
  <c r="G59" i="20"/>
  <c r="G55" i="20"/>
  <c r="G51" i="20"/>
  <c r="G47" i="20"/>
  <c r="G43" i="20"/>
  <c r="G39" i="20"/>
  <c r="G35" i="20"/>
  <c r="G31" i="20"/>
  <c r="G27" i="20"/>
  <c r="G23" i="20"/>
  <c r="G19" i="20"/>
  <c r="E15" i="20"/>
  <c r="H15" i="20"/>
  <c r="I15" i="20"/>
  <c r="L15" i="20"/>
  <c r="M15" i="20"/>
  <c r="N15" i="20"/>
  <c r="G15" i="20" l="1"/>
  <c r="H14" i="18" l="1"/>
  <c r="I14" i="18"/>
  <c r="G28" i="18"/>
  <c r="G22" i="18"/>
  <c r="G17" i="18"/>
  <c r="G14" i="18" l="1"/>
  <c r="I53" i="26" l="1"/>
  <c r="E53" i="26"/>
  <c r="I52" i="26"/>
  <c r="E52" i="26"/>
  <c r="E51" i="152"/>
  <c r="E50" i="152"/>
  <c r="E49" i="152"/>
  <c r="E47" i="152"/>
  <c r="E46" i="152"/>
  <c r="E45" i="152"/>
  <c r="E43" i="152"/>
  <c r="E42" i="152"/>
  <c r="E41" i="152"/>
  <c r="E39" i="152"/>
  <c r="E38" i="152"/>
  <c r="E37" i="152"/>
  <c r="E35" i="152"/>
  <c r="E34" i="152"/>
  <c r="E33" i="152"/>
  <c r="E31" i="152"/>
  <c r="E30" i="152"/>
  <c r="E29" i="152"/>
  <c r="E27" i="152"/>
  <c r="E26" i="152"/>
  <c r="E25" i="152"/>
  <c r="E23" i="152"/>
  <c r="E22" i="152"/>
  <c r="E21" i="152"/>
  <c r="E19" i="152"/>
  <c r="E18" i="152"/>
  <c r="E17" i="152"/>
  <c r="E15" i="152"/>
  <c r="E14" i="152"/>
  <c r="E13" i="152"/>
  <c r="E33" i="151"/>
  <c r="E32" i="151"/>
  <c r="E31" i="151"/>
  <c r="E29" i="151"/>
  <c r="E28" i="151"/>
  <c r="E27" i="151"/>
  <c r="E25" i="151"/>
  <c r="E24" i="151"/>
  <c r="E23" i="151"/>
  <c r="E21" i="151"/>
  <c r="E20" i="151"/>
  <c r="E19" i="151"/>
  <c r="E17" i="151"/>
  <c r="E16" i="151"/>
  <c r="E15" i="151"/>
  <c r="G13" i="151"/>
  <c r="F13" i="151"/>
  <c r="E13" i="151"/>
  <c r="G12" i="151"/>
  <c r="F12" i="151"/>
  <c r="E12" i="151" s="1"/>
  <c r="G11" i="151"/>
  <c r="F11" i="151"/>
  <c r="E11" i="151"/>
  <c r="E51" i="150"/>
  <c r="E50" i="150"/>
  <c r="E47" i="150"/>
  <c r="E46" i="150"/>
  <c r="E43" i="150"/>
  <c r="E42" i="150"/>
  <c r="E39" i="150"/>
  <c r="E38" i="150"/>
  <c r="E35" i="150"/>
  <c r="E34" i="150"/>
  <c r="E31" i="150"/>
  <c r="E30" i="150"/>
  <c r="E27" i="150"/>
  <c r="E26" i="150"/>
  <c r="E23" i="150"/>
  <c r="E22" i="150"/>
  <c r="E19" i="150"/>
  <c r="E18" i="150"/>
  <c r="E15" i="150"/>
  <c r="E14" i="150"/>
  <c r="E81" i="149"/>
  <c r="E80" i="149"/>
  <c r="E77" i="149"/>
  <c r="E76" i="149"/>
  <c r="E73" i="149"/>
  <c r="E72" i="149"/>
  <c r="E69" i="149"/>
  <c r="E68" i="149"/>
  <c r="E65" i="149"/>
  <c r="E64" i="149"/>
  <c r="E61" i="149"/>
  <c r="E60" i="149"/>
  <c r="E57" i="149"/>
  <c r="E56" i="149"/>
  <c r="E53" i="149"/>
  <c r="E52" i="149"/>
  <c r="E48" i="149"/>
  <c r="E47" i="149"/>
  <c r="E43" i="149"/>
  <c r="E42" i="149"/>
  <c r="E39" i="149"/>
  <c r="E38" i="149"/>
  <c r="E35" i="149"/>
  <c r="E34" i="149"/>
  <c r="E31" i="149"/>
  <c r="E30" i="149"/>
  <c r="E27" i="149"/>
  <c r="E26" i="149"/>
  <c r="E23" i="149"/>
  <c r="E22" i="149"/>
  <c r="E19" i="149"/>
  <c r="E18" i="149"/>
  <c r="E15" i="149"/>
  <c r="E14" i="149"/>
  <c r="E79" i="148"/>
  <c r="E78" i="148"/>
  <c r="E75" i="148"/>
  <c r="E74" i="148"/>
  <c r="E71" i="148"/>
  <c r="E70" i="148"/>
  <c r="E67" i="148"/>
  <c r="E66" i="148"/>
  <c r="E63" i="148"/>
  <c r="E62" i="148"/>
  <c r="E59" i="148"/>
  <c r="E58" i="148"/>
  <c r="E55" i="148"/>
  <c r="E54" i="148"/>
  <c r="E51" i="148"/>
  <c r="E50" i="148"/>
  <c r="E47" i="148"/>
  <c r="E46" i="148"/>
  <c r="E43" i="148"/>
  <c r="E42" i="148"/>
  <c r="E39" i="148"/>
  <c r="E38" i="148"/>
  <c r="E35" i="148"/>
  <c r="E34" i="148"/>
  <c r="E31" i="148"/>
  <c r="E30" i="148"/>
  <c r="E27" i="148"/>
  <c r="E26" i="148"/>
  <c r="E23" i="148"/>
  <c r="E22" i="148"/>
  <c r="E19" i="148"/>
  <c r="E18" i="148"/>
  <c r="E15" i="148"/>
  <c r="E14" i="148"/>
  <c r="E80" i="147"/>
  <c r="E79" i="147"/>
  <c r="E76" i="147"/>
  <c r="E75" i="147"/>
  <c r="E72" i="147"/>
  <c r="E71" i="147"/>
  <c r="E68" i="147"/>
  <c r="E67" i="147"/>
  <c r="E64" i="147"/>
  <c r="E63" i="147"/>
  <c r="E60" i="147"/>
  <c r="E59" i="147"/>
  <c r="E56" i="147"/>
  <c r="E55" i="147"/>
  <c r="E52" i="147"/>
  <c r="E51" i="147"/>
  <c r="E48" i="147"/>
  <c r="E47" i="147"/>
  <c r="E44" i="147"/>
  <c r="E43" i="147"/>
  <c r="E40" i="147"/>
  <c r="E39" i="147"/>
  <c r="E36" i="147"/>
  <c r="E35" i="147"/>
  <c r="E31" i="147"/>
  <c r="E30" i="147"/>
  <c r="E27" i="147"/>
  <c r="E26" i="147"/>
  <c r="E23" i="147"/>
  <c r="E22" i="147"/>
  <c r="E19" i="147"/>
  <c r="E18" i="147"/>
  <c r="E15" i="147"/>
  <c r="E14" i="147"/>
  <c r="E79" i="146"/>
  <c r="E78" i="146"/>
  <c r="E75" i="146"/>
  <c r="E74" i="146"/>
  <c r="E71" i="146"/>
  <c r="E70" i="146"/>
  <c r="E67" i="146"/>
  <c r="E66" i="146"/>
  <c r="E63" i="146"/>
  <c r="E62" i="146"/>
  <c r="E59" i="146"/>
  <c r="E58" i="146"/>
  <c r="E55" i="146"/>
  <c r="E54" i="146"/>
  <c r="E51" i="146"/>
  <c r="E50" i="146"/>
  <c r="E47" i="146"/>
  <c r="E46" i="146"/>
  <c r="E43" i="146"/>
  <c r="E42" i="146"/>
  <c r="E39" i="146"/>
  <c r="E38" i="146"/>
  <c r="E35" i="146"/>
  <c r="E34" i="146"/>
  <c r="E31" i="146"/>
  <c r="E30" i="146"/>
  <c r="E27" i="146"/>
  <c r="E26" i="146"/>
  <c r="E23" i="146"/>
  <c r="E22" i="146"/>
  <c r="E19" i="146"/>
  <c r="E18" i="146"/>
  <c r="E15" i="146"/>
  <c r="E14" i="146"/>
  <c r="E79" i="145"/>
  <c r="E78" i="145"/>
  <c r="E75" i="145"/>
  <c r="E74" i="145"/>
  <c r="E71" i="145"/>
  <c r="E70" i="145"/>
  <c r="E67" i="145"/>
  <c r="E66" i="145"/>
  <c r="E63" i="145"/>
  <c r="E62" i="145"/>
  <c r="E59" i="145"/>
  <c r="E58" i="145"/>
  <c r="E55" i="145"/>
  <c r="E54" i="145"/>
  <c r="E51" i="145"/>
  <c r="E50" i="145"/>
  <c r="E47" i="145"/>
  <c r="E46" i="145"/>
  <c r="E43" i="145"/>
  <c r="E42" i="145"/>
  <c r="E39" i="145"/>
  <c r="E38" i="145"/>
  <c r="E35" i="145"/>
  <c r="E34" i="145"/>
  <c r="E31" i="145"/>
  <c r="E30" i="145"/>
  <c r="E27" i="145"/>
  <c r="E26" i="145"/>
  <c r="E23" i="145"/>
  <c r="E22" i="145"/>
  <c r="E19" i="145"/>
  <c r="E18" i="145"/>
  <c r="E15" i="145"/>
  <c r="E14" i="145"/>
  <c r="F21" i="135"/>
  <c r="F17" i="135" s="1"/>
  <c r="G21" i="135"/>
  <c r="G17" i="135" s="1"/>
  <c r="H21" i="135"/>
  <c r="H17" i="135" s="1"/>
  <c r="F53" i="134"/>
  <c r="F49" i="134"/>
  <c r="F45" i="134"/>
  <c r="F41" i="134"/>
  <c r="F37" i="134"/>
  <c r="F33" i="134"/>
  <c r="F29" i="134"/>
  <c r="F25" i="134"/>
  <c r="G21" i="134"/>
  <c r="G17" i="134" s="1"/>
  <c r="H21" i="134"/>
  <c r="H17" i="134" s="1"/>
  <c r="I21" i="134"/>
  <c r="I17" i="134" s="1"/>
  <c r="F21" i="134" l="1"/>
  <c r="F17" i="134" s="1"/>
  <c r="J81" i="126" l="1"/>
  <c r="J80" i="126"/>
  <c r="J79" i="126"/>
  <c r="F81" i="126"/>
  <c r="F80" i="126"/>
  <c r="F79" i="126"/>
  <c r="J77" i="126"/>
  <c r="J76" i="126"/>
  <c r="J75" i="126"/>
  <c r="F77" i="126"/>
  <c r="F76" i="126"/>
  <c r="F75" i="126"/>
  <c r="J73" i="126"/>
  <c r="J72" i="126"/>
  <c r="J71" i="126"/>
  <c r="F73" i="126"/>
  <c r="F72" i="126"/>
  <c r="F71" i="126"/>
  <c r="J69" i="126"/>
  <c r="J68" i="126"/>
  <c r="J67" i="126"/>
  <c r="F69" i="126"/>
  <c r="F68" i="126"/>
  <c r="F67" i="126"/>
  <c r="J65" i="126"/>
  <c r="J64" i="126"/>
  <c r="J63" i="126"/>
  <c r="F65" i="126"/>
  <c r="F64" i="126"/>
  <c r="F63" i="126"/>
  <c r="J61" i="126"/>
  <c r="J60" i="126"/>
  <c r="J59" i="126"/>
  <c r="F61" i="126"/>
  <c r="F60" i="126"/>
  <c r="F59" i="126"/>
  <c r="J57" i="126"/>
  <c r="J56" i="126"/>
  <c r="J55" i="126"/>
  <c r="F57" i="126"/>
  <c r="F56" i="126"/>
  <c r="F55" i="126"/>
  <c r="J53" i="126"/>
  <c r="J52" i="126"/>
  <c r="J51" i="126"/>
  <c r="F53" i="126"/>
  <c r="F52" i="126"/>
  <c r="F51" i="126"/>
  <c r="J49" i="126"/>
  <c r="J48" i="126"/>
  <c r="J47" i="126"/>
  <c r="F49" i="126"/>
  <c r="F48" i="126"/>
  <c r="F47" i="126"/>
  <c r="J45" i="126"/>
  <c r="J44" i="126"/>
  <c r="J43" i="126"/>
  <c r="F45" i="126"/>
  <c r="F44" i="126"/>
  <c r="F43" i="126"/>
  <c r="J41" i="126"/>
  <c r="J40" i="126"/>
  <c r="J39" i="126"/>
  <c r="F41" i="126"/>
  <c r="F40" i="126"/>
  <c r="F39" i="126"/>
  <c r="J37" i="126"/>
  <c r="J36" i="126"/>
  <c r="J35" i="126"/>
  <c r="F37" i="126"/>
  <c r="F36" i="126"/>
  <c r="F35" i="126"/>
  <c r="J33" i="126"/>
  <c r="J32" i="126"/>
  <c r="J31" i="126"/>
  <c r="F33" i="126"/>
  <c r="F32" i="126"/>
  <c r="F31" i="126"/>
  <c r="J29" i="126"/>
  <c r="J28" i="126"/>
  <c r="J27" i="126"/>
  <c r="F29" i="126"/>
  <c r="F28" i="126"/>
  <c r="F27" i="126"/>
  <c r="J25" i="126"/>
  <c r="J24" i="126"/>
  <c r="J23" i="126"/>
  <c r="F25" i="126"/>
  <c r="F24" i="126"/>
  <c r="F23" i="126"/>
  <c r="J21" i="126"/>
  <c r="J20" i="126"/>
  <c r="J19" i="126"/>
  <c r="F21" i="126"/>
  <c r="F20" i="126"/>
  <c r="F19" i="126"/>
  <c r="J81" i="55"/>
  <c r="J80" i="55"/>
  <c r="J79" i="55"/>
  <c r="J77" i="55"/>
  <c r="J76" i="55"/>
  <c r="J75" i="55"/>
  <c r="J73" i="55"/>
  <c r="J72" i="55"/>
  <c r="J71" i="55"/>
  <c r="J69" i="55"/>
  <c r="J68" i="55"/>
  <c r="J67" i="55"/>
  <c r="J65" i="55"/>
  <c r="J64" i="55"/>
  <c r="J63" i="55"/>
  <c r="J61" i="55"/>
  <c r="J60" i="55"/>
  <c r="J59" i="55"/>
  <c r="J57" i="55"/>
  <c r="J56" i="55"/>
  <c r="J55" i="55"/>
  <c r="J53" i="55"/>
  <c r="J52" i="55"/>
  <c r="J51" i="55"/>
  <c r="J49" i="55"/>
  <c r="J48" i="55"/>
  <c r="J47" i="55"/>
  <c r="J45" i="55"/>
  <c r="J44" i="55"/>
  <c r="J43" i="55"/>
  <c r="J41" i="55"/>
  <c r="J40" i="55"/>
  <c r="J39" i="55"/>
  <c r="J37" i="55"/>
  <c r="J36" i="55"/>
  <c r="J35" i="55"/>
  <c r="J33" i="55"/>
  <c r="J32" i="55"/>
  <c r="J31" i="55"/>
  <c r="J29" i="55"/>
  <c r="J28" i="55"/>
  <c r="J27" i="55"/>
  <c r="J25" i="55"/>
  <c r="J24" i="55"/>
  <c r="J23" i="55"/>
  <c r="J21" i="55"/>
  <c r="H81" i="55"/>
  <c r="G81" i="55"/>
  <c r="F81" i="55" s="1"/>
  <c r="H80" i="55"/>
  <c r="G80" i="55"/>
  <c r="F80" i="55" s="1"/>
  <c r="H79" i="55"/>
  <c r="G79" i="55"/>
  <c r="F79" i="55"/>
  <c r="H77" i="55"/>
  <c r="G77" i="55"/>
  <c r="F77" i="55" s="1"/>
  <c r="H76" i="55"/>
  <c r="F76" i="55" s="1"/>
  <c r="G76" i="55"/>
  <c r="H75" i="55"/>
  <c r="G75" i="55"/>
  <c r="F75" i="55" s="1"/>
  <c r="H73" i="55"/>
  <c r="G73" i="55"/>
  <c r="H72" i="55"/>
  <c r="G72" i="55"/>
  <c r="F72" i="55"/>
  <c r="H71" i="55"/>
  <c r="G71" i="55"/>
  <c r="F71" i="55" s="1"/>
  <c r="H69" i="55"/>
  <c r="G69" i="55"/>
  <c r="F69" i="55" s="1"/>
  <c r="H68" i="55"/>
  <c r="G68" i="55"/>
  <c r="F68" i="55" s="1"/>
  <c r="H67" i="55"/>
  <c r="G67" i="55"/>
  <c r="F67" i="55"/>
  <c r="H65" i="55"/>
  <c r="F65" i="55" s="1"/>
  <c r="G65" i="55"/>
  <c r="H64" i="55"/>
  <c r="G64" i="55"/>
  <c r="H63" i="55"/>
  <c r="G63" i="55"/>
  <c r="F63" i="55" s="1"/>
  <c r="H61" i="55"/>
  <c r="G61" i="55"/>
  <c r="F61" i="55" s="1"/>
  <c r="H60" i="55"/>
  <c r="G60" i="55"/>
  <c r="F60" i="55"/>
  <c r="H59" i="55"/>
  <c r="G59" i="55"/>
  <c r="F59" i="55" s="1"/>
  <c r="H57" i="55"/>
  <c r="G57" i="55"/>
  <c r="F57" i="55" s="1"/>
  <c r="H56" i="55"/>
  <c r="G56" i="55"/>
  <c r="F56" i="55"/>
  <c r="H55" i="55"/>
  <c r="G55" i="55"/>
  <c r="F55" i="55"/>
  <c r="H53" i="55"/>
  <c r="G53" i="55"/>
  <c r="F53" i="55" s="1"/>
  <c r="H52" i="55"/>
  <c r="G52" i="55"/>
  <c r="H51" i="55"/>
  <c r="G51" i="55"/>
  <c r="F51" i="55"/>
  <c r="H49" i="55"/>
  <c r="G49" i="55"/>
  <c r="F49" i="55" s="1"/>
  <c r="H48" i="55"/>
  <c r="G48" i="55"/>
  <c r="F48" i="55"/>
  <c r="H47" i="55"/>
  <c r="G47" i="55"/>
  <c r="F47" i="55" s="1"/>
  <c r="H45" i="55"/>
  <c r="G45" i="55"/>
  <c r="F45" i="55" s="1"/>
  <c r="H44" i="55"/>
  <c r="G44" i="55"/>
  <c r="F44" i="55"/>
  <c r="H43" i="55"/>
  <c r="G43" i="55"/>
  <c r="F43" i="55" s="1"/>
  <c r="H41" i="55"/>
  <c r="G41" i="55"/>
  <c r="F41" i="55" s="1"/>
  <c r="H40" i="55"/>
  <c r="F40" i="55" s="1"/>
  <c r="G40" i="55"/>
  <c r="H39" i="55"/>
  <c r="G39" i="55"/>
  <c r="F39" i="55"/>
  <c r="H37" i="55"/>
  <c r="G37" i="55"/>
  <c r="F37" i="55" s="1"/>
  <c r="H36" i="55"/>
  <c r="G36" i="55"/>
  <c r="F36" i="55"/>
  <c r="H35" i="55"/>
  <c r="G35" i="55"/>
  <c r="F35" i="55" s="1"/>
  <c r="H33" i="55"/>
  <c r="G33" i="55"/>
  <c r="H32" i="55"/>
  <c r="G32" i="55"/>
  <c r="F32" i="55" s="1"/>
  <c r="H31" i="55"/>
  <c r="G31" i="55"/>
  <c r="F31" i="55" s="1"/>
  <c r="H29" i="55"/>
  <c r="G29" i="55"/>
  <c r="H28" i="55"/>
  <c r="F28" i="55" s="1"/>
  <c r="G28" i="55"/>
  <c r="H27" i="55"/>
  <c r="G27" i="55"/>
  <c r="F27" i="55"/>
  <c r="H25" i="55"/>
  <c r="G25" i="55"/>
  <c r="F25" i="55"/>
  <c r="H24" i="55"/>
  <c r="G24" i="55"/>
  <c r="F24" i="55"/>
  <c r="H23" i="55"/>
  <c r="G23" i="55"/>
  <c r="F23" i="55" s="1"/>
  <c r="G20" i="55"/>
  <c r="F20" i="55" s="1"/>
  <c r="H20" i="55"/>
  <c r="G21" i="55"/>
  <c r="H21" i="55"/>
  <c r="K17" i="55"/>
  <c r="L17" i="55"/>
  <c r="G17" i="126"/>
  <c r="H17" i="126"/>
  <c r="K17" i="126"/>
  <c r="L17" i="126"/>
  <c r="F33" i="55" l="1"/>
  <c r="F29" i="55"/>
  <c r="J17" i="126"/>
  <c r="F17" i="126"/>
  <c r="F52" i="55"/>
  <c r="F64" i="55"/>
  <c r="J17" i="55"/>
  <c r="H17" i="55"/>
  <c r="F73" i="55"/>
  <c r="G17" i="55"/>
  <c r="F21" i="55"/>
  <c r="F17" i="55" s="1"/>
  <c r="N19" i="53" l="1"/>
  <c r="J19" i="53"/>
  <c r="N23" i="53"/>
  <c r="J23" i="53"/>
  <c r="N27" i="53"/>
  <c r="N15" i="53" s="1"/>
  <c r="J27" i="53"/>
  <c r="J31" i="53"/>
  <c r="J15" i="53" s="1"/>
  <c r="F15" i="53" s="1"/>
  <c r="N31" i="53"/>
  <c r="N35" i="53"/>
  <c r="J35" i="53"/>
  <c r="J39" i="53"/>
  <c r="N39" i="53"/>
  <c r="N43" i="53"/>
  <c r="J43" i="53"/>
  <c r="J47" i="53"/>
  <c r="N47" i="53"/>
  <c r="N51" i="53"/>
  <c r="J51" i="53"/>
  <c r="J55" i="53"/>
  <c r="N55" i="53"/>
  <c r="N59" i="53"/>
  <c r="N63" i="53"/>
  <c r="N67" i="53"/>
  <c r="N71" i="53"/>
  <c r="N75" i="53"/>
  <c r="N79" i="53"/>
  <c r="J59" i="53"/>
  <c r="J63" i="53"/>
  <c r="J67" i="53"/>
  <c r="J71" i="53"/>
  <c r="J75" i="53"/>
  <c r="J79" i="53"/>
  <c r="H79" i="53"/>
  <c r="G79" i="53"/>
  <c r="F79" i="53"/>
  <c r="H78" i="53"/>
  <c r="G78" i="53"/>
  <c r="F78" i="53" s="1"/>
  <c r="H77" i="53"/>
  <c r="G77" i="53"/>
  <c r="F77" i="53"/>
  <c r="H75" i="53"/>
  <c r="G75" i="53"/>
  <c r="F75" i="53"/>
  <c r="H74" i="53"/>
  <c r="G74" i="53"/>
  <c r="F74" i="53"/>
  <c r="H73" i="53"/>
  <c r="F73" i="53" s="1"/>
  <c r="G73" i="53"/>
  <c r="H71" i="53"/>
  <c r="G71" i="53"/>
  <c r="F71" i="53"/>
  <c r="H70" i="53"/>
  <c r="G70" i="53"/>
  <c r="F70" i="53" s="1"/>
  <c r="H69" i="53"/>
  <c r="G69" i="53"/>
  <c r="F69" i="53"/>
  <c r="H67" i="53"/>
  <c r="G67" i="53"/>
  <c r="F67" i="53" s="1"/>
  <c r="H66" i="53"/>
  <c r="G66" i="53"/>
  <c r="F66" i="53"/>
  <c r="H65" i="53"/>
  <c r="G65" i="53"/>
  <c r="F65" i="53"/>
  <c r="H63" i="53"/>
  <c r="G63" i="53"/>
  <c r="F63" i="53"/>
  <c r="H62" i="53"/>
  <c r="F62" i="53" s="1"/>
  <c r="G62" i="53"/>
  <c r="H61" i="53"/>
  <c r="G61" i="53"/>
  <c r="F61" i="53"/>
  <c r="H59" i="53"/>
  <c r="G59" i="53"/>
  <c r="F59" i="53" s="1"/>
  <c r="H58" i="53"/>
  <c r="G58" i="53"/>
  <c r="F58" i="53"/>
  <c r="H57" i="53"/>
  <c r="G57" i="53"/>
  <c r="F57" i="53" s="1"/>
  <c r="H55" i="53"/>
  <c r="G55" i="53"/>
  <c r="F55" i="53"/>
  <c r="H54" i="53"/>
  <c r="G54" i="53"/>
  <c r="F54" i="53"/>
  <c r="H53" i="53"/>
  <c r="G53" i="53"/>
  <c r="F53" i="53"/>
  <c r="H51" i="53"/>
  <c r="F51" i="53" s="1"/>
  <c r="G51" i="53"/>
  <c r="H50" i="53"/>
  <c r="G50" i="53"/>
  <c r="F50" i="53"/>
  <c r="H49" i="53"/>
  <c r="G49" i="53"/>
  <c r="F49" i="53" s="1"/>
  <c r="H47" i="53"/>
  <c r="G47" i="53"/>
  <c r="F47" i="53"/>
  <c r="H46" i="53"/>
  <c r="G46" i="53"/>
  <c r="F46" i="53" s="1"/>
  <c r="H45" i="53"/>
  <c r="G45" i="53"/>
  <c r="F45" i="53"/>
  <c r="H43" i="53"/>
  <c r="G43" i="53"/>
  <c r="F43" i="53"/>
  <c r="H42" i="53"/>
  <c r="G42" i="53"/>
  <c r="F42" i="53"/>
  <c r="H41" i="53"/>
  <c r="F41" i="53" s="1"/>
  <c r="G41" i="53"/>
  <c r="H39" i="53"/>
  <c r="G39" i="53"/>
  <c r="F39" i="53"/>
  <c r="H38" i="53"/>
  <c r="G38" i="53"/>
  <c r="F38" i="53" s="1"/>
  <c r="H37" i="53"/>
  <c r="G37" i="53"/>
  <c r="F37" i="53"/>
  <c r="H35" i="53"/>
  <c r="G35" i="53"/>
  <c r="F35" i="53" s="1"/>
  <c r="H34" i="53"/>
  <c r="G34" i="53"/>
  <c r="F34" i="53"/>
  <c r="H33" i="53"/>
  <c r="G33" i="53"/>
  <c r="F33" i="53"/>
  <c r="H31" i="53"/>
  <c r="G31" i="53"/>
  <c r="F31" i="53"/>
  <c r="H30" i="53"/>
  <c r="F30" i="53" s="1"/>
  <c r="G30" i="53"/>
  <c r="H29" i="53"/>
  <c r="G29" i="53"/>
  <c r="F29" i="53"/>
  <c r="H27" i="53"/>
  <c r="G27" i="53"/>
  <c r="F27" i="53" s="1"/>
  <c r="H26" i="53"/>
  <c r="G26" i="53"/>
  <c r="F26" i="53"/>
  <c r="H25" i="53"/>
  <c r="G25" i="53"/>
  <c r="F25" i="53" s="1"/>
  <c r="H23" i="53"/>
  <c r="G23" i="53"/>
  <c r="F23" i="53"/>
  <c r="H22" i="53"/>
  <c r="G22" i="53"/>
  <c r="F22" i="53"/>
  <c r="H21" i="53"/>
  <c r="G21" i="53"/>
  <c r="F21" i="53"/>
  <c r="F19" i="53"/>
  <c r="G19" i="53"/>
  <c r="H19" i="53"/>
  <c r="K15" i="53"/>
  <c r="G15" i="53" s="1"/>
  <c r="L15" i="53"/>
  <c r="O15" i="53"/>
  <c r="P15" i="53"/>
  <c r="H15" i="53" s="1"/>
  <c r="F13" i="51"/>
  <c r="G13" i="51"/>
  <c r="E17" i="51"/>
  <c r="E16" i="51"/>
  <c r="E15" i="51"/>
  <c r="E21" i="51"/>
  <c r="E20" i="51"/>
  <c r="E19" i="51"/>
  <c r="E25" i="51"/>
  <c r="E24" i="51"/>
  <c r="E23" i="51"/>
  <c r="E29" i="51"/>
  <c r="E28" i="51"/>
  <c r="E27" i="51"/>
  <c r="E33" i="51"/>
  <c r="E32" i="51"/>
  <c r="E31" i="51"/>
  <c r="E37" i="51"/>
  <c r="E36" i="51"/>
  <c r="E35" i="51"/>
  <c r="E41" i="51"/>
  <c r="E40" i="51"/>
  <c r="E39" i="51"/>
  <c r="E45" i="51"/>
  <c r="E13" i="51" s="1"/>
  <c r="E44" i="51"/>
  <c r="E43" i="51"/>
  <c r="E49" i="51"/>
  <c r="E48" i="51"/>
  <c r="E47" i="51"/>
  <c r="E53" i="51"/>
  <c r="E52" i="51"/>
  <c r="E51" i="51"/>
  <c r="E57" i="51"/>
  <c r="E56" i="51"/>
  <c r="E55" i="51"/>
  <c r="E61" i="51"/>
  <c r="E60" i="51"/>
  <c r="E59" i="51"/>
  <c r="E65" i="51"/>
  <c r="E64" i="51"/>
  <c r="E63" i="51"/>
  <c r="E69" i="51"/>
  <c r="E68" i="51"/>
  <c r="E67" i="51"/>
  <c r="E73" i="51"/>
  <c r="E72" i="51"/>
  <c r="E71" i="51"/>
  <c r="E77" i="51"/>
  <c r="F18" i="129" l="1"/>
  <c r="E18" i="129" s="1"/>
  <c r="E47" i="129"/>
  <c r="E46" i="129"/>
  <c r="E45" i="129"/>
  <c r="E43" i="129"/>
  <c r="E42" i="129"/>
  <c r="E41" i="129"/>
  <c r="E39" i="129"/>
  <c r="E38" i="129"/>
  <c r="E37" i="129"/>
  <c r="E35" i="129"/>
  <c r="E34" i="129"/>
  <c r="E33" i="129"/>
  <c r="E31" i="129"/>
  <c r="E30" i="129"/>
  <c r="E29" i="129"/>
  <c r="E26" i="129"/>
  <c r="E27" i="129"/>
  <c r="E25" i="129"/>
  <c r="E17" i="129"/>
  <c r="E16" i="129"/>
  <c r="E49" i="92"/>
  <c r="E48" i="92"/>
  <c r="E47" i="92"/>
  <c r="E45" i="92"/>
  <c r="E44" i="92"/>
  <c r="E43" i="92"/>
  <c r="E41" i="92"/>
  <c r="E40" i="92"/>
  <c r="E39" i="92"/>
  <c r="E37" i="92"/>
  <c r="E36" i="92"/>
  <c r="E35" i="92"/>
  <c r="E33" i="92"/>
  <c r="E32" i="92"/>
  <c r="E31" i="92"/>
  <c r="E29" i="92"/>
  <c r="E28" i="92"/>
  <c r="E27" i="92"/>
  <c r="E25" i="92"/>
  <c r="E24" i="92"/>
  <c r="E23" i="92"/>
  <c r="E21" i="92"/>
  <c r="E20" i="92"/>
  <c r="E19" i="92"/>
  <c r="E16" i="92"/>
  <c r="E17" i="92"/>
  <c r="E15" i="92"/>
  <c r="G15" i="92"/>
  <c r="H15" i="92"/>
  <c r="I15" i="92"/>
  <c r="G16" i="92"/>
  <c r="H16" i="92"/>
  <c r="I16" i="92"/>
  <c r="F16" i="92"/>
  <c r="F17" i="92"/>
  <c r="G19" i="92"/>
  <c r="H19" i="92"/>
  <c r="I19" i="92"/>
  <c r="G20" i="92"/>
  <c r="H20" i="92"/>
  <c r="I20" i="92"/>
  <c r="G21" i="92"/>
  <c r="G17" i="92" s="1"/>
  <c r="H21" i="92"/>
  <c r="H17" i="92" s="1"/>
  <c r="I21" i="92"/>
  <c r="I17" i="92" s="1"/>
  <c r="F19" i="92"/>
  <c r="F15" i="92" s="1"/>
  <c r="F20" i="92"/>
  <c r="F21" i="92"/>
  <c r="G16" i="129"/>
  <c r="H16" i="129"/>
  <c r="I16" i="129"/>
  <c r="G17" i="129"/>
  <c r="H17" i="129"/>
  <c r="I17" i="129"/>
  <c r="G18" i="129"/>
  <c r="H18" i="129"/>
  <c r="I18" i="129"/>
  <c r="F16" i="129"/>
  <c r="F17" i="129"/>
  <c r="E12" i="143" l="1"/>
  <c r="E11" i="143"/>
  <c r="G11" i="143"/>
  <c r="G12" i="143"/>
  <c r="F11" i="143"/>
  <c r="F12" i="143"/>
  <c r="G19" i="55" l="1"/>
  <c r="H19" i="55"/>
  <c r="F16" i="126"/>
  <c r="I52" i="85" l="1"/>
  <c r="E28" i="85"/>
  <c r="E27" i="85"/>
  <c r="E26" i="85"/>
  <c r="E52" i="84"/>
  <c r="E51" i="84"/>
  <c r="E48" i="84"/>
  <c r="E47" i="84"/>
  <c r="E46" i="84"/>
  <c r="E44" i="84"/>
  <c r="E43" i="84"/>
  <c r="E42" i="84"/>
  <c r="E40" i="84"/>
  <c r="E39" i="84"/>
  <c r="E38" i="84"/>
  <c r="E36" i="84"/>
  <c r="E35" i="84"/>
  <c r="E34" i="84"/>
  <c r="E32" i="84"/>
  <c r="E31" i="84"/>
  <c r="E30" i="84"/>
  <c r="E28" i="84"/>
  <c r="E27" i="84"/>
  <c r="E26" i="84"/>
  <c r="E24" i="84"/>
  <c r="E23" i="84"/>
  <c r="E22" i="84"/>
  <c r="E20" i="84"/>
  <c r="E19" i="84"/>
  <c r="E18" i="84"/>
  <c r="I52" i="83"/>
  <c r="E52" i="86" s="1"/>
  <c r="I51" i="83"/>
  <c r="I48" i="83"/>
  <c r="E48" i="86" s="1"/>
  <c r="I47" i="83"/>
  <c r="E47" i="86" s="1"/>
  <c r="I46" i="83"/>
  <c r="E48" i="83"/>
  <c r="E47" i="83"/>
  <c r="E46" i="83"/>
  <c r="I44" i="83"/>
  <c r="I43" i="83"/>
  <c r="I42" i="83"/>
  <c r="I40" i="83"/>
  <c r="I39" i="83"/>
  <c r="I38" i="83"/>
  <c r="I36" i="83"/>
  <c r="I35" i="83"/>
  <c r="I34" i="83"/>
  <c r="I32" i="83"/>
  <c r="I31" i="83"/>
  <c r="I30" i="83"/>
  <c r="I28" i="83"/>
  <c r="E28" i="86" s="1"/>
  <c r="I27" i="83"/>
  <c r="E27" i="86" s="1"/>
  <c r="I26" i="83"/>
  <c r="E26" i="86" s="1"/>
  <c r="E28" i="83"/>
  <c r="E27" i="83"/>
  <c r="E26" i="83"/>
  <c r="I24" i="83"/>
  <c r="I23" i="83"/>
  <c r="I22" i="83"/>
  <c r="I20" i="83"/>
  <c r="E20" i="86" s="1"/>
  <c r="I19" i="83"/>
  <c r="I18" i="83"/>
  <c r="E20" i="83"/>
  <c r="E19" i="83"/>
  <c r="E18" i="83"/>
  <c r="I52" i="82"/>
  <c r="I51" i="82"/>
  <c r="I50" i="82"/>
  <c r="I48" i="82"/>
  <c r="I47" i="82"/>
  <c r="I46" i="82"/>
  <c r="I44" i="82"/>
  <c r="I43" i="82"/>
  <c r="I42" i="82"/>
  <c r="I40" i="82"/>
  <c r="I39" i="82"/>
  <c r="I38" i="82"/>
  <c r="I36" i="82"/>
  <c r="I35" i="82"/>
  <c r="I34" i="82"/>
  <c r="E34" i="86" s="1"/>
  <c r="I32" i="82"/>
  <c r="I31" i="82"/>
  <c r="I30" i="82"/>
  <c r="I28" i="82"/>
  <c r="I27" i="82"/>
  <c r="I26" i="82"/>
  <c r="I24" i="82"/>
  <c r="I23" i="82"/>
  <c r="I22" i="82"/>
  <c r="I20" i="82"/>
  <c r="I19" i="82"/>
  <c r="I18" i="82"/>
  <c r="E52" i="82"/>
  <c r="E51" i="82"/>
  <c r="E50" i="82"/>
  <c r="E48" i="82"/>
  <c r="E47" i="82"/>
  <c r="E46" i="82"/>
  <c r="E44" i="82"/>
  <c r="E43" i="82"/>
  <c r="E42" i="82"/>
  <c r="E40" i="82"/>
  <c r="E39" i="82"/>
  <c r="E38" i="82"/>
  <c r="E36" i="82"/>
  <c r="E35" i="82"/>
  <c r="E34" i="82"/>
  <c r="E32" i="82"/>
  <c r="E31" i="82"/>
  <c r="E30" i="82"/>
  <c r="E28" i="82"/>
  <c r="E27" i="82"/>
  <c r="E26" i="82"/>
  <c r="E24" i="82"/>
  <c r="E23" i="82"/>
  <c r="E22" i="82"/>
  <c r="E50" i="86"/>
  <c r="E42" i="86"/>
  <c r="E40" i="86"/>
  <c r="E39" i="86"/>
  <c r="E38" i="86"/>
  <c r="E36" i="86"/>
  <c r="E18" i="86"/>
  <c r="G52" i="86"/>
  <c r="F52" i="86"/>
  <c r="G51" i="86"/>
  <c r="F51" i="86"/>
  <c r="G50" i="86"/>
  <c r="F50" i="86"/>
  <c r="G48" i="86"/>
  <c r="F48" i="86"/>
  <c r="G47" i="86"/>
  <c r="F47" i="86"/>
  <c r="G46" i="86"/>
  <c r="F46" i="86"/>
  <c r="G44" i="86"/>
  <c r="F44" i="86"/>
  <c r="G43" i="86"/>
  <c r="F43" i="86"/>
  <c r="G42" i="86"/>
  <c r="F42" i="86"/>
  <c r="G40" i="86"/>
  <c r="F40" i="86"/>
  <c r="G39" i="86"/>
  <c r="F39" i="86"/>
  <c r="G38" i="86"/>
  <c r="F38" i="86"/>
  <c r="G36" i="86"/>
  <c r="F36" i="86"/>
  <c r="G35" i="86"/>
  <c r="F35" i="86"/>
  <c r="G34" i="86"/>
  <c r="F34" i="86"/>
  <c r="G32" i="86"/>
  <c r="F32" i="86"/>
  <c r="G31" i="86"/>
  <c r="F31" i="86"/>
  <c r="G30" i="86"/>
  <c r="F30" i="86"/>
  <c r="G28" i="86"/>
  <c r="F28" i="86"/>
  <c r="G27" i="86"/>
  <c r="F27" i="86"/>
  <c r="G26" i="86"/>
  <c r="F26" i="86"/>
  <c r="G24" i="86"/>
  <c r="F24" i="86"/>
  <c r="G23" i="86"/>
  <c r="F23" i="86"/>
  <c r="G22" i="86"/>
  <c r="F22" i="86"/>
  <c r="G20" i="86"/>
  <c r="G19" i="86"/>
  <c r="G18" i="86"/>
  <c r="F19" i="86"/>
  <c r="F20" i="86"/>
  <c r="F18" i="86"/>
  <c r="E43" i="86" l="1"/>
  <c r="E44" i="86"/>
  <c r="E30" i="86"/>
  <c r="E32" i="86"/>
  <c r="E31" i="86"/>
  <c r="E24" i="86"/>
  <c r="E16" i="86" s="1"/>
  <c r="E19" i="86"/>
  <c r="E51" i="86"/>
  <c r="E46" i="86"/>
  <c r="E35" i="86"/>
  <c r="E22" i="86"/>
  <c r="E23" i="86"/>
  <c r="I47" i="27" l="1"/>
  <c r="E47" i="27"/>
  <c r="J16" i="126" l="1"/>
  <c r="K16" i="126"/>
  <c r="L16" i="126"/>
  <c r="J46" i="53" l="1"/>
  <c r="J66" i="53"/>
  <c r="K76" i="106" l="1"/>
  <c r="J76" i="106"/>
  <c r="K75" i="106"/>
  <c r="J75" i="106"/>
  <c r="K72" i="106"/>
  <c r="J72" i="106"/>
  <c r="K71" i="106"/>
  <c r="J71" i="106"/>
  <c r="K68" i="106"/>
  <c r="J68" i="106"/>
  <c r="K67" i="106"/>
  <c r="J67" i="106"/>
  <c r="K64" i="106"/>
  <c r="J64" i="106"/>
  <c r="K63" i="106"/>
  <c r="J63" i="106"/>
  <c r="K60" i="106"/>
  <c r="J60" i="106"/>
  <c r="K59" i="106"/>
  <c r="J59" i="106"/>
  <c r="K56" i="106"/>
  <c r="J56" i="106"/>
  <c r="K55" i="106"/>
  <c r="J55" i="106"/>
  <c r="K52" i="106"/>
  <c r="J52" i="106"/>
  <c r="K51" i="106"/>
  <c r="J51" i="106"/>
  <c r="K48" i="106"/>
  <c r="J48" i="106"/>
  <c r="K47" i="106"/>
  <c r="J47" i="106"/>
  <c r="K44" i="106"/>
  <c r="J44" i="106"/>
  <c r="K43" i="106"/>
  <c r="J43" i="106"/>
  <c r="K40" i="106"/>
  <c r="J40" i="106"/>
  <c r="K39" i="106"/>
  <c r="J39" i="106"/>
  <c r="K36" i="106"/>
  <c r="J36" i="106"/>
  <c r="K35" i="106"/>
  <c r="J35" i="106"/>
  <c r="K32" i="106"/>
  <c r="J32" i="106"/>
  <c r="K31" i="106"/>
  <c r="J31" i="106"/>
  <c r="K28" i="106"/>
  <c r="J28" i="106"/>
  <c r="K27" i="106"/>
  <c r="J27" i="106"/>
  <c r="K24" i="106"/>
  <c r="J24" i="106"/>
  <c r="K23" i="106"/>
  <c r="J23" i="106"/>
  <c r="J19" i="106"/>
  <c r="K19" i="106"/>
  <c r="J20" i="106"/>
  <c r="K20" i="106"/>
  <c r="K76" i="105"/>
  <c r="J76" i="105"/>
  <c r="K75" i="105"/>
  <c r="J75" i="105"/>
  <c r="K72" i="105"/>
  <c r="J72" i="105"/>
  <c r="K71" i="105"/>
  <c r="J71" i="105"/>
  <c r="K68" i="105"/>
  <c r="J68" i="105"/>
  <c r="K67" i="105"/>
  <c r="J67" i="105"/>
  <c r="K64" i="105"/>
  <c r="J64" i="105"/>
  <c r="K63" i="105"/>
  <c r="J63" i="105"/>
  <c r="K60" i="105"/>
  <c r="J60" i="105"/>
  <c r="K59" i="105"/>
  <c r="J59" i="105"/>
  <c r="K56" i="105"/>
  <c r="J56" i="105"/>
  <c r="K55" i="105"/>
  <c r="J55" i="105"/>
  <c r="K48" i="105"/>
  <c r="J48" i="105"/>
  <c r="K47" i="105"/>
  <c r="J47" i="105"/>
  <c r="K44" i="105"/>
  <c r="J44" i="105"/>
  <c r="K43" i="105"/>
  <c r="J43" i="105"/>
  <c r="K40" i="105"/>
  <c r="J40" i="105"/>
  <c r="K39" i="105"/>
  <c r="J39" i="105"/>
  <c r="K36" i="105"/>
  <c r="J36" i="105"/>
  <c r="K35" i="105"/>
  <c r="J35" i="105"/>
  <c r="K28" i="105"/>
  <c r="J28" i="105"/>
  <c r="K27" i="105"/>
  <c r="J27" i="105"/>
  <c r="K24" i="105"/>
  <c r="J24" i="105"/>
  <c r="K23" i="105"/>
  <c r="J23" i="105"/>
  <c r="J19" i="105"/>
  <c r="K19" i="105"/>
  <c r="J20" i="105"/>
  <c r="K20" i="105"/>
  <c r="F16" i="106"/>
  <c r="H18" i="53" l="1"/>
  <c r="G18" i="53"/>
  <c r="N78" i="53"/>
  <c r="J78" i="53"/>
  <c r="N74" i="53"/>
  <c r="J74" i="53"/>
  <c r="N70" i="53"/>
  <c r="J70" i="53"/>
  <c r="N66" i="53"/>
  <c r="N62" i="53"/>
  <c r="J62" i="53"/>
  <c r="N58" i="53"/>
  <c r="J58" i="53"/>
  <c r="N54" i="53"/>
  <c r="J54" i="53"/>
  <c r="N50" i="53"/>
  <c r="J50" i="53"/>
  <c r="N46" i="53"/>
  <c r="N42" i="53"/>
  <c r="J42" i="53"/>
  <c r="N38" i="53"/>
  <c r="J38" i="53"/>
  <c r="N34" i="53"/>
  <c r="J34" i="53"/>
  <c r="N30" i="53"/>
  <c r="J30" i="53"/>
  <c r="N26" i="53"/>
  <c r="J26" i="53"/>
  <c r="N22" i="53"/>
  <c r="J22" i="53"/>
  <c r="J18" i="53"/>
  <c r="N18" i="53"/>
  <c r="K14" i="53"/>
  <c r="L14" i="53"/>
  <c r="O14" i="53"/>
  <c r="P14" i="53"/>
  <c r="E76" i="51"/>
  <c r="F12" i="51"/>
  <c r="G12" i="51"/>
  <c r="K28" i="18"/>
  <c r="G27" i="18"/>
  <c r="K22" i="18"/>
  <c r="K17" i="18"/>
  <c r="E14" i="18"/>
  <c r="H13" i="18"/>
  <c r="G13" i="18" s="1"/>
  <c r="I13" i="18"/>
  <c r="L14" i="18"/>
  <c r="M14" i="18"/>
  <c r="E13" i="18"/>
  <c r="H12" i="18"/>
  <c r="I12" i="18"/>
  <c r="L13" i="18"/>
  <c r="M13" i="18"/>
  <c r="G21" i="18"/>
  <c r="G16" i="18"/>
  <c r="I82" i="27"/>
  <c r="E82" i="27"/>
  <c r="I78" i="27"/>
  <c r="E78" i="27"/>
  <c r="I74" i="27"/>
  <c r="E74" i="27"/>
  <c r="I69" i="27"/>
  <c r="E69" i="27"/>
  <c r="I65" i="27"/>
  <c r="E65" i="27"/>
  <c r="I60" i="27"/>
  <c r="E60" i="27"/>
  <c r="I55" i="27"/>
  <c r="E55" i="27"/>
  <c r="I51" i="27"/>
  <c r="E51" i="27"/>
  <c r="I43" i="27"/>
  <c r="E43" i="27"/>
  <c r="I38" i="27"/>
  <c r="E38" i="27"/>
  <c r="I34" i="27"/>
  <c r="E34" i="27"/>
  <c r="I30" i="27"/>
  <c r="E30" i="27"/>
  <c r="I26" i="27"/>
  <c r="E26" i="27"/>
  <c r="I21" i="27"/>
  <c r="E21" i="27"/>
  <c r="I17" i="27"/>
  <c r="E17" i="27"/>
  <c r="F16" i="26"/>
  <c r="G16" i="26"/>
  <c r="J16" i="26"/>
  <c r="K16" i="26"/>
  <c r="I69" i="26"/>
  <c r="E69" i="26"/>
  <c r="I63" i="26"/>
  <c r="E63" i="26"/>
  <c r="I58" i="26"/>
  <c r="E58" i="26"/>
  <c r="I49" i="26"/>
  <c r="E49" i="26"/>
  <c r="I44" i="26"/>
  <c r="E44" i="26"/>
  <c r="I39" i="26"/>
  <c r="E39" i="26"/>
  <c r="I34" i="26"/>
  <c r="E34" i="26"/>
  <c r="I30" i="26"/>
  <c r="E30" i="26"/>
  <c r="I25" i="26"/>
  <c r="E25" i="26"/>
  <c r="E21" i="26"/>
  <c r="I21" i="26"/>
  <c r="I16" i="26" l="1"/>
  <c r="E16" i="26"/>
  <c r="K14" i="18"/>
  <c r="K13" i="18"/>
  <c r="G12" i="18"/>
  <c r="F18" i="53"/>
  <c r="G14" i="53"/>
  <c r="E12" i="51"/>
  <c r="J14" i="53"/>
  <c r="H14" i="53"/>
  <c r="N14" i="53"/>
  <c r="F14" i="53" l="1"/>
  <c r="J20" i="88" l="1"/>
  <c r="I20" i="88"/>
  <c r="H20" i="88"/>
  <c r="J19" i="88"/>
  <c r="I19" i="88"/>
  <c r="H19" i="88"/>
  <c r="J17" i="88"/>
  <c r="I17" i="88"/>
  <c r="H17" i="88"/>
  <c r="J16" i="88"/>
  <c r="I16" i="88"/>
  <c r="H16" i="88"/>
  <c r="J15" i="88"/>
  <c r="I15" i="88"/>
  <c r="H15" i="88"/>
  <c r="J14" i="88"/>
  <c r="I14" i="88"/>
  <c r="H14" i="88"/>
  <c r="J13" i="88"/>
  <c r="I13" i="88"/>
  <c r="H13" i="88"/>
  <c r="J21" i="88" l="1"/>
  <c r="H21" i="88"/>
  <c r="I21" i="88"/>
  <c r="E51" i="87" l="1"/>
  <c r="E50" i="87"/>
  <c r="E49" i="87"/>
  <c r="E47" i="87"/>
  <c r="E46" i="87"/>
  <c r="E45" i="87"/>
  <c r="E43" i="87"/>
  <c r="E42" i="87"/>
  <c r="E41" i="87"/>
  <c r="E39" i="87"/>
  <c r="E38" i="87"/>
  <c r="E37" i="87"/>
  <c r="E35" i="87"/>
  <c r="E15" i="87" s="1"/>
  <c r="E34" i="87"/>
  <c r="E33" i="87"/>
  <c r="E31" i="87"/>
  <c r="E30" i="87"/>
  <c r="E29" i="87"/>
  <c r="E27" i="87"/>
  <c r="E26" i="87"/>
  <c r="E25" i="87"/>
  <c r="E23" i="87"/>
  <c r="E22" i="87"/>
  <c r="E21" i="87"/>
  <c r="E18" i="87"/>
  <c r="E19" i="87"/>
  <c r="F15" i="87"/>
  <c r="G15" i="87"/>
  <c r="F16" i="86"/>
  <c r="G16" i="86"/>
  <c r="G16" i="85"/>
  <c r="F16" i="85"/>
  <c r="K16" i="85"/>
  <c r="J16" i="85"/>
  <c r="I16" i="85"/>
  <c r="F16" i="84"/>
  <c r="G16" i="84"/>
  <c r="J16" i="83"/>
  <c r="K16" i="83"/>
  <c r="F16" i="83"/>
  <c r="G16" i="83"/>
  <c r="E16" i="82"/>
  <c r="I16" i="82"/>
  <c r="E19" i="82"/>
  <c r="E20" i="82"/>
  <c r="J16" i="82"/>
  <c r="K16" i="82"/>
  <c r="F16" i="82"/>
  <c r="G16" i="82"/>
  <c r="G52" i="81"/>
  <c r="F52" i="81"/>
  <c r="G51" i="81"/>
  <c r="F51" i="81"/>
  <c r="G48" i="81"/>
  <c r="F48" i="81"/>
  <c r="G47" i="81"/>
  <c r="F47" i="81"/>
  <c r="G44" i="81"/>
  <c r="F44" i="81"/>
  <c r="G43" i="81"/>
  <c r="F43" i="81"/>
  <c r="G40" i="81"/>
  <c r="F40" i="81"/>
  <c r="G39" i="81"/>
  <c r="F39" i="81"/>
  <c r="G36" i="81"/>
  <c r="F36" i="81"/>
  <c r="G35" i="81"/>
  <c r="F35" i="81"/>
  <c r="G32" i="81"/>
  <c r="F32" i="81"/>
  <c r="G31" i="81"/>
  <c r="F31" i="81"/>
  <c r="G28" i="81"/>
  <c r="F28" i="81"/>
  <c r="G27" i="81"/>
  <c r="F27" i="81"/>
  <c r="G24" i="81"/>
  <c r="F24" i="81"/>
  <c r="G23" i="81"/>
  <c r="F23" i="81"/>
  <c r="F20" i="81"/>
  <c r="G20" i="81"/>
  <c r="E16" i="80"/>
  <c r="E44" i="80"/>
  <c r="E43" i="80"/>
  <c r="E15" i="80" s="1"/>
  <c r="E42" i="80"/>
  <c r="I52" i="80"/>
  <c r="I51" i="80"/>
  <c r="I50" i="80"/>
  <c r="I44" i="80"/>
  <c r="I43" i="80"/>
  <c r="I42" i="80"/>
  <c r="I40" i="80"/>
  <c r="I39" i="80"/>
  <c r="I35" i="80"/>
  <c r="I34" i="80"/>
  <c r="I32" i="80"/>
  <c r="I31" i="80"/>
  <c r="I30" i="80"/>
  <c r="I28" i="80"/>
  <c r="I27" i="80"/>
  <c r="I15" i="80" s="1"/>
  <c r="I26" i="80"/>
  <c r="I24" i="80"/>
  <c r="I23" i="80"/>
  <c r="I22" i="80"/>
  <c r="E27" i="80"/>
  <c r="E28" i="80"/>
  <c r="J15" i="80"/>
  <c r="K15" i="80"/>
  <c r="I16" i="80"/>
  <c r="J16" i="80"/>
  <c r="K16" i="80"/>
  <c r="F15" i="80"/>
  <c r="G15" i="80"/>
  <c r="F16" i="80"/>
  <c r="G16" i="80"/>
  <c r="I52" i="79"/>
  <c r="I51" i="79"/>
  <c r="I50" i="79"/>
  <c r="E52" i="79"/>
  <c r="E51" i="79"/>
  <c r="E50" i="79"/>
  <c r="I48" i="79"/>
  <c r="I47" i="79"/>
  <c r="I46" i="79"/>
  <c r="E48" i="79"/>
  <c r="E47" i="79"/>
  <c r="E46" i="79"/>
  <c r="I44" i="79"/>
  <c r="I43" i="79"/>
  <c r="I42" i="79"/>
  <c r="E44" i="79"/>
  <c r="E43" i="79"/>
  <c r="E42" i="79"/>
  <c r="I40" i="79"/>
  <c r="I39" i="79"/>
  <c r="I38" i="79"/>
  <c r="E40" i="79"/>
  <c r="E39" i="79"/>
  <c r="E38" i="79"/>
  <c r="I36" i="79"/>
  <c r="I35" i="79"/>
  <c r="I34" i="79"/>
  <c r="E36" i="79"/>
  <c r="E35" i="79"/>
  <c r="E34" i="79"/>
  <c r="E32" i="79"/>
  <c r="E31" i="79"/>
  <c r="E30" i="79"/>
  <c r="I32" i="79"/>
  <c r="I31" i="79"/>
  <c r="I30" i="79"/>
  <c r="I28" i="79"/>
  <c r="I27" i="79"/>
  <c r="I26" i="79"/>
  <c r="I24" i="79"/>
  <c r="I16" i="79" s="1"/>
  <c r="I23" i="79"/>
  <c r="I22" i="79"/>
  <c r="E28" i="79"/>
  <c r="E27" i="79"/>
  <c r="E26" i="79"/>
  <c r="E24" i="79"/>
  <c r="E23" i="79"/>
  <c r="E22" i="79"/>
  <c r="E19" i="79"/>
  <c r="E20" i="79"/>
  <c r="E16" i="79" s="1"/>
  <c r="J16" i="79"/>
  <c r="K16" i="79"/>
  <c r="F16" i="79"/>
  <c r="G16" i="79"/>
  <c r="I52" i="78"/>
  <c r="I51" i="78"/>
  <c r="I50" i="78"/>
  <c r="I48" i="78"/>
  <c r="I47" i="78"/>
  <c r="I46" i="78"/>
  <c r="E48" i="78"/>
  <c r="E47" i="78"/>
  <c r="E46" i="78"/>
  <c r="I44" i="78"/>
  <c r="I43" i="78"/>
  <c r="I42" i="78"/>
  <c r="I40" i="78"/>
  <c r="I39" i="78"/>
  <c r="I38" i="78"/>
  <c r="I36" i="78"/>
  <c r="I35" i="78"/>
  <c r="I34" i="78"/>
  <c r="I32" i="78"/>
  <c r="I31" i="78"/>
  <c r="I30" i="78"/>
  <c r="I28" i="78"/>
  <c r="I27" i="78"/>
  <c r="I26" i="78"/>
  <c r="E28" i="78"/>
  <c r="E27" i="78"/>
  <c r="E26" i="78"/>
  <c r="I24" i="78"/>
  <c r="I23" i="78"/>
  <c r="I22" i="78"/>
  <c r="E24" i="78"/>
  <c r="E23" i="78"/>
  <c r="E22" i="78"/>
  <c r="I20" i="78"/>
  <c r="I19" i="78"/>
  <c r="I18" i="78"/>
  <c r="E19" i="78"/>
  <c r="E20" i="78"/>
  <c r="J16" i="78"/>
  <c r="K16" i="78"/>
  <c r="E16" i="78"/>
  <c r="F16" i="78"/>
  <c r="G16" i="78"/>
  <c r="I51" i="77"/>
  <c r="I50" i="77"/>
  <c r="I49" i="77"/>
  <c r="I47" i="77"/>
  <c r="I46" i="77"/>
  <c r="I45" i="77"/>
  <c r="I43" i="77"/>
  <c r="I42" i="77"/>
  <c r="I41" i="77"/>
  <c r="I39" i="77"/>
  <c r="I38" i="77"/>
  <c r="I37" i="77"/>
  <c r="I35" i="77"/>
  <c r="I34" i="77"/>
  <c r="I33" i="77"/>
  <c r="I31" i="77"/>
  <c r="I30" i="77"/>
  <c r="I29" i="77"/>
  <c r="I27" i="77"/>
  <c r="I26" i="77"/>
  <c r="I25" i="77"/>
  <c r="I23" i="77"/>
  <c r="I22" i="77"/>
  <c r="I21" i="77"/>
  <c r="I19" i="77"/>
  <c r="I15" i="77" s="1"/>
  <c r="I18" i="77"/>
  <c r="I17" i="77"/>
  <c r="J15" i="77"/>
  <c r="K15" i="77"/>
  <c r="E51" i="77"/>
  <c r="E50" i="77"/>
  <c r="E51" i="81" s="1"/>
  <c r="E49" i="77"/>
  <c r="E47" i="77"/>
  <c r="E46" i="77"/>
  <c r="E47" i="81" s="1"/>
  <c r="E45" i="77"/>
  <c r="E43" i="77"/>
  <c r="E42" i="77"/>
  <c r="E43" i="81" s="1"/>
  <c r="E41" i="77"/>
  <c r="E39" i="77"/>
  <c r="E40" i="81" s="1"/>
  <c r="E38" i="77"/>
  <c r="E39" i="81" s="1"/>
  <c r="E37" i="77"/>
  <c r="E35" i="77"/>
  <c r="E36" i="81" s="1"/>
  <c r="E34" i="77"/>
  <c r="E33" i="77"/>
  <c r="E31" i="77"/>
  <c r="E32" i="81" s="1"/>
  <c r="E30" i="77"/>
  <c r="E29" i="77"/>
  <c r="E27" i="77"/>
  <c r="E28" i="81" s="1"/>
  <c r="E26" i="77"/>
  <c r="E25" i="77"/>
  <c r="E23" i="77"/>
  <c r="E22" i="77"/>
  <c r="E21" i="77"/>
  <c r="E18" i="77"/>
  <c r="E19" i="77"/>
  <c r="F15" i="77"/>
  <c r="G15" i="77"/>
  <c r="E24" i="81" l="1"/>
  <c r="E35" i="81"/>
  <c r="E44" i="81"/>
  <c r="E31" i="81"/>
  <c r="E23" i="81"/>
  <c r="E27" i="81"/>
  <c r="E48" i="81"/>
  <c r="E52" i="81"/>
  <c r="E15" i="77"/>
  <c r="F16" i="81"/>
  <c r="G16" i="81"/>
  <c r="E20" i="81"/>
  <c r="E16" i="85"/>
  <c r="E16" i="84"/>
  <c r="E16" i="83"/>
  <c r="I16" i="83"/>
  <c r="I16" i="78"/>
  <c r="E16" i="81" l="1"/>
  <c r="K13" i="70"/>
  <c r="K12" i="70"/>
  <c r="J12" i="70"/>
  <c r="G12" i="70"/>
  <c r="G13" i="70"/>
  <c r="G14" i="70"/>
  <c r="F14" i="70"/>
  <c r="I43" i="75"/>
  <c r="I42" i="75"/>
  <c r="I41" i="75"/>
  <c r="I39" i="75"/>
  <c r="I38" i="75"/>
  <c r="I37" i="75"/>
  <c r="E39" i="75"/>
  <c r="E38" i="75"/>
  <c r="E37" i="75"/>
  <c r="I35" i="75"/>
  <c r="I34" i="75"/>
  <c r="I33" i="75"/>
  <c r="E35" i="75"/>
  <c r="E34" i="75"/>
  <c r="E33" i="75"/>
  <c r="I31" i="75"/>
  <c r="I30" i="75"/>
  <c r="I29" i="75"/>
  <c r="E31" i="75"/>
  <c r="E30" i="75"/>
  <c r="E29" i="75"/>
  <c r="E27" i="75"/>
  <c r="E26" i="75"/>
  <c r="E25" i="75"/>
  <c r="E23" i="75"/>
  <c r="E22" i="75"/>
  <c r="E21" i="75"/>
  <c r="I23" i="75"/>
  <c r="I22" i="75"/>
  <c r="I21" i="75"/>
  <c r="I19" i="75"/>
  <c r="I18" i="75"/>
  <c r="I17" i="75"/>
  <c r="E18" i="75"/>
  <c r="E19" i="75"/>
  <c r="I77" i="74"/>
  <c r="I76" i="74"/>
  <c r="I75" i="74"/>
  <c r="E77" i="74"/>
  <c r="E76" i="74"/>
  <c r="E75" i="74"/>
  <c r="I73" i="74"/>
  <c r="I72" i="74"/>
  <c r="I71" i="74"/>
  <c r="E73" i="74"/>
  <c r="E72" i="74"/>
  <c r="E71" i="74"/>
  <c r="I69" i="74"/>
  <c r="I68" i="74"/>
  <c r="I67" i="74"/>
  <c r="E69" i="74"/>
  <c r="E68" i="74"/>
  <c r="E67" i="74"/>
  <c r="I65" i="74"/>
  <c r="I64" i="74"/>
  <c r="I63" i="74"/>
  <c r="E65" i="74"/>
  <c r="E64" i="74"/>
  <c r="E63" i="74"/>
  <c r="I61" i="74"/>
  <c r="I60" i="74"/>
  <c r="I59" i="74"/>
  <c r="E61" i="74"/>
  <c r="E60" i="74"/>
  <c r="E59" i="74"/>
  <c r="I57" i="74"/>
  <c r="I56" i="74"/>
  <c r="I55" i="74"/>
  <c r="E57" i="74"/>
  <c r="E56" i="74"/>
  <c r="E55" i="74"/>
  <c r="I53" i="74"/>
  <c r="I52" i="74"/>
  <c r="I51" i="74"/>
  <c r="E53" i="74"/>
  <c r="I14" i="75"/>
  <c r="I13" i="75"/>
  <c r="I12" i="75"/>
  <c r="E13" i="75"/>
  <c r="E14" i="75"/>
  <c r="I43" i="76"/>
  <c r="I42" i="76"/>
  <c r="I41" i="76"/>
  <c r="I39" i="76"/>
  <c r="I38" i="76"/>
  <c r="I37" i="76"/>
  <c r="E39" i="76"/>
  <c r="E38" i="76"/>
  <c r="E37" i="76"/>
  <c r="E35" i="76"/>
  <c r="E34" i="76"/>
  <c r="E33" i="76"/>
  <c r="I35" i="76"/>
  <c r="I34" i="76"/>
  <c r="I33" i="76"/>
  <c r="I31" i="76"/>
  <c r="I30" i="76"/>
  <c r="I29" i="76"/>
  <c r="E30" i="76"/>
  <c r="E31" i="76"/>
  <c r="I45" i="76"/>
  <c r="I26" i="76"/>
  <c r="I25" i="76"/>
  <c r="I24" i="76"/>
  <c r="I22" i="76"/>
  <c r="I21" i="76"/>
  <c r="I20" i="76"/>
  <c r="E22" i="76"/>
  <c r="E21" i="76"/>
  <c r="E20" i="76"/>
  <c r="I18" i="76"/>
  <c r="I17" i="76"/>
  <c r="I16" i="76"/>
  <c r="E18" i="76"/>
  <c r="E17" i="76"/>
  <c r="E16" i="76"/>
  <c r="I14" i="76"/>
  <c r="I13" i="76"/>
  <c r="I12" i="76"/>
  <c r="E13" i="76"/>
  <c r="E14" i="76"/>
  <c r="I72" i="75"/>
  <c r="I71" i="75"/>
  <c r="I70" i="75"/>
  <c r="E72" i="75"/>
  <c r="E71" i="75"/>
  <c r="E70" i="75"/>
  <c r="I68" i="75"/>
  <c r="I67" i="75"/>
  <c r="I66" i="75"/>
  <c r="E68" i="75"/>
  <c r="E67" i="75"/>
  <c r="E66" i="75"/>
  <c r="I64" i="75"/>
  <c r="I63" i="75"/>
  <c r="I62" i="75"/>
  <c r="E64" i="75"/>
  <c r="E63" i="75"/>
  <c r="E62" i="75"/>
  <c r="I60" i="75"/>
  <c r="I59" i="75"/>
  <c r="I58" i="75"/>
  <c r="E60" i="75"/>
  <c r="E59" i="75"/>
  <c r="E58" i="75"/>
  <c r="I56" i="75"/>
  <c r="I55" i="75"/>
  <c r="I54" i="75"/>
  <c r="E56" i="75"/>
  <c r="E55" i="75"/>
  <c r="E54" i="75"/>
  <c r="I52" i="75"/>
  <c r="I51" i="75"/>
  <c r="I50" i="75"/>
  <c r="E52" i="75"/>
  <c r="E51" i="75"/>
  <c r="E50" i="75"/>
  <c r="I48" i="75"/>
  <c r="I47" i="75"/>
  <c r="I46" i="75"/>
  <c r="E47" i="75"/>
  <c r="E48" i="75"/>
  <c r="I23" i="74"/>
  <c r="I19" i="74"/>
  <c r="E19" i="74"/>
  <c r="I75" i="73"/>
  <c r="I74" i="73"/>
  <c r="I73" i="73"/>
  <c r="E75" i="73"/>
  <c r="E74" i="73"/>
  <c r="E73" i="73"/>
  <c r="I71" i="73"/>
  <c r="I70" i="73"/>
  <c r="I69" i="73"/>
  <c r="E71" i="73"/>
  <c r="E70" i="73"/>
  <c r="E69" i="73"/>
  <c r="I67" i="73"/>
  <c r="I66" i="73"/>
  <c r="I65" i="73"/>
  <c r="E67" i="73"/>
  <c r="E66" i="73"/>
  <c r="E65" i="73"/>
  <c r="I63" i="73"/>
  <c r="I62" i="73"/>
  <c r="I61" i="73"/>
  <c r="E63" i="73"/>
  <c r="E62" i="73"/>
  <c r="E61" i="73"/>
  <c r="I59" i="73"/>
  <c r="I58" i="73"/>
  <c r="I57" i="73"/>
  <c r="E59" i="73"/>
  <c r="E58" i="73"/>
  <c r="E57" i="73"/>
  <c r="I55" i="73"/>
  <c r="I54" i="73"/>
  <c r="I53" i="73"/>
  <c r="E55" i="73"/>
  <c r="E54" i="73"/>
  <c r="E53" i="73"/>
  <c r="I51" i="73"/>
  <c r="I50" i="73"/>
  <c r="I49" i="73"/>
  <c r="E51" i="73"/>
  <c r="E50" i="73"/>
  <c r="E49" i="73"/>
  <c r="I47" i="73"/>
  <c r="I46" i="73"/>
  <c r="I45" i="73"/>
  <c r="E47" i="73"/>
  <c r="E46" i="73"/>
  <c r="E45" i="73"/>
  <c r="I43" i="73"/>
  <c r="I42" i="73"/>
  <c r="I41" i="73"/>
  <c r="E43" i="73"/>
  <c r="E42" i="73"/>
  <c r="E41" i="73"/>
  <c r="I39" i="73"/>
  <c r="I38" i="73"/>
  <c r="I37" i="73"/>
  <c r="E39" i="73"/>
  <c r="E38" i="73"/>
  <c r="E37" i="73"/>
  <c r="I35" i="73"/>
  <c r="I34" i="73"/>
  <c r="I33" i="73"/>
  <c r="E35" i="73"/>
  <c r="E34" i="73"/>
  <c r="E33" i="73"/>
  <c r="I31" i="73"/>
  <c r="I30" i="73"/>
  <c r="I29" i="73"/>
  <c r="E31" i="73"/>
  <c r="E30" i="73"/>
  <c r="E29" i="73"/>
  <c r="I27" i="73"/>
  <c r="I26" i="73"/>
  <c r="I25" i="73"/>
  <c r="E26" i="73"/>
  <c r="E27" i="73"/>
  <c r="I48" i="74"/>
  <c r="I47" i="74"/>
  <c r="I46" i="74"/>
  <c r="E48" i="74"/>
  <c r="E47" i="74"/>
  <c r="E46" i="74"/>
  <c r="I44" i="74"/>
  <c r="I43" i="74"/>
  <c r="I42" i="74"/>
  <c r="E44" i="74"/>
  <c r="E43" i="74"/>
  <c r="E42" i="74"/>
  <c r="I40" i="74"/>
  <c r="I39" i="74"/>
  <c r="I38" i="74"/>
  <c r="E40" i="74"/>
  <c r="E39" i="74"/>
  <c r="E38" i="74"/>
  <c r="I36" i="74"/>
  <c r="I35" i="74"/>
  <c r="I34" i="74"/>
  <c r="E36" i="74"/>
  <c r="E35" i="74"/>
  <c r="E34" i="74"/>
  <c r="I32" i="74"/>
  <c r="I31" i="74"/>
  <c r="I30" i="74"/>
  <c r="E32" i="74"/>
  <c r="E31" i="74"/>
  <c r="E30" i="74"/>
  <c r="I28" i="74"/>
  <c r="I27" i="74"/>
  <c r="I26" i="74"/>
  <c r="E27" i="74"/>
  <c r="E28" i="74"/>
  <c r="I22" i="73"/>
  <c r="I21" i="73"/>
  <c r="I20" i="73"/>
  <c r="I18" i="73"/>
  <c r="I17" i="73"/>
  <c r="I16" i="73"/>
  <c r="E18" i="73"/>
  <c r="E17" i="73"/>
  <c r="E16" i="73"/>
  <c r="I14" i="73"/>
  <c r="I13" i="73"/>
  <c r="I12" i="73"/>
  <c r="E14" i="73"/>
  <c r="E13" i="73"/>
  <c r="I76" i="72"/>
  <c r="I75" i="72"/>
  <c r="I74" i="72"/>
  <c r="E76" i="72"/>
  <c r="E75" i="72"/>
  <c r="E74" i="72"/>
  <c r="I72" i="72"/>
  <c r="I71" i="72"/>
  <c r="I70" i="72"/>
  <c r="E72" i="72"/>
  <c r="E71" i="72"/>
  <c r="E70" i="72"/>
  <c r="I68" i="72"/>
  <c r="I67" i="72"/>
  <c r="I66" i="72"/>
  <c r="E68" i="72"/>
  <c r="E67" i="72"/>
  <c r="E66" i="72"/>
  <c r="I64" i="72"/>
  <c r="I63" i="72"/>
  <c r="I62" i="72"/>
  <c r="E64" i="72"/>
  <c r="E63" i="72"/>
  <c r="E62" i="72"/>
  <c r="I60" i="72"/>
  <c r="I59" i="72"/>
  <c r="I58" i="72"/>
  <c r="E60" i="72"/>
  <c r="F13" i="70"/>
  <c r="E59" i="72"/>
  <c r="F12" i="70"/>
  <c r="E58" i="72"/>
  <c r="I56" i="72"/>
  <c r="I55" i="72"/>
  <c r="I54" i="72"/>
  <c r="E56" i="72"/>
  <c r="E55" i="72"/>
  <c r="E54" i="72"/>
  <c r="I52" i="72"/>
  <c r="I51" i="72"/>
  <c r="I50" i="72"/>
  <c r="E52" i="72"/>
  <c r="E51" i="72"/>
  <c r="E50" i="72"/>
  <c r="I48" i="72"/>
  <c r="I47" i="72"/>
  <c r="I46" i="72"/>
  <c r="E48" i="72"/>
  <c r="E47" i="72"/>
  <c r="E46" i="72"/>
  <c r="I43" i="72"/>
  <c r="I42" i="72"/>
  <c r="I41" i="72"/>
  <c r="E43" i="72"/>
  <c r="E42" i="72"/>
  <c r="E41" i="72"/>
  <c r="I39" i="72"/>
  <c r="I38" i="72"/>
  <c r="I37" i="72"/>
  <c r="E39" i="72"/>
  <c r="E38" i="72"/>
  <c r="E37" i="72"/>
  <c r="I35" i="72"/>
  <c r="I34" i="72"/>
  <c r="I33" i="72"/>
  <c r="E35" i="72"/>
  <c r="E34" i="72"/>
  <c r="E33" i="72"/>
  <c r="I31" i="72"/>
  <c r="I30" i="72"/>
  <c r="I29" i="72"/>
  <c r="E31" i="72"/>
  <c r="E30" i="72"/>
  <c r="E29" i="72"/>
  <c r="I27" i="72"/>
  <c r="I26" i="72"/>
  <c r="I25" i="72"/>
  <c r="E27" i="72"/>
  <c r="E26" i="72"/>
  <c r="E25" i="72"/>
  <c r="I22" i="72"/>
  <c r="I21" i="72"/>
  <c r="I20" i="72"/>
  <c r="E22" i="72"/>
  <c r="E21" i="72"/>
  <c r="E20" i="72"/>
  <c r="E18" i="72"/>
  <c r="E17" i="72"/>
  <c r="E16" i="72"/>
  <c r="I18" i="72"/>
  <c r="I17" i="72"/>
  <c r="I16" i="72"/>
  <c r="I14" i="72"/>
  <c r="I13" i="72"/>
  <c r="I12" i="72"/>
  <c r="E13" i="72"/>
  <c r="E14" i="72"/>
  <c r="I76" i="71"/>
  <c r="I75" i="71"/>
  <c r="I74" i="71"/>
  <c r="E76" i="71"/>
  <c r="E75" i="71"/>
  <c r="E74" i="71"/>
  <c r="I72" i="71"/>
  <c r="I71" i="71"/>
  <c r="I70" i="71"/>
  <c r="E72" i="71"/>
  <c r="E71" i="71"/>
  <c r="E70" i="71"/>
  <c r="I68" i="71"/>
  <c r="I67" i="71"/>
  <c r="I66" i="71"/>
  <c r="E67" i="71"/>
  <c r="E68" i="71"/>
  <c r="I63" i="71"/>
  <c r="I62" i="71"/>
  <c r="I61" i="71"/>
  <c r="I59" i="71"/>
  <c r="I58" i="71"/>
  <c r="I57" i="71"/>
  <c r="I55" i="71"/>
  <c r="I54" i="71"/>
  <c r="I53" i="71"/>
  <c r="E55" i="71"/>
  <c r="E54" i="71"/>
  <c r="E53" i="71"/>
  <c r="I51" i="71"/>
  <c r="I50" i="71"/>
  <c r="I49" i="71"/>
  <c r="E51" i="71"/>
  <c r="E50" i="71"/>
  <c r="E49" i="71"/>
  <c r="I47" i="71"/>
  <c r="I46" i="71"/>
  <c r="I45" i="71"/>
  <c r="E46" i="71"/>
  <c r="E47" i="71"/>
  <c r="I14" i="71"/>
  <c r="I13" i="71"/>
  <c r="I12" i="71"/>
  <c r="E14" i="71"/>
  <c r="E13" i="71"/>
  <c r="E12" i="71"/>
  <c r="E18" i="71"/>
  <c r="E17" i="71"/>
  <c r="E16" i="71"/>
  <c r="I18" i="71"/>
  <c r="I17" i="71"/>
  <c r="I16" i="71"/>
  <c r="I22" i="71"/>
  <c r="I21" i="71"/>
  <c r="I20" i="71"/>
  <c r="E22" i="71"/>
  <c r="E21" i="71"/>
  <c r="E20" i="71"/>
  <c r="E26" i="71"/>
  <c r="E25" i="71"/>
  <c r="E24" i="71"/>
  <c r="I26" i="71"/>
  <c r="I25" i="71"/>
  <c r="I24" i="71"/>
  <c r="I30" i="71"/>
  <c r="I29" i="71"/>
  <c r="I28" i="71"/>
  <c r="E30" i="71"/>
  <c r="E29" i="71"/>
  <c r="E28" i="71"/>
  <c r="I34" i="71"/>
  <c r="I33" i="71"/>
  <c r="I32" i="71"/>
  <c r="E34" i="71"/>
  <c r="E33" i="71"/>
  <c r="E32" i="71"/>
  <c r="E38" i="71"/>
  <c r="E37" i="71"/>
  <c r="E36" i="71"/>
  <c r="I38" i="71"/>
  <c r="I37" i="71"/>
  <c r="I36" i="71"/>
  <c r="I41" i="71"/>
  <c r="I42" i="71"/>
  <c r="I76" i="70" l="1"/>
  <c r="E76" i="70"/>
  <c r="I72" i="70"/>
  <c r="E72" i="70"/>
  <c r="I19" i="70"/>
  <c r="E19" i="70"/>
  <c r="E23" i="70"/>
  <c r="E22" i="70"/>
  <c r="I23" i="70"/>
  <c r="I27" i="70"/>
  <c r="E27" i="70"/>
  <c r="I31" i="70"/>
  <c r="E31" i="70"/>
  <c r="I35" i="70"/>
  <c r="E35" i="70"/>
  <c r="I39" i="70"/>
  <c r="E39" i="70"/>
  <c r="I43" i="70"/>
  <c r="E43" i="70"/>
  <c r="I47" i="70"/>
  <c r="E47" i="70"/>
  <c r="I51" i="70"/>
  <c r="E51" i="70"/>
  <c r="I55" i="70"/>
  <c r="E55" i="70"/>
  <c r="I59" i="70"/>
  <c r="E59" i="70"/>
  <c r="E63" i="70"/>
  <c r="I63" i="70"/>
  <c r="I67" i="70"/>
  <c r="I49" i="112"/>
  <c r="I48" i="112"/>
  <c r="I47" i="112"/>
  <c r="E49" i="112"/>
  <c r="E48" i="112"/>
  <c r="E47" i="112"/>
  <c r="I44" i="112"/>
  <c r="I43" i="112"/>
  <c r="I42" i="112"/>
  <c r="E44" i="112"/>
  <c r="E43" i="112"/>
  <c r="E42" i="112"/>
  <c r="I40" i="112"/>
  <c r="I39" i="112"/>
  <c r="I38" i="112"/>
  <c r="E40" i="112"/>
  <c r="E39" i="112"/>
  <c r="E38" i="112"/>
  <c r="I36" i="112"/>
  <c r="I35" i="112"/>
  <c r="I34" i="112"/>
  <c r="E36" i="112"/>
  <c r="E35" i="112"/>
  <c r="E34" i="112"/>
  <c r="I32" i="112"/>
  <c r="I31" i="112"/>
  <c r="I30" i="112"/>
  <c r="E32" i="112"/>
  <c r="E31" i="112"/>
  <c r="E30" i="112"/>
  <c r="I27" i="112"/>
  <c r="I26" i="112"/>
  <c r="I25" i="112"/>
  <c r="E27" i="112"/>
  <c r="E26" i="112"/>
  <c r="E25" i="112"/>
  <c r="I23" i="112"/>
  <c r="I22" i="112"/>
  <c r="I21" i="112"/>
  <c r="E23" i="112"/>
  <c r="E22" i="112"/>
  <c r="E21" i="112"/>
  <c r="E19" i="112"/>
  <c r="E18" i="112"/>
  <c r="E17" i="112"/>
  <c r="I19" i="112"/>
  <c r="I18" i="112"/>
  <c r="I17" i="112"/>
  <c r="I15" i="112"/>
  <c r="I14" i="112"/>
  <c r="I13" i="112"/>
  <c r="E14" i="112"/>
  <c r="E15" i="112"/>
  <c r="I67" i="68"/>
  <c r="I66" i="68"/>
  <c r="I65" i="68"/>
  <c r="E67" i="68"/>
  <c r="E66" i="68"/>
  <c r="E65" i="68"/>
  <c r="I63" i="68"/>
  <c r="I62" i="68"/>
  <c r="I61" i="68"/>
  <c r="E63" i="68"/>
  <c r="E62" i="68"/>
  <c r="E61" i="68"/>
  <c r="I58" i="68"/>
  <c r="I57" i="68"/>
  <c r="I56" i="68"/>
  <c r="E58" i="68"/>
  <c r="E57" i="68"/>
  <c r="E56" i="68"/>
  <c r="I54" i="68"/>
  <c r="I53" i="68"/>
  <c r="I52" i="68"/>
  <c r="E54" i="68"/>
  <c r="E53" i="68"/>
  <c r="E52" i="68"/>
  <c r="I50" i="68"/>
  <c r="I49" i="68"/>
  <c r="I48" i="68"/>
  <c r="E50" i="68"/>
  <c r="E49" i="68"/>
  <c r="E48" i="68"/>
  <c r="I45" i="68"/>
  <c r="I44" i="68"/>
  <c r="I43" i="68"/>
  <c r="E45" i="68"/>
  <c r="E44" i="68"/>
  <c r="E43" i="68"/>
  <c r="I41" i="68"/>
  <c r="I40" i="68"/>
  <c r="I39" i="68"/>
  <c r="E41" i="68"/>
  <c r="E40" i="68"/>
  <c r="E39" i="68"/>
  <c r="I37" i="68"/>
  <c r="I36" i="68"/>
  <c r="I35" i="68"/>
  <c r="E37" i="68"/>
  <c r="E36" i="68"/>
  <c r="E35" i="68"/>
  <c r="I32" i="68"/>
  <c r="I31" i="68"/>
  <c r="I30" i="68"/>
  <c r="E32" i="68"/>
  <c r="E31" i="68"/>
  <c r="E30" i="68"/>
  <c r="I27" i="68"/>
  <c r="I26" i="68"/>
  <c r="I25" i="68"/>
  <c r="E27" i="68"/>
  <c r="E26" i="68"/>
  <c r="E25" i="68"/>
  <c r="I23" i="68"/>
  <c r="I22" i="68"/>
  <c r="I21" i="68"/>
  <c r="E23" i="68"/>
  <c r="E22" i="68"/>
  <c r="E21" i="68"/>
  <c r="I19" i="68"/>
  <c r="I18" i="68"/>
  <c r="I17" i="68"/>
  <c r="E19" i="68"/>
  <c r="E18" i="68"/>
  <c r="E17" i="68"/>
  <c r="I14" i="68"/>
  <c r="I13" i="68"/>
  <c r="I12" i="68"/>
  <c r="E13" i="68"/>
  <c r="E14" i="68"/>
  <c r="I14" i="70" l="1"/>
  <c r="I76" i="67"/>
  <c r="I75" i="67"/>
  <c r="I74" i="67"/>
  <c r="I72" i="67"/>
  <c r="I71" i="67"/>
  <c r="I70" i="67"/>
  <c r="E76" i="67"/>
  <c r="E75" i="67"/>
  <c r="E74" i="67"/>
  <c r="E72" i="67"/>
  <c r="E71" i="67"/>
  <c r="E70" i="67"/>
  <c r="I67" i="67"/>
  <c r="I66" i="67"/>
  <c r="I65" i="67"/>
  <c r="I63" i="67"/>
  <c r="I62" i="67"/>
  <c r="I61" i="67"/>
  <c r="E67" i="67"/>
  <c r="E66" i="67"/>
  <c r="E65" i="67"/>
  <c r="E63" i="67"/>
  <c r="E62" i="67"/>
  <c r="E61" i="67"/>
  <c r="I58" i="67"/>
  <c r="I57" i="67"/>
  <c r="I56" i="67"/>
  <c r="I54" i="67"/>
  <c r="I53" i="67"/>
  <c r="I52" i="67"/>
  <c r="E58" i="67"/>
  <c r="E57" i="67"/>
  <c r="E56" i="67"/>
  <c r="E54" i="67"/>
  <c r="E53" i="67"/>
  <c r="E52" i="67"/>
  <c r="I49" i="67"/>
  <c r="I48" i="67"/>
  <c r="I47" i="67"/>
  <c r="I45" i="67"/>
  <c r="I44" i="67"/>
  <c r="I43" i="67"/>
  <c r="E49" i="67"/>
  <c r="E48" i="67"/>
  <c r="E47" i="67"/>
  <c r="E45" i="67"/>
  <c r="I40" i="67"/>
  <c r="I39" i="67"/>
  <c r="I38" i="67"/>
  <c r="I36" i="67"/>
  <c r="I35" i="67"/>
  <c r="I34" i="67"/>
  <c r="E40" i="67"/>
  <c r="E39" i="67"/>
  <c r="E38" i="67"/>
  <c r="E36" i="67"/>
  <c r="E35" i="67"/>
  <c r="E34" i="67"/>
  <c r="I31" i="67"/>
  <c r="I30" i="67"/>
  <c r="I29" i="67"/>
  <c r="E31" i="67"/>
  <c r="E30" i="67"/>
  <c r="E29" i="67"/>
  <c r="I27" i="67"/>
  <c r="I26" i="67"/>
  <c r="I25" i="67"/>
  <c r="E27" i="67"/>
  <c r="E26" i="67"/>
  <c r="E25" i="67"/>
  <c r="I23" i="67"/>
  <c r="I22" i="67"/>
  <c r="I21" i="67"/>
  <c r="E23" i="67"/>
  <c r="E22" i="67"/>
  <c r="E21" i="67"/>
  <c r="I19" i="67"/>
  <c r="I18" i="67"/>
  <c r="I17" i="67"/>
  <c r="E18" i="67"/>
  <c r="E19" i="67"/>
  <c r="F14" i="67"/>
  <c r="G14" i="67"/>
  <c r="J14" i="67"/>
  <c r="K14" i="67"/>
  <c r="I27" i="111"/>
  <c r="I28" i="111"/>
  <c r="E27" i="111"/>
  <c r="E28" i="111"/>
  <c r="E43" i="110"/>
  <c r="E44" i="110"/>
  <c r="E39" i="110"/>
  <c r="E40" i="110"/>
  <c r="I43" i="110"/>
  <c r="I44" i="110"/>
  <c r="I39" i="110"/>
  <c r="I40" i="110"/>
  <c r="I66" i="109"/>
  <c r="I65" i="109"/>
  <c r="I64" i="109"/>
  <c r="I62" i="109"/>
  <c r="I61" i="109"/>
  <c r="I60" i="109"/>
  <c r="E66" i="109"/>
  <c r="E65" i="109"/>
  <c r="E64" i="109"/>
  <c r="E61" i="109"/>
  <c r="E62" i="109"/>
  <c r="E13" i="110"/>
  <c r="E14" i="110"/>
  <c r="I13" i="110"/>
  <c r="I14" i="110"/>
  <c r="E71" i="109"/>
  <c r="E70" i="109"/>
  <c r="I70" i="109"/>
  <c r="I71" i="109"/>
  <c r="I53" i="110"/>
  <c r="I52" i="110"/>
  <c r="I51" i="110"/>
  <c r="I49" i="110"/>
  <c r="I48" i="110"/>
  <c r="I47" i="110"/>
  <c r="E53" i="110"/>
  <c r="E52" i="110"/>
  <c r="E51" i="110"/>
  <c r="E48" i="110"/>
  <c r="E49" i="110"/>
  <c r="I62" i="110"/>
  <c r="I61" i="110"/>
  <c r="I60" i="110"/>
  <c r="I58" i="110"/>
  <c r="I57" i="110"/>
  <c r="I56" i="110"/>
  <c r="E62" i="110"/>
  <c r="E61" i="110"/>
  <c r="E60" i="110"/>
  <c r="E57" i="110"/>
  <c r="E58" i="110"/>
  <c r="E18" i="69"/>
  <c r="E17" i="69"/>
  <c r="E16" i="69"/>
  <c r="I18" i="69"/>
  <c r="I17" i="69"/>
  <c r="I16" i="69"/>
  <c r="I14" i="69"/>
  <c r="I13" i="69"/>
  <c r="I12" i="69"/>
  <c r="E13" i="69"/>
  <c r="E14" i="69"/>
  <c r="E66" i="110"/>
  <c r="E67" i="110"/>
  <c r="I66" i="110"/>
  <c r="I67" i="110"/>
  <c r="I26" i="110"/>
  <c r="I25" i="110"/>
  <c r="I24" i="110"/>
  <c r="I22" i="110"/>
  <c r="I21" i="110"/>
  <c r="I20" i="110"/>
  <c r="I18" i="110"/>
  <c r="I17" i="110"/>
  <c r="I16" i="110"/>
  <c r="E26" i="110"/>
  <c r="E25" i="110"/>
  <c r="E24" i="110"/>
  <c r="E22" i="110"/>
  <c r="E21" i="110"/>
  <c r="E20" i="110"/>
  <c r="E18" i="110"/>
  <c r="E17" i="110"/>
  <c r="I48" i="69"/>
  <c r="I47" i="69"/>
  <c r="I46" i="69"/>
  <c r="I44" i="69"/>
  <c r="I43" i="69"/>
  <c r="I42" i="69"/>
  <c r="I40" i="69"/>
  <c r="I39" i="69"/>
  <c r="I38" i="69"/>
  <c r="E48" i="69"/>
  <c r="E47" i="69"/>
  <c r="E46" i="69"/>
  <c r="E44" i="69"/>
  <c r="E43" i="69"/>
  <c r="E42" i="69"/>
  <c r="E39" i="69"/>
  <c r="E40" i="69"/>
  <c r="I40" i="109"/>
  <c r="I39" i="109"/>
  <c r="I38" i="109"/>
  <c r="I36" i="109"/>
  <c r="I35" i="109"/>
  <c r="I34" i="109"/>
  <c r="E40" i="109"/>
  <c r="E39" i="109"/>
  <c r="E38" i="109"/>
  <c r="E35" i="109"/>
  <c r="E36" i="109"/>
  <c r="I35" i="69"/>
  <c r="I34" i="69"/>
  <c r="I33" i="69"/>
  <c r="I31" i="69"/>
  <c r="I30" i="69"/>
  <c r="I29" i="69"/>
  <c r="I27" i="69"/>
  <c r="I26" i="69"/>
  <c r="I25" i="69"/>
  <c r="I23" i="69"/>
  <c r="I22" i="69"/>
  <c r="I21" i="69"/>
  <c r="E35" i="69"/>
  <c r="E34" i="69"/>
  <c r="E33" i="69"/>
  <c r="E31" i="69"/>
  <c r="E30" i="69"/>
  <c r="E29" i="69"/>
  <c r="E27" i="69"/>
  <c r="E26" i="69"/>
  <c r="E25" i="69"/>
  <c r="E22" i="69"/>
  <c r="E23" i="69"/>
  <c r="I35" i="110"/>
  <c r="I34" i="110"/>
  <c r="I33" i="110"/>
  <c r="I31" i="110"/>
  <c r="I30" i="110"/>
  <c r="I29" i="110"/>
  <c r="E35" i="110"/>
  <c r="E34" i="110"/>
  <c r="E33" i="110"/>
  <c r="E30" i="110"/>
  <c r="E31" i="110"/>
  <c r="I23" i="111"/>
  <c r="I22" i="111"/>
  <c r="I21" i="111"/>
  <c r="I19" i="111"/>
  <c r="I18" i="111"/>
  <c r="I17" i="111"/>
  <c r="I14" i="111"/>
  <c r="I15" i="111"/>
  <c r="E23" i="111"/>
  <c r="E22" i="111"/>
  <c r="E21" i="111"/>
  <c r="E19" i="111"/>
  <c r="E18" i="111"/>
  <c r="E17" i="111"/>
  <c r="E14" i="111"/>
  <c r="E15" i="111"/>
  <c r="I65" i="69"/>
  <c r="I64" i="69"/>
  <c r="I63" i="69"/>
  <c r="E65" i="69"/>
  <c r="E64" i="69"/>
  <c r="E63" i="69"/>
  <c r="I61" i="69"/>
  <c r="I60" i="69"/>
  <c r="I59" i="69"/>
  <c r="E61" i="69"/>
  <c r="E60" i="69"/>
  <c r="E59" i="69"/>
  <c r="I57" i="69"/>
  <c r="I56" i="69"/>
  <c r="I55" i="69"/>
  <c r="E57" i="69"/>
  <c r="E56" i="69"/>
  <c r="E55" i="69"/>
  <c r="I53" i="69"/>
  <c r="I52" i="69"/>
  <c r="I51" i="69"/>
  <c r="E52" i="69"/>
  <c r="E53" i="69"/>
  <c r="E27" i="109"/>
  <c r="E26" i="109"/>
  <c r="E25" i="109"/>
  <c r="E31" i="109"/>
  <c r="E30" i="109"/>
  <c r="E29" i="109"/>
  <c r="E18" i="109"/>
  <c r="E19" i="109"/>
  <c r="I57" i="109"/>
  <c r="I56" i="109"/>
  <c r="I55" i="109"/>
  <c r="I53" i="109"/>
  <c r="I52" i="109"/>
  <c r="I51" i="109"/>
  <c r="I49" i="109"/>
  <c r="I48" i="109"/>
  <c r="I47" i="109"/>
  <c r="I45" i="109"/>
  <c r="I44" i="109"/>
  <c r="I43" i="109"/>
  <c r="E57" i="109"/>
  <c r="E56" i="109"/>
  <c r="E55" i="109"/>
  <c r="E53" i="109"/>
  <c r="E52" i="109"/>
  <c r="E51" i="109"/>
  <c r="E49" i="109"/>
  <c r="E48" i="109"/>
  <c r="E47" i="109"/>
  <c r="E44" i="109"/>
  <c r="E45" i="109"/>
  <c r="F14" i="109"/>
  <c r="G14" i="109"/>
  <c r="J14" i="109"/>
  <c r="K14" i="109"/>
  <c r="I14" i="67" l="1"/>
  <c r="E14" i="67"/>
  <c r="E14" i="109"/>
  <c r="I14" i="109"/>
  <c r="I76" i="106" l="1"/>
  <c r="I67" i="106"/>
  <c r="I63" i="106"/>
  <c r="I56" i="106"/>
  <c r="I55" i="106"/>
  <c r="I47" i="106"/>
  <c r="I39" i="106"/>
  <c r="I36" i="106"/>
  <c r="I35" i="106"/>
  <c r="I28" i="106"/>
  <c r="I24" i="106"/>
  <c r="I23" i="106"/>
  <c r="M72" i="108"/>
  <c r="M71" i="108"/>
  <c r="M64" i="108"/>
  <c r="M63" i="108"/>
  <c r="M56" i="108"/>
  <c r="M55" i="108"/>
  <c r="M44" i="108"/>
  <c r="M43" i="108"/>
  <c r="M20" i="108"/>
  <c r="M19" i="108"/>
  <c r="I80" i="108"/>
  <c r="I79" i="108"/>
  <c r="I76" i="108"/>
  <c r="I75" i="108"/>
  <c r="I72" i="108"/>
  <c r="I71" i="108"/>
  <c r="I68" i="108"/>
  <c r="I67" i="108"/>
  <c r="I64" i="108"/>
  <c r="I63" i="108"/>
  <c r="I60" i="108"/>
  <c r="I59" i="108"/>
  <c r="I56" i="108"/>
  <c r="I55" i="108"/>
  <c r="I48" i="108"/>
  <c r="I47" i="108"/>
  <c r="I44" i="108"/>
  <c r="I43" i="108"/>
  <c r="I40" i="108"/>
  <c r="I39" i="108"/>
  <c r="I36" i="108"/>
  <c r="I35" i="108"/>
  <c r="I32" i="108"/>
  <c r="I31" i="108"/>
  <c r="I28" i="108"/>
  <c r="I27" i="108"/>
  <c r="I24" i="108"/>
  <c r="I23" i="108"/>
  <c r="I20" i="108"/>
  <c r="I19" i="108"/>
  <c r="E72" i="108"/>
  <c r="E71" i="108"/>
  <c r="E68" i="108"/>
  <c r="E67" i="108"/>
  <c r="E48" i="108"/>
  <c r="E47" i="108"/>
  <c r="E44" i="108"/>
  <c r="E43" i="108"/>
  <c r="E28" i="108"/>
  <c r="E20" i="108"/>
  <c r="E19" i="108"/>
  <c r="I72" i="107"/>
  <c r="I71" i="107"/>
  <c r="I68" i="107"/>
  <c r="I67" i="107"/>
  <c r="I64" i="107"/>
  <c r="I63" i="107"/>
  <c r="I56" i="107"/>
  <c r="I55" i="107"/>
  <c r="I48" i="107"/>
  <c r="I47" i="107"/>
  <c r="I44" i="107"/>
  <c r="I43" i="107"/>
  <c r="I36" i="107"/>
  <c r="I35" i="107"/>
  <c r="I32" i="107"/>
  <c r="I31" i="107"/>
  <c r="I28" i="107"/>
  <c r="I27" i="107"/>
  <c r="I24" i="107"/>
  <c r="I23" i="107"/>
  <c r="I20" i="107"/>
  <c r="I19" i="107"/>
  <c r="E72" i="107"/>
  <c r="E71" i="107"/>
  <c r="E60" i="107"/>
  <c r="E59" i="107"/>
  <c r="E56" i="107"/>
  <c r="E55" i="107"/>
  <c r="E52" i="107"/>
  <c r="E51" i="107"/>
  <c r="E48" i="107"/>
  <c r="E47" i="107"/>
  <c r="E44" i="107"/>
  <c r="E43" i="107"/>
  <c r="E40" i="107"/>
  <c r="E39" i="107"/>
  <c r="E36" i="107"/>
  <c r="E35" i="107"/>
  <c r="E32" i="107"/>
  <c r="E31" i="107"/>
  <c r="E28" i="107"/>
  <c r="E27" i="107"/>
  <c r="E24" i="107"/>
  <c r="E23" i="107"/>
  <c r="E20" i="107"/>
  <c r="E19" i="107"/>
  <c r="M76" i="106"/>
  <c r="M75" i="106"/>
  <c r="M72" i="106"/>
  <c r="M71" i="106"/>
  <c r="M68" i="106"/>
  <c r="M67" i="106"/>
  <c r="M64" i="106"/>
  <c r="M63" i="106"/>
  <c r="M60" i="106"/>
  <c r="M59" i="106"/>
  <c r="M56" i="106"/>
  <c r="M55" i="106"/>
  <c r="M48" i="106"/>
  <c r="M47" i="106"/>
  <c r="M44" i="106"/>
  <c r="M43" i="106"/>
  <c r="M40" i="106"/>
  <c r="M39" i="106"/>
  <c r="M36" i="106"/>
  <c r="M35" i="106"/>
  <c r="M32" i="106"/>
  <c r="M28" i="106"/>
  <c r="M27" i="106"/>
  <c r="M24" i="106"/>
  <c r="M23" i="106"/>
  <c r="M20" i="106"/>
  <c r="M19" i="106"/>
  <c r="I75" i="106"/>
  <c r="I71" i="106"/>
  <c r="I68" i="106"/>
  <c r="I64" i="106"/>
  <c r="I60" i="106"/>
  <c r="I59" i="106"/>
  <c r="I48" i="106"/>
  <c r="I43" i="106"/>
  <c r="I32" i="106"/>
  <c r="I27" i="106"/>
  <c r="I20" i="106"/>
  <c r="E72" i="106"/>
  <c r="E71" i="106"/>
  <c r="E68" i="106"/>
  <c r="E67" i="106"/>
  <c r="E64" i="106"/>
  <c r="E63" i="106"/>
  <c r="E60" i="106"/>
  <c r="E59" i="106"/>
  <c r="E56" i="106"/>
  <c r="E55" i="106"/>
  <c r="E48" i="106"/>
  <c r="E47" i="106"/>
  <c r="E44" i="106"/>
  <c r="E43" i="106"/>
  <c r="E40" i="106"/>
  <c r="E39" i="106"/>
  <c r="E36" i="106"/>
  <c r="E35" i="106"/>
  <c r="E28" i="106"/>
  <c r="E27" i="106"/>
  <c r="E24" i="106"/>
  <c r="E23" i="106"/>
  <c r="E20" i="106"/>
  <c r="E19" i="106"/>
  <c r="M76" i="105"/>
  <c r="M75" i="105"/>
  <c r="M72" i="105"/>
  <c r="M71" i="105"/>
  <c r="M68" i="105"/>
  <c r="M67" i="105"/>
  <c r="M64" i="105"/>
  <c r="M63" i="105"/>
  <c r="M60" i="105"/>
  <c r="M59" i="105"/>
  <c r="M56" i="105"/>
  <c r="M55" i="105"/>
  <c r="M48" i="105"/>
  <c r="M47" i="105"/>
  <c r="M44" i="105"/>
  <c r="M43" i="105"/>
  <c r="M36" i="105"/>
  <c r="M35" i="105"/>
  <c r="M24" i="105"/>
  <c r="M23" i="105"/>
  <c r="M20" i="105"/>
  <c r="M19" i="105"/>
  <c r="I68" i="105"/>
  <c r="I64" i="105"/>
  <c r="I63" i="105"/>
  <c r="I27" i="105"/>
  <c r="E80" i="105"/>
  <c r="E79" i="105"/>
  <c r="E76" i="105"/>
  <c r="E75" i="105"/>
  <c r="E72" i="105"/>
  <c r="E71" i="105"/>
  <c r="E68" i="105"/>
  <c r="E67" i="105"/>
  <c r="E64" i="105"/>
  <c r="E63" i="105"/>
  <c r="E60" i="105"/>
  <c r="E59" i="105"/>
  <c r="E56" i="105"/>
  <c r="E55" i="105"/>
  <c r="E52" i="105"/>
  <c r="E51" i="105"/>
  <c r="E48" i="105"/>
  <c r="E47" i="105"/>
  <c r="E44" i="105"/>
  <c r="E43" i="105"/>
  <c r="E40" i="105"/>
  <c r="E39" i="105"/>
  <c r="E36" i="105"/>
  <c r="E35" i="105"/>
  <c r="E32" i="105"/>
  <c r="E31" i="105"/>
  <c r="E28" i="105"/>
  <c r="E27" i="105"/>
  <c r="E24" i="105"/>
  <c r="E23" i="105"/>
  <c r="E19" i="105"/>
  <c r="E20" i="105"/>
  <c r="E16" i="105" s="1"/>
  <c r="F16" i="108"/>
  <c r="G16" i="108"/>
  <c r="J16" i="108"/>
  <c r="K16" i="108"/>
  <c r="N16" i="108"/>
  <c r="O16" i="108"/>
  <c r="F16" i="107"/>
  <c r="G16" i="107"/>
  <c r="J16" i="107"/>
  <c r="K16" i="107"/>
  <c r="G16" i="106"/>
  <c r="N16" i="106"/>
  <c r="O16" i="106"/>
  <c r="F16" i="105"/>
  <c r="G16" i="105"/>
  <c r="N16" i="105"/>
  <c r="O16" i="105"/>
  <c r="E12" i="21"/>
  <c r="F12" i="21"/>
  <c r="G12" i="21"/>
  <c r="K73" i="20"/>
  <c r="K70" i="20"/>
  <c r="K69" i="20"/>
  <c r="K66" i="20"/>
  <c r="K65" i="20"/>
  <c r="K62" i="20"/>
  <c r="K61" i="20"/>
  <c r="K58" i="20"/>
  <c r="K57" i="20"/>
  <c r="K54" i="20"/>
  <c r="K53" i="20"/>
  <c r="K50" i="20"/>
  <c r="K49" i="20"/>
  <c r="K46" i="20"/>
  <c r="K45" i="20"/>
  <c r="K42" i="20"/>
  <c r="K41" i="20"/>
  <c r="K38" i="20"/>
  <c r="K37" i="20"/>
  <c r="K34" i="20"/>
  <c r="K33" i="20"/>
  <c r="K30" i="20"/>
  <c r="K29" i="20"/>
  <c r="K26" i="20"/>
  <c r="K25" i="20"/>
  <c r="K22" i="20"/>
  <c r="K21" i="20"/>
  <c r="K17" i="20"/>
  <c r="K18" i="20"/>
  <c r="G74" i="20"/>
  <c r="G73" i="20"/>
  <c r="G70" i="20"/>
  <c r="G69" i="20"/>
  <c r="G66" i="20"/>
  <c r="G65" i="20"/>
  <c r="G62" i="20"/>
  <c r="G61" i="20"/>
  <c r="G58" i="20"/>
  <c r="G57" i="20"/>
  <c r="G54" i="20"/>
  <c r="G53" i="20"/>
  <c r="G46" i="20"/>
  <c r="G45" i="20"/>
  <c r="G42" i="20"/>
  <c r="G41" i="20"/>
  <c r="G38" i="20"/>
  <c r="G37" i="20"/>
  <c r="G34" i="20"/>
  <c r="G33" i="20"/>
  <c r="G30" i="20"/>
  <c r="G26" i="20"/>
  <c r="G25" i="20"/>
  <c r="G22" i="20"/>
  <c r="G21" i="20"/>
  <c r="G17" i="20"/>
  <c r="G18" i="20"/>
  <c r="E14" i="20"/>
  <c r="H14" i="20"/>
  <c r="I14" i="20"/>
  <c r="L14" i="20"/>
  <c r="M14" i="20"/>
  <c r="N14" i="20"/>
  <c r="I15" i="23" l="1"/>
  <c r="I16" i="23"/>
  <c r="E15" i="23"/>
  <c r="E16" i="23"/>
  <c r="K14" i="20"/>
  <c r="E16" i="106"/>
  <c r="I35" i="105"/>
  <c r="I40" i="105"/>
  <c r="I60" i="105"/>
  <c r="I76" i="105"/>
  <c r="I47" i="105"/>
  <c r="I56" i="105"/>
  <c r="I67" i="105"/>
  <c r="I72" i="105"/>
  <c r="I16" i="107"/>
  <c r="I31" i="106"/>
  <c r="I44" i="106"/>
  <c r="I59" i="105"/>
  <c r="I55" i="105"/>
  <c r="I36" i="105"/>
  <c r="I52" i="106"/>
  <c r="M16" i="108"/>
  <c r="I16" i="108"/>
  <c r="E16" i="108"/>
  <c r="E16" i="107"/>
  <c r="I19" i="106"/>
  <c r="K16" i="106"/>
  <c r="I40" i="106"/>
  <c r="I51" i="106"/>
  <c r="I72" i="106"/>
  <c r="J16" i="106"/>
  <c r="M16" i="106"/>
  <c r="I20" i="105"/>
  <c r="I39" i="105"/>
  <c r="I43" i="105"/>
  <c r="I75" i="105"/>
  <c r="I48" i="105"/>
  <c r="I23" i="105"/>
  <c r="I44" i="105"/>
  <c r="I71" i="105"/>
  <c r="I19" i="105"/>
  <c r="I24" i="105"/>
  <c r="J16" i="105"/>
  <c r="M16" i="105"/>
  <c r="I28" i="105"/>
  <c r="K16" i="105"/>
  <c r="G14" i="20"/>
  <c r="I16" i="106" l="1"/>
  <c r="I16" i="105"/>
  <c r="G16" i="135" l="1"/>
  <c r="F20" i="135"/>
  <c r="F16" i="135" s="1"/>
  <c r="G20" i="135"/>
  <c r="H20" i="135"/>
  <c r="H16" i="135" s="1"/>
  <c r="G20" i="134"/>
  <c r="G16" i="134" s="1"/>
  <c r="H20" i="134"/>
  <c r="H16" i="134" s="1"/>
  <c r="I20" i="134"/>
  <c r="I16" i="134" s="1"/>
  <c r="F24" i="134"/>
  <c r="F28" i="134"/>
  <c r="F32" i="134"/>
  <c r="F36" i="134"/>
  <c r="F40" i="134"/>
  <c r="F52" i="134"/>
  <c r="F48" i="134"/>
  <c r="F44" i="134"/>
  <c r="F20" i="134" l="1"/>
  <c r="F16" i="134" s="1"/>
  <c r="H19" i="135" l="1"/>
  <c r="H15" i="135" s="1"/>
  <c r="G19" i="135"/>
  <c r="G15" i="135" s="1"/>
  <c r="F19" i="135"/>
  <c r="F15" i="135" s="1"/>
  <c r="F51" i="134"/>
  <c r="F47" i="134"/>
  <c r="F43" i="134"/>
  <c r="F39" i="134"/>
  <c r="F35" i="134"/>
  <c r="F31" i="134"/>
  <c r="F27" i="134"/>
  <c r="F23" i="134"/>
  <c r="I19" i="134"/>
  <c r="H19" i="134"/>
  <c r="G19" i="134"/>
  <c r="G15" i="134" s="1"/>
  <c r="H15" i="134"/>
  <c r="I14" i="133"/>
  <c r="G14" i="133"/>
  <c r="E14" i="133"/>
  <c r="I13" i="133"/>
  <c r="G13" i="133"/>
  <c r="E13" i="133"/>
  <c r="I12" i="133"/>
  <c r="G12" i="133"/>
  <c r="E12" i="133"/>
  <c r="E79" i="132"/>
  <c r="E78" i="132"/>
  <c r="E77" i="132"/>
  <c r="E75" i="132"/>
  <c r="E74" i="132"/>
  <c r="E73" i="132"/>
  <c r="E71" i="132"/>
  <c r="E70" i="132"/>
  <c r="E69" i="132"/>
  <c r="E67" i="132"/>
  <c r="E66" i="132"/>
  <c r="E65" i="132"/>
  <c r="E63" i="132"/>
  <c r="E62" i="132"/>
  <c r="E61" i="132"/>
  <c r="E59" i="132"/>
  <c r="E58" i="132"/>
  <c r="E57" i="132"/>
  <c r="E55" i="132"/>
  <c r="E54" i="132"/>
  <c r="E53" i="132"/>
  <c r="E51" i="132"/>
  <c r="E50" i="132"/>
  <c r="E49" i="132"/>
  <c r="E47" i="132"/>
  <c r="E46" i="132"/>
  <c r="E45" i="132"/>
  <c r="E43" i="132"/>
  <c r="E42" i="132"/>
  <c r="E41" i="132"/>
  <c r="E39" i="132"/>
  <c r="E38" i="132"/>
  <c r="E37" i="132"/>
  <c r="E35" i="132"/>
  <c r="E34" i="132"/>
  <c r="E33" i="132"/>
  <c r="E31" i="132"/>
  <c r="E30" i="132"/>
  <c r="E29" i="132"/>
  <c r="E27" i="132"/>
  <c r="E26" i="132"/>
  <c r="E25" i="132"/>
  <c r="E23" i="132"/>
  <c r="E22" i="132"/>
  <c r="E21" i="132"/>
  <c r="E19" i="132"/>
  <c r="E18" i="132"/>
  <c r="E17" i="132"/>
  <c r="K15" i="132"/>
  <c r="I15" i="132"/>
  <c r="G15" i="132"/>
  <c r="K14" i="132"/>
  <c r="I14" i="132"/>
  <c r="G14" i="132"/>
  <c r="K13" i="132"/>
  <c r="I13" i="132"/>
  <c r="G13" i="132"/>
  <c r="E13" i="132" l="1"/>
  <c r="F19" i="134"/>
  <c r="F15" i="134" s="1"/>
  <c r="E14" i="132"/>
  <c r="E15" i="132"/>
  <c r="I15" i="134"/>
  <c r="K27" i="18" l="1"/>
  <c r="K26" i="18"/>
  <c r="G26" i="18"/>
  <c r="K21" i="18"/>
  <c r="K20" i="18"/>
  <c r="G20" i="18"/>
  <c r="K16" i="18"/>
  <c r="G15" i="18"/>
  <c r="I81" i="27" l="1"/>
  <c r="E81" i="27"/>
  <c r="I77" i="27"/>
  <c r="E77" i="27"/>
  <c r="I73" i="27"/>
  <c r="E73" i="27"/>
  <c r="I68" i="27"/>
  <c r="E68" i="27"/>
  <c r="I64" i="27"/>
  <c r="E64" i="27"/>
  <c r="I59" i="27"/>
  <c r="E59" i="27"/>
  <c r="I54" i="27"/>
  <c r="E54" i="27"/>
  <c r="I50" i="27"/>
  <c r="E50" i="27"/>
  <c r="I46" i="27"/>
  <c r="E46" i="27"/>
  <c r="I42" i="27"/>
  <c r="E42" i="27"/>
  <c r="I37" i="27"/>
  <c r="E37" i="27"/>
  <c r="I33" i="27"/>
  <c r="E33" i="27"/>
  <c r="I29" i="27"/>
  <c r="E29" i="27"/>
  <c r="I25" i="27"/>
  <c r="E25" i="27"/>
  <c r="I20" i="27"/>
  <c r="E20" i="27"/>
  <c r="I16" i="27"/>
  <c r="E16" i="27"/>
  <c r="I68" i="26"/>
  <c r="E68" i="26"/>
  <c r="I62" i="26"/>
  <c r="E62" i="26"/>
  <c r="I57" i="26"/>
  <c r="E57" i="26"/>
  <c r="I48" i="26"/>
  <c r="E48" i="26"/>
  <c r="I43" i="26"/>
  <c r="E43" i="26"/>
  <c r="I38" i="26"/>
  <c r="E38" i="26"/>
  <c r="I33" i="26"/>
  <c r="E33" i="26"/>
  <c r="I29" i="26"/>
  <c r="E29" i="26"/>
  <c r="I24" i="26"/>
  <c r="E24" i="26"/>
  <c r="I20" i="26"/>
  <c r="E20" i="26"/>
  <c r="F15" i="26"/>
  <c r="G15" i="26"/>
  <c r="J15" i="26"/>
  <c r="K15" i="26"/>
  <c r="I15" i="26" l="1"/>
  <c r="E15" i="26"/>
  <c r="L15" i="126" l="1"/>
  <c r="K15" i="126"/>
  <c r="H16" i="126"/>
  <c r="G16" i="126"/>
  <c r="H15" i="126"/>
  <c r="G15" i="126"/>
  <c r="F15" i="126" l="1"/>
  <c r="J15" i="126"/>
  <c r="F61" i="88" l="1"/>
  <c r="E61" i="88"/>
  <c r="D61" i="88"/>
  <c r="F51" i="88"/>
  <c r="E51" i="88"/>
  <c r="D51" i="88"/>
  <c r="F41" i="88"/>
  <c r="E41" i="88"/>
  <c r="D41" i="88"/>
  <c r="F31" i="88"/>
  <c r="E31" i="88"/>
  <c r="D31" i="88"/>
  <c r="F20" i="88"/>
  <c r="E20" i="88"/>
  <c r="D20" i="88"/>
  <c r="F19" i="88"/>
  <c r="E19" i="88"/>
  <c r="D19" i="88"/>
  <c r="F17" i="88"/>
  <c r="E17" i="88"/>
  <c r="D17" i="88"/>
  <c r="F16" i="88"/>
  <c r="E16" i="88"/>
  <c r="D16" i="88"/>
  <c r="F15" i="88"/>
  <c r="E15" i="88"/>
  <c r="D15" i="88"/>
  <c r="F14" i="88"/>
  <c r="E14" i="88"/>
  <c r="D14" i="88"/>
  <c r="F13" i="88"/>
  <c r="E13" i="88"/>
  <c r="D13" i="88"/>
  <c r="E15" i="85"/>
  <c r="F15" i="85"/>
  <c r="G15" i="85"/>
  <c r="E15" i="84"/>
  <c r="F15" i="84"/>
  <c r="G15" i="84"/>
  <c r="E15" i="83"/>
  <c r="F15" i="83"/>
  <c r="G15" i="83"/>
  <c r="I15" i="83"/>
  <c r="J15" i="83"/>
  <c r="K15" i="83"/>
  <c r="E15" i="82"/>
  <c r="F15" i="82"/>
  <c r="G15" i="82"/>
  <c r="I15" i="82"/>
  <c r="J15" i="82"/>
  <c r="K15" i="82"/>
  <c r="E15" i="79"/>
  <c r="F15" i="79"/>
  <c r="G15" i="79"/>
  <c r="I15" i="79"/>
  <c r="J15" i="79"/>
  <c r="K15" i="79"/>
  <c r="E15" i="78"/>
  <c r="F15" i="78"/>
  <c r="G15" i="78"/>
  <c r="I15" i="78"/>
  <c r="J15" i="78"/>
  <c r="K15" i="78"/>
  <c r="E14" i="77"/>
  <c r="F14" i="77"/>
  <c r="G14" i="77"/>
  <c r="I14" i="77"/>
  <c r="J14" i="77"/>
  <c r="K14" i="77"/>
  <c r="E19" i="81"/>
  <c r="F19" i="81"/>
  <c r="G19" i="81"/>
  <c r="E21" i="88" l="1"/>
  <c r="D21" i="88"/>
  <c r="F21" i="88"/>
  <c r="G15" i="86"/>
  <c r="E15" i="86"/>
  <c r="F15" i="86"/>
  <c r="F15" i="81"/>
  <c r="E15" i="81"/>
  <c r="G15" i="81"/>
  <c r="K13" i="67" l="1"/>
  <c r="J13" i="67"/>
  <c r="K12" i="67"/>
  <c r="J12" i="67"/>
  <c r="G12" i="67"/>
  <c r="G13" i="67"/>
  <c r="F12" i="67"/>
  <c r="F13" i="67"/>
  <c r="E13" i="112"/>
  <c r="K13" i="109" l="1"/>
  <c r="J13" i="109"/>
  <c r="K12" i="109"/>
  <c r="J12" i="109"/>
  <c r="F12" i="109"/>
  <c r="G12" i="109"/>
  <c r="F13" i="109"/>
  <c r="G13" i="109"/>
  <c r="I13" i="111"/>
  <c r="E13" i="111"/>
  <c r="E12" i="69"/>
  <c r="I12" i="110"/>
  <c r="E12" i="110"/>
  <c r="E16" i="110"/>
  <c r="I26" i="111"/>
  <c r="E26" i="111"/>
  <c r="I42" i="110"/>
  <c r="E42" i="110"/>
  <c r="I65" i="110"/>
  <c r="E65" i="110"/>
  <c r="E56" i="110"/>
  <c r="E47" i="110"/>
  <c r="I38" i="110"/>
  <c r="E38" i="110"/>
  <c r="E29" i="110"/>
  <c r="I69" i="109"/>
  <c r="E69" i="109"/>
  <c r="E60" i="109"/>
  <c r="E43" i="109"/>
  <c r="E34" i="109"/>
  <c r="E17" i="109"/>
  <c r="I12" i="109" l="1"/>
  <c r="I13" i="109"/>
  <c r="E13" i="109"/>
  <c r="E12" i="109"/>
  <c r="O15" i="108"/>
  <c r="N15" i="108"/>
  <c r="M15" i="108"/>
  <c r="K15" i="108"/>
  <c r="J15" i="108"/>
  <c r="I15" i="108"/>
  <c r="G15" i="108"/>
  <c r="F15" i="108"/>
  <c r="E15" i="108"/>
  <c r="K15" i="107"/>
  <c r="J15" i="107"/>
  <c r="I15" i="107"/>
  <c r="G15" i="107"/>
  <c r="F15" i="107"/>
  <c r="E15" i="107"/>
  <c r="O15" i="106"/>
  <c r="N15" i="106"/>
  <c r="M15" i="106"/>
  <c r="K15" i="106"/>
  <c r="J15" i="106"/>
  <c r="I15" i="106"/>
  <c r="G15" i="106"/>
  <c r="F15" i="106"/>
  <c r="E15" i="106"/>
  <c r="O15" i="105"/>
  <c r="N15" i="105"/>
  <c r="M15" i="105"/>
  <c r="K15" i="105"/>
  <c r="J15" i="105"/>
  <c r="I15" i="105"/>
  <c r="G15" i="105"/>
  <c r="F15" i="105"/>
  <c r="E15" i="105"/>
  <c r="E11" i="21" l="1"/>
  <c r="G11" i="21"/>
  <c r="F11" i="21"/>
  <c r="E13" i="20" l="1"/>
  <c r="G13" i="20"/>
  <c r="H13" i="20"/>
  <c r="I13" i="20"/>
  <c r="K13" i="20"/>
  <c r="L13" i="20"/>
  <c r="M13" i="20"/>
  <c r="N13" i="20"/>
  <c r="N77" i="53" l="1"/>
  <c r="N41" i="53"/>
  <c r="N37" i="53"/>
  <c r="N33" i="53"/>
  <c r="N29" i="53"/>
  <c r="N25" i="53"/>
  <c r="N17" i="53"/>
  <c r="O13" i="53"/>
  <c r="J17" i="53"/>
  <c r="E75" i="51" l="1"/>
  <c r="F11" i="51" l="1"/>
  <c r="G11" i="51"/>
  <c r="E11" i="51" l="1"/>
  <c r="J20" i="55"/>
  <c r="J16" i="55" s="1"/>
  <c r="J19" i="55"/>
  <c r="K16" i="55"/>
  <c r="L16" i="55"/>
  <c r="F19" i="55" l="1"/>
  <c r="H16" i="55"/>
  <c r="G16" i="55"/>
  <c r="J77" i="53"/>
  <c r="N73" i="53"/>
  <c r="J73" i="53"/>
  <c r="N69" i="53"/>
  <c r="J69" i="53"/>
  <c r="N65" i="53"/>
  <c r="J65" i="53"/>
  <c r="N61" i="53"/>
  <c r="J61" i="53"/>
  <c r="N57" i="53"/>
  <c r="J57" i="53"/>
  <c r="N53" i="53"/>
  <c r="J53" i="53"/>
  <c r="N49" i="53"/>
  <c r="J49" i="53"/>
  <c r="N45" i="53"/>
  <c r="J45" i="53"/>
  <c r="J41" i="53"/>
  <c r="J37" i="53"/>
  <c r="J33" i="53"/>
  <c r="J29" i="53"/>
  <c r="J25" i="53"/>
  <c r="N21" i="53"/>
  <c r="J21" i="53"/>
  <c r="G17" i="53"/>
  <c r="H17" i="53"/>
  <c r="K13" i="53"/>
  <c r="L13" i="53"/>
  <c r="P13" i="53"/>
  <c r="F16" i="55" l="1"/>
  <c r="N13" i="53"/>
  <c r="H13" i="53"/>
  <c r="F17" i="53"/>
  <c r="G13" i="53"/>
  <c r="J13" i="53"/>
  <c r="E17" i="87"/>
  <c r="G14" i="87"/>
  <c r="F14" i="87"/>
  <c r="G13" i="87"/>
  <c r="F13" i="87"/>
  <c r="I42" i="85"/>
  <c r="K14" i="85"/>
  <c r="J14" i="85"/>
  <c r="G14" i="85"/>
  <c r="F14" i="85"/>
  <c r="G14" i="84"/>
  <c r="F14" i="84"/>
  <c r="E22" i="83"/>
  <c r="K14" i="83"/>
  <c r="J14" i="83"/>
  <c r="G14" i="83"/>
  <c r="F14" i="83"/>
  <c r="E18" i="82"/>
  <c r="K14" i="82"/>
  <c r="J14" i="82"/>
  <c r="G14" i="82"/>
  <c r="F14" i="82"/>
  <c r="G50" i="81"/>
  <c r="F50" i="81"/>
  <c r="G46" i="81"/>
  <c r="F46" i="81"/>
  <c r="G42" i="81"/>
  <c r="F42" i="81"/>
  <c r="G38" i="81"/>
  <c r="F38" i="81"/>
  <c r="G34" i="81"/>
  <c r="F34" i="81"/>
  <c r="G30" i="81"/>
  <c r="F30" i="81"/>
  <c r="G26" i="81"/>
  <c r="F26" i="81"/>
  <c r="G22" i="81"/>
  <c r="F22" i="81"/>
  <c r="G18" i="81"/>
  <c r="F18" i="81"/>
  <c r="E46" i="80"/>
  <c r="E26" i="80"/>
  <c r="K14" i="80"/>
  <c r="J14" i="80"/>
  <c r="G14" i="80"/>
  <c r="F14" i="80"/>
  <c r="E18" i="79"/>
  <c r="K14" i="79"/>
  <c r="J14" i="79"/>
  <c r="G14" i="79"/>
  <c r="F14" i="79"/>
  <c r="E42" i="78"/>
  <c r="E18" i="78"/>
  <c r="K14" i="78"/>
  <c r="J14" i="78"/>
  <c r="G14" i="78"/>
  <c r="F14" i="78"/>
  <c r="E17" i="77"/>
  <c r="K13" i="77"/>
  <c r="J13" i="77"/>
  <c r="G13" i="77"/>
  <c r="F13" i="77"/>
  <c r="E29" i="76"/>
  <c r="E12" i="76"/>
  <c r="E46" i="75"/>
  <c r="E17" i="75"/>
  <c r="E12" i="75"/>
  <c r="E52" i="74"/>
  <c r="E51" i="74"/>
  <c r="E26" i="74"/>
  <c r="I22" i="74"/>
  <c r="I21" i="74"/>
  <c r="I18" i="74"/>
  <c r="E18" i="74"/>
  <c r="I17" i="74"/>
  <c r="E17" i="74"/>
  <c r="I13" i="74"/>
  <c r="I12" i="74"/>
  <c r="E25" i="73"/>
  <c r="E12" i="73"/>
  <c r="E12" i="72"/>
  <c r="E66" i="71"/>
  <c r="E45" i="71"/>
  <c r="I40" i="71"/>
  <c r="I75" i="70"/>
  <c r="E75" i="70"/>
  <c r="I74" i="70"/>
  <c r="E74" i="70"/>
  <c r="I71" i="70"/>
  <c r="E71" i="70"/>
  <c r="I70" i="70"/>
  <c r="E70" i="70"/>
  <c r="I66" i="70"/>
  <c r="I65" i="70"/>
  <c r="I58" i="70"/>
  <c r="E58" i="70"/>
  <c r="I57" i="70"/>
  <c r="E57" i="70"/>
  <c r="I38" i="70"/>
  <c r="E38" i="70"/>
  <c r="I37" i="70"/>
  <c r="I12" i="70" s="1"/>
  <c r="E37" i="70"/>
  <c r="I62" i="70"/>
  <c r="E62" i="70"/>
  <c r="I61" i="70"/>
  <c r="E61" i="70"/>
  <c r="I54" i="70"/>
  <c r="E54" i="70"/>
  <c r="I53" i="70"/>
  <c r="E53" i="70"/>
  <c r="I42" i="70"/>
  <c r="E42" i="70"/>
  <c r="I41" i="70"/>
  <c r="E41" i="70"/>
  <c r="I50" i="70"/>
  <c r="E50" i="70"/>
  <c r="I49" i="70"/>
  <c r="E49" i="70"/>
  <c r="I46" i="70"/>
  <c r="E46" i="70"/>
  <c r="I45" i="70"/>
  <c r="E45" i="70"/>
  <c r="I34" i="70"/>
  <c r="E34" i="70"/>
  <c r="I33" i="70"/>
  <c r="E33" i="70"/>
  <c r="I30" i="70"/>
  <c r="E30" i="70"/>
  <c r="I29" i="70"/>
  <c r="E29" i="70"/>
  <c r="I26" i="70"/>
  <c r="E26" i="70"/>
  <c r="I25" i="70"/>
  <c r="E25" i="70"/>
  <c r="I22" i="70"/>
  <c r="I21" i="70"/>
  <c r="E21" i="70"/>
  <c r="I18" i="70"/>
  <c r="E18" i="70"/>
  <c r="I17" i="70"/>
  <c r="E17" i="70"/>
  <c r="E51" i="69"/>
  <c r="E38" i="69"/>
  <c r="E21" i="69"/>
  <c r="E12" i="68"/>
  <c r="E44" i="67"/>
  <c r="E43" i="67"/>
  <c r="E17" i="67"/>
  <c r="I13" i="70" l="1"/>
  <c r="E13" i="70"/>
  <c r="E12" i="70"/>
  <c r="E14" i="85"/>
  <c r="I14" i="85"/>
  <c r="E14" i="83"/>
  <c r="E12" i="67"/>
  <c r="I12" i="67"/>
  <c r="E13" i="67"/>
  <c r="I13" i="67"/>
  <c r="I14" i="83"/>
  <c r="E14" i="82"/>
  <c r="I14" i="82"/>
  <c r="E34" i="81"/>
  <c r="E14" i="80"/>
  <c r="E46" i="81"/>
  <c r="F14" i="81"/>
  <c r="G14" i="86"/>
  <c r="I14" i="79"/>
  <c r="F14" i="86"/>
  <c r="E13" i="77"/>
  <c r="E50" i="81"/>
  <c r="E30" i="81"/>
  <c r="G14" i="81"/>
  <c r="E14" i="84"/>
  <c r="I14" i="78"/>
  <c r="E14" i="79"/>
  <c r="E14" i="78"/>
  <c r="E22" i="81"/>
  <c r="E38" i="81"/>
  <c r="F13" i="53"/>
  <c r="I14" i="80"/>
  <c r="E14" i="87"/>
  <c r="E26" i="81"/>
  <c r="E42" i="81"/>
  <c r="E13" i="87"/>
  <c r="I13" i="77"/>
  <c r="E18" i="81"/>
  <c r="E14" i="86" l="1"/>
  <c r="E14" i="81"/>
  <c r="E12" i="18" l="1"/>
  <c r="L12" i="18"/>
  <c r="M12" i="18"/>
  <c r="K15" i="18"/>
  <c r="K12" i="18" l="1"/>
  <c r="E78" i="1" l="1"/>
  <c r="E77" i="1"/>
  <c r="E74" i="1"/>
  <c r="E73" i="1"/>
  <c r="E70" i="1"/>
  <c r="E69" i="1"/>
  <c r="E66" i="1"/>
  <c r="E65" i="1"/>
  <c r="E62" i="1"/>
  <c r="E61" i="1"/>
  <c r="E58" i="1"/>
  <c r="E57" i="1"/>
  <c r="E54" i="1"/>
  <c r="E53" i="1"/>
  <c r="E50" i="1"/>
  <c r="E49" i="1"/>
  <c r="E46" i="1"/>
  <c r="E45" i="1"/>
  <c r="E42" i="1"/>
  <c r="E41" i="1"/>
  <c r="E38" i="1"/>
  <c r="E37" i="1"/>
  <c r="E34" i="1"/>
  <c r="E33" i="1"/>
  <c r="E30" i="1"/>
  <c r="E29" i="1"/>
  <c r="E26" i="1"/>
  <c r="E25" i="1"/>
  <c r="E22" i="1"/>
  <c r="E21" i="1"/>
  <c r="E18" i="1"/>
  <c r="E17" i="1"/>
  <c r="G14" i="1"/>
  <c r="F14" i="1"/>
  <c r="G13" i="1"/>
  <c r="F13" i="1"/>
  <c r="E13" i="1" s="1"/>
  <c r="E14" i="1" l="1"/>
  <c r="L15" i="55" l="1"/>
  <c r="K15" i="55"/>
  <c r="J15" i="55"/>
  <c r="H15" i="55" l="1"/>
  <c r="G15" i="55"/>
  <c r="F15" i="55"/>
  <c r="E126" i="3" l="1"/>
  <c r="E122" i="3"/>
  <c r="E119" i="3"/>
  <c r="E118" i="3"/>
  <c r="E115" i="3"/>
  <c r="E114" i="3"/>
  <c r="E111" i="3"/>
  <c r="E110" i="3"/>
  <c r="E107" i="3"/>
  <c r="E106" i="3"/>
  <c r="E103" i="3"/>
  <c r="E102" i="3"/>
  <c r="E99" i="3"/>
  <c r="E98" i="3"/>
  <c r="E93" i="3"/>
  <c r="E92" i="3"/>
  <c r="E89" i="3"/>
  <c r="E88" i="3"/>
  <c r="E85" i="3"/>
  <c r="E84" i="3"/>
  <c r="E60" i="3"/>
  <c r="E59" i="3"/>
  <c r="E56" i="3"/>
  <c r="E55" i="3"/>
  <c r="E52" i="3"/>
  <c r="E51" i="3"/>
  <c r="E48" i="3"/>
  <c r="E47" i="3"/>
  <c r="E44" i="3"/>
  <c r="E43" i="3"/>
  <c r="E40" i="3"/>
  <c r="E39" i="3"/>
  <c r="E36" i="3"/>
  <c r="E35" i="3"/>
  <c r="E32" i="3"/>
  <c r="E31" i="3"/>
  <c r="E28" i="3"/>
  <c r="E27" i="3"/>
  <c r="E24" i="3"/>
  <c r="E23" i="3"/>
  <c r="E20" i="3"/>
  <c r="E19" i="3"/>
  <c r="E49" i="2"/>
  <c r="E48" i="2"/>
  <c r="E45" i="2"/>
  <c r="E44" i="2"/>
  <c r="E41" i="2"/>
  <c r="E40" i="2"/>
  <c r="E37" i="2"/>
  <c r="E36" i="2"/>
  <c r="E33" i="2"/>
  <c r="E32" i="2"/>
  <c r="E29" i="2"/>
  <c r="E28" i="2"/>
  <c r="E25" i="2"/>
  <c r="E24" i="2"/>
  <c r="I19" i="2"/>
  <c r="I15" i="2" s="1"/>
  <c r="G19" i="2"/>
  <c r="I18" i="2"/>
  <c r="I14" i="2" s="1"/>
  <c r="G18" i="2"/>
  <c r="E18" i="2" l="1"/>
  <c r="E19" i="2"/>
  <c r="G15" i="2"/>
  <c r="E15" i="2" s="1"/>
  <c r="G14" i="2"/>
  <c r="E14" i="2" s="1"/>
</calcChain>
</file>

<file path=xl/sharedStrings.xml><?xml version="1.0" encoding="utf-8"?>
<sst xmlns="http://schemas.openxmlformats.org/spreadsheetml/2006/main" count="6176" uniqueCount="1228">
  <si>
    <t>Negeri</t>
  </si>
  <si>
    <t>Tahun</t>
  </si>
  <si>
    <t>Jumlah</t>
  </si>
  <si>
    <t>Sekolah rendah</t>
  </si>
  <si>
    <t xml:space="preserve">Sekolah menengah </t>
  </si>
  <si>
    <t>State</t>
  </si>
  <si>
    <t>Year</t>
  </si>
  <si>
    <t>Total</t>
  </si>
  <si>
    <t>Primary school</t>
  </si>
  <si>
    <t>Secondary school</t>
  </si>
  <si>
    <t>Akademik</t>
  </si>
  <si>
    <t>Academic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</si>
  <si>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</si>
  <si>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</si>
  <si>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</si>
  <si>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</si>
  <si>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</si>
  <si>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</si>
  <si>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</si>
  <si>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</si>
  <si>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</si>
  <si>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</si>
  <si>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 xml:space="preserve">Selangor </t>
  </si>
  <si>
    <t>Terengganu</t>
  </si>
  <si>
    <t xml:space="preserve">Sabah </t>
  </si>
  <si>
    <t>Sarawak</t>
  </si>
  <si>
    <t>W.P. Kuala Lumpur</t>
  </si>
  <si>
    <t>W.P. Labuan</t>
  </si>
  <si>
    <t>W.P. Putrajaya</t>
  </si>
  <si>
    <t>-</t>
  </si>
  <si>
    <t>Sumber: Kementerian Pendidikan Malaysia</t>
  </si>
  <si>
    <t>Source: Ministry of Education Malaysia</t>
  </si>
  <si>
    <t>2. Data termasuk sekolah bantuan kerajaan</t>
  </si>
  <si>
    <t>Lelaki</t>
  </si>
  <si>
    <t>Perempuan</t>
  </si>
  <si>
    <t>Male</t>
  </si>
  <si>
    <t>Female</t>
  </si>
  <si>
    <t>Sekolah kerajaan dan</t>
  </si>
  <si>
    <t>Calon lain</t>
  </si>
  <si>
    <t>bantuan kerajaan</t>
  </si>
  <si>
    <t>Other candidate</t>
  </si>
  <si>
    <t>Government and</t>
  </si>
  <si>
    <t>government-aided</t>
  </si>
  <si>
    <t>school</t>
  </si>
  <si>
    <t>Malaysia</t>
  </si>
  <si>
    <t>Sabah</t>
  </si>
  <si>
    <t>Selangor</t>
  </si>
  <si>
    <t>Jadual 6.7</t>
  </si>
  <si>
    <t>Table 6.7</t>
  </si>
  <si>
    <t xml:space="preserve"> </t>
  </si>
  <si>
    <t>Pencapaian</t>
  </si>
  <si>
    <t>Sekolah kerajaan</t>
  </si>
  <si>
    <t>Achievement</t>
  </si>
  <si>
    <t>dan bantuan</t>
  </si>
  <si>
    <t>Other</t>
  </si>
  <si>
    <t>kerajaan</t>
  </si>
  <si>
    <t>candidate</t>
  </si>
  <si>
    <t xml:space="preserve">Jumlah </t>
  </si>
  <si>
    <t xml:space="preserve">Mencapai tahap </t>
  </si>
  <si>
    <t xml:space="preserve">penguasaan minimum </t>
  </si>
  <si>
    <t>semua mata pelajaran</t>
  </si>
  <si>
    <t xml:space="preserve">Minimum acquisition </t>
  </si>
  <si>
    <t>in all subjects</t>
  </si>
  <si>
    <t>Semua Gred A</t>
  </si>
  <si>
    <t>All Grade A(s)</t>
  </si>
  <si>
    <t>Minimum 1 Gred B</t>
  </si>
  <si>
    <t>Minimum 1 Grade B</t>
  </si>
  <si>
    <t>Minimum 1 Gred C</t>
  </si>
  <si>
    <t>Minimum 1 Grade C</t>
  </si>
  <si>
    <t>Minimum 1 Gred D</t>
  </si>
  <si>
    <t>Minimum 1 Grade D</t>
  </si>
  <si>
    <t>Minimum 1 Gred E</t>
  </si>
  <si>
    <t>Minimum 1 Grade E</t>
  </si>
  <si>
    <t>Semua Gred E</t>
  </si>
  <si>
    <t>All Grade E(s)</t>
  </si>
  <si>
    <t>Lain-lain</t>
  </si>
  <si>
    <t>Others</t>
  </si>
  <si>
    <t>Jadual 6.8</t>
  </si>
  <si>
    <t xml:space="preserve">: Pencapaian calon Ujian Pencapaian Sekolah Rendah (UPSR) mengikut mata pelajaran, </t>
  </si>
  <si>
    <t>Table 6.8</t>
  </si>
  <si>
    <t xml:space="preserve">: Candidates' achievement of the Ujian Pencapaian Sekolah Rendah (UPSR) by subject, </t>
  </si>
  <si>
    <t>Calon</t>
  </si>
  <si>
    <t>Candidate</t>
  </si>
  <si>
    <t>A</t>
  </si>
  <si>
    <t>B</t>
  </si>
  <si>
    <t>C</t>
  </si>
  <si>
    <t>D</t>
  </si>
  <si>
    <t>E</t>
  </si>
  <si>
    <t xml:space="preserve">Calon sekolah kerajaan dan </t>
  </si>
  <si>
    <t xml:space="preserve">bantuan kerajaan  </t>
  </si>
  <si>
    <t xml:space="preserve">Candidate of government and </t>
  </si>
  <si>
    <t>government-aided school</t>
  </si>
  <si>
    <t>Bahasa Melayu-Pemahaman (SK)</t>
  </si>
  <si>
    <t>Malay Language-Comprehension</t>
  </si>
  <si>
    <t>Bahasa Melayu-Pemahaman (SJK)</t>
  </si>
  <si>
    <t>Bahasa Melayu-Penulisan (SK)</t>
  </si>
  <si>
    <t>Malay Language-Writing</t>
  </si>
  <si>
    <t>Bahasa Melayu-Penulisan (SJK)</t>
  </si>
  <si>
    <t>Bahasa Inggeris-Pemahaman (SK)</t>
  </si>
  <si>
    <t>English Language-Comprehension</t>
  </si>
  <si>
    <t>Bahasa Inggeris-Pemahaman (SJK)</t>
  </si>
  <si>
    <t>Bahasa Inggeris-Penulisan (SK)</t>
  </si>
  <si>
    <t>English Language-Writing</t>
  </si>
  <si>
    <t>Bahasa Inggeris-Penulisan (SJK)</t>
  </si>
  <si>
    <t>Matematik</t>
  </si>
  <si>
    <t>Mathematics</t>
  </si>
  <si>
    <t>Sains</t>
  </si>
  <si>
    <t>Science</t>
  </si>
  <si>
    <t>Bahasa Cina-Pemahaman</t>
  </si>
  <si>
    <t>Chinese Language-Comprehension</t>
  </si>
  <si>
    <t>PENDIDIKAN</t>
  </si>
  <si>
    <t>EDUCATION</t>
  </si>
  <si>
    <t xml:space="preserve">                   </t>
  </si>
  <si>
    <t>Bahasa Cina-Penulisan</t>
  </si>
  <si>
    <t>Chinese Language-Writing</t>
  </si>
  <si>
    <t>Bahasa Tamil-Pemahaman</t>
  </si>
  <si>
    <t>Tamil Language-Comprehension</t>
  </si>
  <si>
    <t>Bahasa Tamil-Penulisan</t>
  </si>
  <si>
    <t>Tamil Language-Writing</t>
  </si>
  <si>
    <t>Bahasa Melayu-Pemahaman</t>
  </si>
  <si>
    <t>Bahasa Melayu-Penulisan</t>
  </si>
  <si>
    <t>Jadual 6.9</t>
  </si>
  <si>
    <t>Table 6.9</t>
  </si>
  <si>
    <t>Agensi kerajaan</t>
  </si>
  <si>
    <t>Sekolah menengah</t>
  </si>
  <si>
    <t xml:space="preserve">    Total</t>
  </si>
  <si>
    <t xml:space="preserve">bantuan kerajaan </t>
  </si>
  <si>
    <t>selain KPM</t>
  </si>
  <si>
    <t>agama negeri</t>
  </si>
  <si>
    <t xml:space="preserve"> Government</t>
  </si>
  <si>
    <t>State religious</t>
  </si>
  <si>
    <t xml:space="preserve">      agencies other than</t>
  </si>
  <si>
    <t>secondary school</t>
  </si>
  <si>
    <t>MOE</t>
  </si>
  <si>
    <t xml:space="preserve">  </t>
  </si>
  <si>
    <t xml:space="preserve">agama rakyat </t>
  </si>
  <si>
    <t>swasta</t>
  </si>
  <si>
    <t>persendirian</t>
  </si>
  <si>
    <t>Rakyat religious</t>
  </si>
  <si>
    <t>Private secondary</t>
  </si>
  <si>
    <t>Private</t>
  </si>
  <si>
    <t xml:space="preserve">secondary school </t>
  </si>
  <si>
    <t xml:space="preserve"> school</t>
  </si>
  <si>
    <t xml:space="preserve"> candidate</t>
  </si>
  <si>
    <t xml:space="preserve"> Data berdasarkan calon yang mendaftar sekurang-kurangnya enam mata pelajaran</t>
  </si>
  <si>
    <t xml:space="preserve">: Candidates' achievement of the Sijil Pelajaran Malaysia (SPM) examination by category of </t>
  </si>
  <si>
    <t>Sekolah kerajaan &amp;</t>
  </si>
  <si>
    <t>Government &amp;</t>
  </si>
  <si>
    <t>Lulus semua mata pelajaran</t>
  </si>
  <si>
    <t>Passed all subjects</t>
  </si>
  <si>
    <t xml:space="preserve">(A+, A, A-) </t>
  </si>
  <si>
    <t>(Kombinasi A dan B)</t>
  </si>
  <si>
    <t xml:space="preserve">(Kombinasi A hingga C) </t>
  </si>
  <si>
    <t>Minimum 1 Gred G</t>
  </si>
  <si>
    <t>Minimum 1 Grade G</t>
  </si>
  <si>
    <t>Semua Gred G</t>
  </si>
  <si>
    <t>All Grade G(s)</t>
  </si>
  <si>
    <t>Lain-lain kombinasi</t>
  </si>
  <si>
    <t>Other combinations</t>
  </si>
  <si>
    <t>Mata Pelajaran</t>
  </si>
  <si>
    <t>Subject</t>
  </si>
  <si>
    <t>Cemerlang</t>
  </si>
  <si>
    <t>Kepujian</t>
  </si>
  <si>
    <t>Lulus</t>
  </si>
  <si>
    <t>Gagal</t>
  </si>
  <si>
    <t>Excellent</t>
  </si>
  <si>
    <t>Credit</t>
  </si>
  <si>
    <t>Passes</t>
  </si>
  <si>
    <t>Fail</t>
  </si>
  <si>
    <t>A+, A,  A-</t>
  </si>
  <si>
    <t>B+, B</t>
  </si>
  <si>
    <t>C+, C</t>
  </si>
  <si>
    <t>G</t>
  </si>
  <si>
    <t>Bahasa Melayu</t>
  </si>
  <si>
    <t>Malay Language</t>
  </si>
  <si>
    <t>English Language</t>
  </si>
  <si>
    <t>Islamic Education</t>
  </si>
  <si>
    <t>Pendidikan Moral</t>
  </si>
  <si>
    <t>Moral Education</t>
  </si>
  <si>
    <t>Sejarah</t>
  </si>
  <si>
    <t>History</t>
  </si>
  <si>
    <t>Literature in English</t>
  </si>
  <si>
    <t>Geografi</t>
  </si>
  <si>
    <t>Geography</t>
  </si>
  <si>
    <t>Bahasa Arab</t>
  </si>
  <si>
    <t>Arabic Language</t>
  </si>
  <si>
    <t>Pendidikan Seni Visual</t>
  </si>
  <si>
    <t>Visual Art Education</t>
  </si>
  <si>
    <t>Pendidikan Muzik</t>
  </si>
  <si>
    <t>Music Education</t>
  </si>
  <si>
    <t>Dance</t>
  </si>
  <si>
    <t>Matematik Tambahan</t>
  </si>
  <si>
    <t>Additional Mathematics</t>
  </si>
  <si>
    <t xml:space="preserve">Agriculture </t>
  </si>
  <si>
    <t>Pengajian Keusahawanan</t>
  </si>
  <si>
    <t>Entrepreneurial Studies</t>
  </si>
  <si>
    <t>Prinsip Perakaunan</t>
  </si>
  <si>
    <t>Principles of Account</t>
  </si>
  <si>
    <t>Engineering Drawing</t>
  </si>
  <si>
    <t>Mechanical Engineering Studies</t>
  </si>
  <si>
    <t>Civil Engineering Studies</t>
  </si>
  <si>
    <t xml:space="preserve">Pengajian Kejuruteraan </t>
  </si>
  <si>
    <t>Electrical &amp; Electronic</t>
  </si>
  <si>
    <t>Elektrik &amp; Elektronik</t>
  </si>
  <si>
    <t>Engineering Studies</t>
  </si>
  <si>
    <t>Reka Cipta</t>
  </si>
  <si>
    <t>Invention</t>
  </si>
  <si>
    <t>Perniagaan</t>
  </si>
  <si>
    <t>Economic</t>
  </si>
  <si>
    <t>Asas Kelestarian</t>
  </si>
  <si>
    <t>Sains Rumah Tangga</t>
  </si>
  <si>
    <t>Sains Komputer</t>
  </si>
  <si>
    <t>Computer Science</t>
  </si>
  <si>
    <t>Grafik Komunikasi Teknikal</t>
  </si>
  <si>
    <t>Fizik</t>
  </si>
  <si>
    <t>Physics</t>
  </si>
  <si>
    <t>Kimia</t>
  </si>
  <si>
    <t>Chemistry</t>
  </si>
  <si>
    <t>Biologi</t>
  </si>
  <si>
    <t>Biology</t>
  </si>
  <si>
    <t>Sains Tambahan</t>
  </si>
  <si>
    <t>Additional Sciences</t>
  </si>
  <si>
    <t>Sains Sukan</t>
  </si>
  <si>
    <t xml:space="preserve">Sport Science </t>
  </si>
  <si>
    <t>Tasawwur Islam</t>
  </si>
  <si>
    <t>Islamic Tasawwur</t>
  </si>
  <si>
    <t>Al-Quran &amp; Al Sunnah Education</t>
  </si>
  <si>
    <t>Pendidikan Syari'ah Islamiah</t>
  </si>
  <si>
    <t>Islamic Syariah</t>
  </si>
  <si>
    <t>Hifz Al-Quran</t>
  </si>
  <si>
    <t>Bahasa Cina</t>
  </si>
  <si>
    <t>Chinese Language</t>
  </si>
  <si>
    <t>Bahasa Tamil</t>
  </si>
  <si>
    <t>Tamil Language</t>
  </si>
  <si>
    <t>Bahasa Iban</t>
  </si>
  <si>
    <t>Iban Language</t>
  </si>
  <si>
    <t>Bahasa Kadazandusun</t>
  </si>
  <si>
    <t>Kadazandusun Language</t>
  </si>
  <si>
    <t>Pembinaan Domestik</t>
  </si>
  <si>
    <t>Domestic Construction</t>
  </si>
  <si>
    <t>Kerja Paip Domestik</t>
  </si>
  <si>
    <t>Domestic Plumbing</t>
  </si>
  <si>
    <t>Pendawaian Domestik</t>
  </si>
  <si>
    <t>Domestic Wiring</t>
  </si>
  <si>
    <t>Kimpalan Arka dan Gas</t>
  </si>
  <si>
    <t>Arc and Gas Welding</t>
  </si>
  <si>
    <t>Menservis Automobil</t>
  </si>
  <si>
    <t>Automotive Servicing</t>
  </si>
  <si>
    <t>Menservis Motosikal</t>
  </si>
  <si>
    <t>Motorcycles Servicing</t>
  </si>
  <si>
    <t>dan penyamanan Udara</t>
  </si>
  <si>
    <t xml:space="preserve">Refrigeration and Air Conditioning
</t>
  </si>
  <si>
    <t>Equipment Servicing</t>
  </si>
  <si>
    <t>Rekaan dan Jahitan Pakaian</t>
  </si>
  <si>
    <t>Design and Tailoring</t>
  </si>
  <si>
    <t>Katering dan Penyajian</t>
  </si>
  <si>
    <t>Catering and Serving</t>
  </si>
  <si>
    <t>Pemprosesan Makanan</t>
  </si>
  <si>
    <t>Food Prosessing</t>
  </si>
  <si>
    <t>Facial and Hair Care</t>
  </si>
  <si>
    <t>Landskap dan Nurseri</t>
  </si>
  <si>
    <t>Landscape and Nursery</t>
  </si>
  <si>
    <t>Akuakultur dan Haiwan Rekreasi</t>
  </si>
  <si>
    <t>Aquaculture and Pets</t>
  </si>
  <si>
    <t>Tanaman Makanan</t>
  </si>
  <si>
    <t>Food and Crop Cultivation</t>
  </si>
  <si>
    <t>Produksi Multimedia</t>
  </si>
  <si>
    <t>Multimedia Production</t>
  </si>
  <si>
    <t>Kesusasteraan Cina</t>
  </si>
  <si>
    <t>Literature in Chinese</t>
  </si>
  <si>
    <t>Kesusasteraan Tamil</t>
  </si>
  <si>
    <t>Literature in Tamil</t>
  </si>
  <si>
    <t>Bible Knowledge</t>
  </si>
  <si>
    <t>Bahasa Punjabi</t>
  </si>
  <si>
    <t>Punjabi Language</t>
  </si>
  <si>
    <t>Source: Ministry of Education, Malaysia</t>
  </si>
  <si>
    <t xml:space="preserve">: Candidates' achievement of the Sijil Tinggi Agama Malaysia (STAM) examination by category of </t>
  </si>
  <si>
    <t>Calon baharu</t>
  </si>
  <si>
    <t>Calon ulangan</t>
  </si>
  <si>
    <t>New candidate</t>
  </si>
  <si>
    <t>Repeated candidate</t>
  </si>
  <si>
    <t>Mumtaz (Cemerlang)</t>
  </si>
  <si>
    <t>Jayyid Jiddan (Sangat Baik)</t>
  </si>
  <si>
    <t>Very Good</t>
  </si>
  <si>
    <t>Jayyid (Baik)</t>
  </si>
  <si>
    <t>Good</t>
  </si>
  <si>
    <t>Maqbul (Lulus)</t>
  </si>
  <si>
    <t>Rasib (Gagal)</t>
  </si>
  <si>
    <t xml:space="preserve"> Data berdasarkan semua calon</t>
  </si>
  <si>
    <t>Sekolah</t>
  </si>
  <si>
    <t>Swasta</t>
  </si>
  <si>
    <t>Persendirian</t>
  </si>
  <si>
    <t>Kerajaan</t>
  </si>
  <si>
    <t>Integriti</t>
  </si>
  <si>
    <t>Individu</t>
  </si>
  <si>
    <t>Integrity</t>
  </si>
  <si>
    <t>Private individual</t>
  </si>
  <si>
    <t>government</t>
  </si>
  <si>
    <t xml:space="preserve">Kelulusan Penuh </t>
  </si>
  <si>
    <t>Full passes</t>
  </si>
  <si>
    <t>5 Mata Pelajaran</t>
  </si>
  <si>
    <t>5 subjects</t>
  </si>
  <si>
    <t>4 Mata Pelajaran</t>
  </si>
  <si>
    <t>4 subjects</t>
  </si>
  <si>
    <t>3 Mata Pelajaran</t>
  </si>
  <si>
    <t>3 subjects</t>
  </si>
  <si>
    <t>2 Mata Pelajaran</t>
  </si>
  <si>
    <t>2 subjects</t>
  </si>
  <si>
    <t>1 Mata Pelajaran</t>
  </si>
  <si>
    <t>1 subjects</t>
  </si>
  <si>
    <t>Lulus Sebahagian</t>
  </si>
  <si>
    <t>Partial Pass</t>
  </si>
  <si>
    <t>Sumber: Majlis Peperiksaan Malaysia</t>
  </si>
  <si>
    <t>Source: Malaysian Examinations Council</t>
  </si>
  <si>
    <t xml:space="preserve">: Pencapaian calon Sijil Tinggi Persekolahan Malaysia (STPM) mengikut kategori calon dan Purata Nilai Gred </t>
  </si>
  <si>
    <t xml:space="preserve">: Candidates' achievement of the Malaysian Higher School Certificate (STPM) by category of candidate and Cumulative </t>
  </si>
  <si>
    <t xml:space="preserve">Purata Nilai Gred </t>
  </si>
  <si>
    <t>Keseluruhan (PNGK)</t>
  </si>
  <si>
    <t>Cumulative Grade Point</t>
  </si>
  <si>
    <r>
      <rPr>
        <i/>
        <sz val="11"/>
        <rFont val="Century Gothic"/>
        <family val="2"/>
      </rPr>
      <t>Average</t>
    </r>
    <r>
      <rPr>
        <sz val="11"/>
        <rFont val="Century Gothic"/>
        <family val="2"/>
      </rPr>
      <t xml:space="preserve"> (CGPA)</t>
    </r>
  </si>
  <si>
    <t>3.50–3.99</t>
  </si>
  <si>
    <t>3.00–3.49</t>
  </si>
  <si>
    <t>2.50–2.99</t>
  </si>
  <si>
    <t>2.00–2.49</t>
  </si>
  <si>
    <t>Bawah 2.00</t>
  </si>
  <si>
    <t>Below 2.00</t>
  </si>
  <si>
    <t>Bilangan</t>
  </si>
  <si>
    <t>Number</t>
  </si>
  <si>
    <t>Lulus penuh</t>
  </si>
  <si>
    <t>Lulus sebahagian</t>
  </si>
  <si>
    <t>Partial pass</t>
  </si>
  <si>
    <t>Pengajian Am</t>
  </si>
  <si>
    <t>General Studies</t>
  </si>
  <si>
    <t xml:space="preserve">Kesusasteraan Melayu </t>
  </si>
  <si>
    <t>Komunikasi</t>
  </si>
  <si>
    <t xml:space="preserve">Communicative Malay </t>
  </si>
  <si>
    <t>Literature</t>
  </si>
  <si>
    <t>Syariah</t>
  </si>
  <si>
    <t>Islamic Law</t>
  </si>
  <si>
    <t>Usuluddin</t>
  </si>
  <si>
    <t>Islamic Theology</t>
  </si>
  <si>
    <t>Ekonomi</t>
  </si>
  <si>
    <t>Economics</t>
  </si>
  <si>
    <t xml:space="preserve">Pengajian Perniagaan </t>
  </si>
  <si>
    <t>Business Studies</t>
  </si>
  <si>
    <t>Perakaunan</t>
  </si>
  <si>
    <t>Accounting</t>
  </si>
  <si>
    <t>Mathematics (M)</t>
  </si>
  <si>
    <t>Mathematics (T)</t>
  </si>
  <si>
    <t>Technology</t>
  </si>
  <si>
    <t>Sports Science</t>
  </si>
  <si>
    <t>Seni Visual</t>
  </si>
  <si>
    <t>Visual Art</t>
  </si>
  <si>
    <t xml:space="preserve">Agensi </t>
  </si>
  <si>
    <t>Guru</t>
  </si>
  <si>
    <t>Pelajar</t>
  </si>
  <si>
    <t>Agency</t>
  </si>
  <si>
    <t>tadika</t>
  </si>
  <si>
    <t>Teacher</t>
  </si>
  <si>
    <t>Student</t>
  </si>
  <si>
    <t>Number of</t>
  </si>
  <si>
    <t>kindergartens</t>
  </si>
  <si>
    <t>Jabatan Agama</t>
  </si>
  <si>
    <t>Islam Negeri</t>
  </si>
  <si>
    <t xml:space="preserve">State Islamic </t>
  </si>
  <si>
    <t xml:space="preserve">Religious </t>
  </si>
  <si>
    <t>Department</t>
  </si>
  <si>
    <t xml:space="preserve">Jabatan Kemajuan </t>
  </si>
  <si>
    <t>Masyarakat</t>
  </si>
  <si>
    <t>(KEMAS)</t>
  </si>
  <si>
    <t xml:space="preserve">Department of </t>
  </si>
  <si>
    <t xml:space="preserve">Community </t>
  </si>
  <si>
    <t>Development</t>
  </si>
  <si>
    <t>Jabatan  Perpaduan</t>
  </si>
  <si>
    <t xml:space="preserve">Negara dan </t>
  </si>
  <si>
    <t>Integrasi Nasional</t>
  </si>
  <si>
    <t>National Unity</t>
  </si>
  <si>
    <t>and Integration</t>
  </si>
  <si>
    <t>Agama</t>
  </si>
  <si>
    <t>MP Cina</t>
  </si>
  <si>
    <t>Religious</t>
  </si>
  <si>
    <t>PC Sec.</t>
  </si>
  <si>
    <t>MP Cina merujuk kepada Sekolah Menengah Persendirian Cina</t>
  </si>
  <si>
    <t>PC Sec. refers to Private Chinese Secondary School</t>
  </si>
  <si>
    <t>Sekolah Pendidikan Khas</t>
  </si>
  <si>
    <t>Sekolah Antarabangsa</t>
  </si>
  <si>
    <t>Sekolah Ekspatriat</t>
  </si>
  <si>
    <t>Special Education School</t>
  </si>
  <si>
    <t>International School</t>
  </si>
  <si>
    <t>Expatriate School</t>
  </si>
  <si>
    <t xml:space="preserve">: Bilangan staf akademik dan penuntut di Institut Pendidikan Guru mengikut negeri dan jantina, Malaysia, </t>
  </si>
  <si>
    <t xml:space="preserve">: Number of academic staffs and students in Institute of Teacher Education by state and sex, Malaysia, </t>
  </si>
  <si>
    <t>Institut Pendidikan Guru</t>
  </si>
  <si>
    <t xml:space="preserve">Tahun </t>
  </si>
  <si>
    <t>Staf akademik</t>
  </si>
  <si>
    <t>Penuntut</t>
  </si>
  <si>
    <t>Institute of Teacher Education</t>
  </si>
  <si>
    <t xml:space="preserve">Year </t>
  </si>
  <si>
    <t>Academic staff</t>
  </si>
  <si>
    <t>Kampus Tun Hussien Onn</t>
  </si>
  <si>
    <t>Tun Hussien Onn Campus</t>
  </si>
  <si>
    <t>Kampus Temenggong Ibrahim</t>
  </si>
  <si>
    <t>Temenggong Ibrahim Campus</t>
  </si>
  <si>
    <t>Kampus Darul Aman</t>
  </si>
  <si>
    <t xml:space="preserve">Darul Aman Campus  </t>
  </si>
  <si>
    <t>Kampus Sultan Abdul Halim</t>
  </si>
  <si>
    <t>Sultan Abdul Halim Campus</t>
  </si>
  <si>
    <t>Kampus Kota Bharu</t>
  </si>
  <si>
    <t xml:space="preserve">    Kota Bharu Campus</t>
  </si>
  <si>
    <t>Kampus Perempuan Melayu</t>
  </si>
  <si>
    <t xml:space="preserve">   Perempuan Melayu Campus</t>
  </si>
  <si>
    <t xml:space="preserve">Kampus Raja Melewar </t>
  </si>
  <si>
    <t xml:space="preserve">   Raja Melewar Campus</t>
  </si>
  <si>
    <t>Kampus Pendidikan Teknik</t>
  </si>
  <si>
    <t>Kampus Tengku Ampuan Afzan</t>
  </si>
  <si>
    <t xml:space="preserve">    Tengku Ampuan Afzan Campus</t>
  </si>
  <si>
    <t xml:space="preserve">Institut Pendidikan Guru </t>
  </si>
  <si>
    <t>Kampus Ipoh</t>
  </si>
  <si>
    <t xml:space="preserve">   Institute of Teacher Education </t>
  </si>
  <si>
    <t>Ipoh Campus</t>
  </si>
  <si>
    <t>Kampus Perlis</t>
  </si>
  <si>
    <t xml:space="preserve">Institute of Teacher Education </t>
  </si>
  <si>
    <t>Perlis Campus</t>
  </si>
  <si>
    <t xml:space="preserve">: Bilangan staf akademik dan penuntut di Institut Pendidikan Guru mengikut negeri dan jantina, </t>
  </si>
  <si>
    <t xml:space="preserve">: Number of academic staffs and students in Institute of Teacher Education by state and sex,  </t>
  </si>
  <si>
    <t>Kampus Pulau Pinang</t>
  </si>
  <si>
    <t xml:space="preserve">    Pulau Pinang Campus</t>
  </si>
  <si>
    <t>Kampus Tuanku Bainun</t>
  </si>
  <si>
    <t xml:space="preserve">    Tuanku Bainun Campus</t>
  </si>
  <si>
    <t>Kampus Gaya</t>
  </si>
  <si>
    <t xml:space="preserve">    Gaya Campus</t>
  </si>
  <si>
    <t>Kampus Kent</t>
  </si>
  <si>
    <t xml:space="preserve">    Kent Campus</t>
  </si>
  <si>
    <t>Kampus Tawau</t>
  </si>
  <si>
    <t xml:space="preserve">    Tawau Campus</t>
  </si>
  <si>
    <t>Kampus Keningau</t>
  </si>
  <si>
    <t xml:space="preserve">    Keningau Campus</t>
  </si>
  <si>
    <t>Kampus Batu Lintang</t>
  </si>
  <si>
    <t xml:space="preserve">    Batu Lintang Campus</t>
  </si>
  <si>
    <t>Kampus Sarawak</t>
  </si>
  <si>
    <t xml:space="preserve">    Sarawak Campus</t>
  </si>
  <si>
    <t>Kampus Rajang</t>
  </si>
  <si>
    <t xml:space="preserve">    Rajang Campus</t>
  </si>
  <si>
    <t>Kampus Tun Abdul Razak</t>
  </si>
  <si>
    <t xml:space="preserve">    Tun Abdul Razak Campus</t>
  </si>
  <si>
    <t>Kampus Pendidikan Islam</t>
  </si>
  <si>
    <t xml:space="preserve">    Pendidikan Islam Campus</t>
  </si>
  <si>
    <t>Kampus Dato' Razali Ismail</t>
  </si>
  <si>
    <t xml:space="preserve">    Dato' Razali Ismail Campus</t>
  </si>
  <si>
    <t>Kampus Sultan Mizan</t>
  </si>
  <si>
    <t xml:space="preserve">    Sultan Mizan Campus</t>
  </si>
  <si>
    <t>Kampus Bahasa Melayu</t>
  </si>
  <si>
    <t xml:space="preserve">    Bahasa Melayu Campus</t>
  </si>
  <si>
    <t>Kampus Bahasa Antarabangsa</t>
  </si>
  <si>
    <t xml:space="preserve">    Bahasa Antarabangsa Campus</t>
  </si>
  <si>
    <t>Kampus Ilmu Khas</t>
  </si>
  <si>
    <t xml:space="preserve">    Ilmu Khas Campus</t>
  </si>
  <si>
    <t>Universiti Malaya (UM)</t>
  </si>
  <si>
    <t>University of Malaya</t>
  </si>
  <si>
    <t>Universiti Sains Malaysia (USM)</t>
  </si>
  <si>
    <t>University of Science Malaysia</t>
  </si>
  <si>
    <t>Universiti Kebangsaan Malaysia (UKM)</t>
  </si>
  <si>
    <t>National University of Malaysia</t>
  </si>
  <si>
    <t>Universiti Putra Malaysia (UPM)</t>
  </si>
  <si>
    <t>University Putra Malaysia</t>
  </si>
  <si>
    <t>Universiti Teknologi Malaysia (UTM)</t>
  </si>
  <si>
    <t>University Technology Malaysia</t>
  </si>
  <si>
    <t>Universiti Utara Malaysia (UUM)</t>
  </si>
  <si>
    <t>Northern University of Malaysia</t>
  </si>
  <si>
    <t>Universiti Islam Antarabangsa Malaysia (UIAM)</t>
  </si>
  <si>
    <t>International Islamic University Malaysia</t>
  </si>
  <si>
    <t>Universiti Malaysia Sarawak (UNIMAS)</t>
  </si>
  <si>
    <t>University Malaysia Sarawak</t>
  </si>
  <si>
    <t>Universiti Malaysia Sabah (UMS)</t>
  </si>
  <si>
    <t>University Malaysia Sabah</t>
  </si>
  <si>
    <t>Universiti Pendidikan Sultan Idris (UPSI)</t>
  </si>
  <si>
    <t xml:space="preserve">Sultan Idris Education University </t>
  </si>
  <si>
    <t>Universiti Teknologi MARA (UiTM)</t>
  </si>
  <si>
    <t>University Technology MARA</t>
  </si>
  <si>
    <t>Universiti Sultan Zainal Abidin (UniSZA)</t>
  </si>
  <si>
    <t>University Sultan Zainal Abidin</t>
  </si>
  <si>
    <t>Universiti Malaysia Terengganu (UMT)</t>
  </si>
  <si>
    <t>University Malaysia Terengganu</t>
  </si>
  <si>
    <t>Universiti Sains Islam Malaysia (USIM)</t>
  </si>
  <si>
    <t>Islamic Science University of Malaysia</t>
  </si>
  <si>
    <t>Universiti Tun Hussein Onn Malaysia (UTHM)</t>
  </si>
  <si>
    <t>University Tun Hussein Onn Malaysia</t>
  </si>
  <si>
    <t>Universiti Teknikal Malaysia Melaka (UTeM)</t>
  </si>
  <si>
    <t>University Technical Malaysia Melaka</t>
  </si>
  <si>
    <t>Universiti Malaysia Pahang (UMP)</t>
  </si>
  <si>
    <t>University Malaysia Pahang</t>
  </si>
  <si>
    <t>Universiti Malaysia Perlis (UNIMAP)</t>
  </si>
  <si>
    <t>University Malaysia Perlis</t>
  </si>
  <si>
    <t>Universiti Malaysia Kelantan (UMK)</t>
  </si>
  <si>
    <t>University Malaysia Kelantan</t>
  </si>
  <si>
    <t>Negeri &amp; Politeknik</t>
  </si>
  <si>
    <t>State &amp; Polytechnic</t>
  </si>
  <si>
    <t>Politeknik METrO Johor Bharu</t>
  </si>
  <si>
    <t>METrO Polytechnic, Johor Bharu</t>
  </si>
  <si>
    <t>Politeknik Ibrahim Sultan</t>
  </si>
  <si>
    <t>Ibrahim Sultan Polytechnic</t>
  </si>
  <si>
    <t>Politeknik Mersing</t>
  </si>
  <si>
    <t>Mersing Polytechnic</t>
  </si>
  <si>
    <t>Politeknik Tun Syed Nasir Syed Ismail</t>
  </si>
  <si>
    <t>Tun Syed Nasir Syed Ismail Polytechnic</t>
  </si>
  <si>
    <t>Politeknik Sultan Abdul Halim Mu'adzam Shah</t>
  </si>
  <si>
    <t>Sultan Abdul Halim Mu'adzam Shah Polytechnic</t>
  </si>
  <si>
    <t>Politeknik Tuanku Sultanah Bahiyah</t>
  </si>
  <si>
    <t>Tuanku Sultanah Bahiyah Polytechnic</t>
  </si>
  <si>
    <t>Politeknik Kota Bharu</t>
  </si>
  <si>
    <t>Kota Bharu Polytechnic</t>
  </si>
  <si>
    <t>Politeknik Jeli</t>
  </si>
  <si>
    <t>Jeli Polytechnic</t>
  </si>
  <si>
    <t>Politeknik Melaka</t>
  </si>
  <si>
    <t>Melaka Polytechnic</t>
  </si>
  <si>
    <t>Politeknik Merlimau</t>
  </si>
  <si>
    <t>Merlimau Polytechnic</t>
  </si>
  <si>
    <t>Politeknik Port Dickson</t>
  </si>
  <si>
    <t>Port Dickson Polytechnic</t>
  </si>
  <si>
    <t>Politeknik Nilai</t>
  </si>
  <si>
    <t>Nilai Polytechnic</t>
  </si>
  <si>
    <t>Politeknik Sultan Hj. Ahmad Shah</t>
  </si>
  <si>
    <t>Sultan Hj. Ahmad Shah Polytechnic</t>
  </si>
  <si>
    <t>Politeknik Muadzam Shah</t>
  </si>
  <si>
    <t>Muadzam Shah Polytechnic</t>
  </si>
  <si>
    <t>Politeknik METrO Kuantan</t>
  </si>
  <si>
    <t>METrO Polytechnic, Kuantan</t>
  </si>
  <si>
    <t>Politeknik Ungku Omar</t>
  </si>
  <si>
    <t>Ungku Omar Polytechnic</t>
  </si>
  <si>
    <t>Politeknik Sultan Azlan Shah</t>
  </si>
  <si>
    <t>Sultan Azlan Shah Polytechnic</t>
  </si>
  <si>
    <t>Politeknik Bagan Datuk</t>
  </si>
  <si>
    <t>Bagan Datuk Polytechnic</t>
  </si>
  <si>
    <t>Politeknik Tuanku Syed Sirajuddin</t>
  </si>
  <si>
    <t>Tuanku Syed Sirajuddin Polytechnic</t>
  </si>
  <si>
    <t>Politeknik Seberang Perai</t>
  </si>
  <si>
    <t>Seberang Perai Polytechnic</t>
  </si>
  <si>
    <t>Politeknik Balik Pulau</t>
  </si>
  <si>
    <t>Balik Pulau Polytechnic</t>
  </si>
  <si>
    <t>Politeknik METrO Tasek Gelugor</t>
  </si>
  <si>
    <t>METrO Polytechnic, Tasek Gelugor</t>
  </si>
  <si>
    <t>Politeknik Kota Kinabalu</t>
  </si>
  <si>
    <t>Kota Kinabalu Polytechnic</t>
  </si>
  <si>
    <t>Politeknik Sandakan</t>
  </si>
  <si>
    <t>Sandakan Polytechnic</t>
  </si>
  <si>
    <t>Politeknik Tawau</t>
  </si>
  <si>
    <t>Tawau Polytechnic</t>
  </si>
  <si>
    <t>Politeknik Kuching</t>
  </si>
  <si>
    <t>Kuching Polytechnic</t>
  </si>
  <si>
    <t>Politeknik Mukah</t>
  </si>
  <si>
    <t>Mukah Polytechnic</t>
  </si>
  <si>
    <t>Politeknik METrO Betong</t>
  </si>
  <si>
    <t xml:space="preserve">METrO Polytechnic, Betong </t>
  </si>
  <si>
    <t xml:space="preserve">Politeknik Sultan Salahuddin Abdul Aziz Shah </t>
  </si>
  <si>
    <t xml:space="preserve">Sultan Salahuddin Abdul Aziz Shah Polytechnic </t>
  </si>
  <si>
    <t>Politeknik Sultan Idris Shah</t>
  </si>
  <si>
    <t>Sultan Idris Shah Polytechnic</t>
  </si>
  <si>
    <t>Politeknik Banting</t>
  </si>
  <si>
    <t>Banting Polytechnic</t>
  </si>
  <si>
    <t>Politeknik Kuala Terengganu</t>
  </si>
  <si>
    <t>Kuala Terengganu Polytechnic</t>
  </si>
  <si>
    <t>Politeknik Sultan Mizan Zainal Abidin</t>
  </si>
  <si>
    <t>Sultan Mizan Zainal Abidin Polytechnic</t>
  </si>
  <si>
    <t>Politeknik Hulu Terengganu</t>
  </si>
  <si>
    <t>Hulu Terengganu Polytechnic</t>
  </si>
  <si>
    <t xml:space="preserve">Politeknik Besut </t>
  </si>
  <si>
    <t>Besut Polytechnic</t>
  </si>
  <si>
    <t>Politeknik METrO Kuala Lumpur</t>
  </si>
  <si>
    <t>METrO Polytechnic, Kuala Lumpur</t>
  </si>
  <si>
    <t xml:space="preserve">Negeri &amp; Kolej komuniti </t>
  </si>
  <si>
    <t>State &amp; Community college</t>
  </si>
  <si>
    <t xml:space="preserve">     Lelaki</t>
  </si>
  <si>
    <t xml:space="preserve">     Male</t>
  </si>
  <si>
    <t>Kolej Komuniti Segamat</t>
  </si>
  <si>
    <t>Segamat Community College</t>
  </si>
  <si>
    <t>Kolej Komuniti Ledang, Muar</t>
  </si>
  <si>
    <t>Ledang Community College, Muar</t>
  </si>
  <si>
    <t>Kolej Komuniti Bandar Penawar, Kota Tinggi</t>
  </si>
  <si>
    <t>Bandar Penawar Community College, Kota Tinggi</t>
  </si>
  <si>
    <t xml:space="preserve">Kolej Komuniti Segamat 2, Jementah </t>
  </si>
  <si>
    <t xml:space="preserve">Segamat 2 Community College, Jementah </t>
  </si>
  <si>
    <t>Kolej Komuniti Pasir Gudang</t>
  </si>
  <si>
    <t>Pasir Gudang Community College</t>
  </si>
  <si>
    <t xml:space="preserve">Kolej Komuniti Batu Pahat </t>
  </si>
  <si>
    <t>Batu Pahat Community College</t>
  </si>
  <si>
    <t xml:space="preserve">Kolej Komuniti Kluang </t>
  </si>
  <si>
    <t>Kluang Community College</t>
  </si>
  <si>
    <t>Kolej Komuniti Cawangan Gelang Patah</t>
  </si>
  <si>
    <t>Gelang Patah Branch Community College</t>
  </si>
  <si>
    <t>Kolej Komuniti Bandar Darul Aman Jitra</t>
  </si>
  <si>
    <t>Bandar Darul Aman Jitra Community College</t>
  </si>
  <si>
    <t xml:space="preserve">Kolej Komuniti Sungai Petani </t>
  </si>
  <si>
    <t xml:space="preserve">Sungai Petani Community College </t>
  </si>
  <si>
    <t>Kolej Komuniti Langkawi</t>
  </si>
  <si>
    <t>Langkawi Community College</t>
  </si>
  <si>
    <t>Kolej Komuniti Kulim</t>
  </si>
  <si>
    <t>Kulim Community College</t>
  </si>
  <si>
    <t>Kolej Komuniti Baling</t>
  </si>
  <si>
    <t>Baling Community College</t>
  </si>
  <si>
    <t>Kolej Komuniti Padang Terap</t>
  </si>
  <si>
    <t>Padang Terap Community College</t>
  </si>
  <si>
    <t>Kolej Komuniti Sik</t>
  </si>
  <si>
    <t>Sik Community College</t>
  </si>
  <si>
    <t>Kolej Komuniti Cawangan Jerlun</t>
  </si>
  <si>
    <t>Jerlun Branch Community College</t>
  </si>
  <si>
    <t>Kolej Komuniti Kok Lanas</t>
  </si>
  <si>
    <t>Kok Lanas Community College</t>
  </si>
  <si>
    <t>Kolej Komuniti Cawangan Rantau Panjang</t>
  </si>
  <si>
    <t xml:space="preserve">Rantau Panjang Branch Community College </t>
  </si>
  <si>
    <t>Kolej Komuniti Bukit Beruang</t>
  </si>
  <si>
    <t>Bukit Beruang Community College</t>
  </si>
  <si>
    <t>Kolej Komuniti Masjid Tanah</t>
  </si>
  <si>
    <t>Masjid Tanah Community College</t>
  </si>
  <si>
    <t>Kolej Komuniti Selandar, Nyalas</t>
  </si>
  <si>
    <t>Selandar Community College, Nyalas</t>
  </si>
  <si>
    <t>Kolej Komuniti Jasin</t>
  </si>
  <si>
    <t>Jasin Community College</t>
  </si>
  <si>
    <t>Kolej Komuniti Jempol, Bahau</t>
  </si>
  <si>
    <t>Jempol Community College, Bahau</t>
  </si>
  <si>
    <t>Kolej Komuniti Jelebu</t>
  </si>
  <si>
    <t>Jelebu Community College</t>
  </si>
  <si>
    <t>Kolej Komuniti Rembau</t>
  </si>
  <si>
    <t>Rembau Community College</t>
  </si>
  <si>
    <t xml:space="preserve">Kolej Komuniti Tampin </t>
  </si>
  <si>
    <t>Tampin Community College</t>
  </si>
  <si>
    <t>Kolej Komuniti Kuala Pilah</t>
  </si>
  <si>
    <t>Kuala Pilah Community College</t>
  </si>
  <si>
    <t>Kolej Komuniti Kuantan</t>
  </si>
  <si>
    <t>Kuantan Community College</t>
  </si>
  <si>
    <t>Kolej Komuniti Bentong</t>
  </si>
  <si>
    <t>Bentong Community College</t>
  </si>
  <si>
    <t>Kolej Komuniti Temerloh</t>
  </si>
  <si>
    <t>Temerloh Community College</t>
  </si>
  <si>
    <t>Kolej Komuniti Paya Besar, Gambang</t>
  </si>
  <si>
    <t>Paya Besar Community College, Gambang</t>
  </si>
  <si>
    <t>Kolej Komuniti Rompin</t>
  </si>
  <si>
    <t>Rompin Community College</t>
  </si>
  <si>
    <t xml:space="preserve">Kolej Komuniti Pekan </t>
  </si>
  <si>
    <t>Pekan Community College</t>
  </si>
  <si>
    <t xml:space="preserve">Kolej Komuniti Jerantut </t>
  </si>
  <si>
    <t>Jerantut Community College</t>
  </si>
  <si>
    <t>Kolej Komuniti Grik</t>
  </si>
  <si>
    <t>Grik Community College</t>
  </si>
  <si>
    <t>Kolej Komuniti Sungai Siput</t>
  </si>
  <si>
    <t>Sungai Siput Community College</t>
  </si>
  <si>
    <t>Kolej Komuniti Pasir Salak</t>
  </si>
  <si>
    <t>Pasir Salak Community College</t>
  </si>
  <si>
    <t xml:space="preserve">Kolej Komuniti Batu Gajah </t>
  </si>
  <si>
    <t>Batu Gajah Community College</t>
  </si>
  <si>
    <t xml:space="preserve">Kolej Komuniti Taiping </t>
  </si>
  <si>
    <t>Taiping Community College</t>
  </si>
  <si>
    <t>Kolej Komuniti Bagan Datuk</t>
  </si>
  <si>
    <t>Bagan Datuk Community College</t>
  </si>
  <si>
    <t xml:space="preserve">Kolej Komuniti Bagan Serai </t>
  </si>
  <si>
    <t>Bagan Serai Community College</t>
  </si>
  <si>
    <t xml:space="preserve">Kolej Komuniti Arau </t>
  </si>
  <si>
    <t>Arau Community College</t>
  </si>
  <si>
    <t>Kolej Komuniti Cawangan Kangar</t>
  </si>
  <si>
    <t>Kangar Branch Community College</t>
  </si>
  <si>
    <t>Kolej Komuniti Kepala Batas</t>
  </si>
  <si>
    <t>Kepala Batas Community College</t>
  </si>
  <si>
    <t>Kolej Komuniti Bayan Baru</t>
  </si>
  <si>
    <t>Bayan Baru Community College</t>
  </si>
  <si>
    <t xml:space="preserve">Kolej Komuniti Seberang Jaya </t>
  </si>
  <si>
    <t>Seberang Jaya Community College</t>
  </si>
  <si>
    <t>Kolej Komuniti Tawau</t>
  </si>
  <si>
    <t>Tawau Community College</t>
  </si>
  <si>
    <t xml:space="preserve">Kolej Komuniti Lahad Datu </t>
  </si>
  <si>
    <t>Lahad Datu Community College</t>
  </si>
  <si>
    <t xml:space="preserve">Kolej Komuniti Sandakan </t>
  </si>
  <si>
    <t>Sandakan Community College</t>
  </si>
  <si>
    <t>Kolej Komuniti Beaufort</t>
  </si>
  <si>
    <t>Beaufort Community College</t>
  </si>
  <si>
    <t>Kolej Komuniti Tambunan</t>
  </si>
  <si>
    <t>Tambunan Community College</t>
  </si>
  <si>
    <t>Kolej Komuniti Penampang</t>
  </si>
  <si>
    <t>Penampang Community College</t>
  </si>
  <si>
    <t>Kolej Komuniti Marudu</t>
  </si>
  <si>
    <t>Marudu Community College</t>
  </si>
  <si>
    <t>Kolej Komuniti Kuching</t>
  </si>
  <si>
    <t>Kuching Community College</t>
  </si>
  <si>
    <t>Kolej Komuniti Mas Gading, Kuching</t>
  </si>
  <si>
    <t>Mas Gading Community College, Kuching</t>
  </si>
  <si>
    <t xml:space="preserve">Kolej Komuniti Miri </t>
  </si>
  <si>
    <t>Miri Community College</t>
  </si>
  <si>
    <t>Kolej Komuniti Sarikei</t>
  </si>
  <si>
    <t>Sarikei Community College</t>
  </si>
  <si>
    <t>Kolej Komuniti Sabak Bernam</t>
  </si>
  <si>
    <t>Sabak Bernam Community College</t>
  </si>
  <si>
    <t>Kolej Komuniti Kuala Langat, Banting</t>
  </si>
  <si>
    <t>Kuala Langat Community College, Banting</t>
  </si>
  <si>
    <t>Kolej Komuniti Hulu Selangor, Bukit Beruntung</t>
  </si>
  <si>
    <t>Hulu Selangor Community College, Bukit Beruntung</t>
  </si>
  <si>
    <t>Kolej Komuniti Hulu Langat, Kajang</t>
  </si>
  <si>
    <t>Hulu Langat Community College, Kajang</t>
  </si>
  <si>
    <t xml:space="preserve">Kolej Komuniti Selayang </t>
  </si>
  <si>
    <t xml:space="preserve">Selayang Community College </t>
  </si>
  <si>
    <t>Kolej Komuniti Ampang</t>
  </si>
  <si>
    <t xml:space="preserve">Ampang Community College </t>
  </si>
  <si>
    <t>Kolej Komuniti Kelana Jaya</t>
  </si>
  <si>
    <t>Kelana Jaya Community College</t>
  </si>
  <si>
    <t>Kolej Komuniti Kuala Terengganu</t>
  </si>
  <si>
    <t>Kuala Terengganu Community College</t>
  </si>
  <si>
    <t>Kolej Komuniti Besut</t>
  </si>
  <si>
    <t>Besut Community College</t>
  </si>
  <si>
    <t xml:space="preserve">: Bilangan penuntut di universiti awam mengikut bidang, kelulusan akademik dan jantina, </t>
  </si>
  <si>
    <t xml:space="preserve">: Number of students in public university by course, academic qualification and sex, </t>
  </si>
  <si>
    <t>Bidang</t>
  </si>
  <si>
    <t>Kedoktoran</t>
  </si>
  <si>
    <t>Sarjana</t>
  </si>
  <si>
    <t>Course</t>
  </si>
  <si>
    <t>Doctorate</t>
  </si>
  <si>
    <t>Master</t>
  </si>
  <si>
    <t>Pendidikan</t>
  </si>
  <si>
    <t>Education</t>
  </si>
  <si>
    <t>Sastera &amp; Kemanusiaan</t>
  </si>
  <si>
    <t>Arts &amp; Humanities</t>
  </si>
  <si>
    <t>Sains Sosial, Perniagaan &amp; Perundangan</t>
  </si>
  <si>
    <t xml:space="preserve">Social Sciences, Business &amp; Law </t>
  </si>
  <si>
    <t>Sains, Matematik &amp; Komputer</t>
  </si>
  <si>
    <t>Kejuruteraan, Pembuatan &amp; Pembinaan</t>
  </si>
  <si>
    <t>Engineering, Manufacturing &amp; Construction</t>
  </si>
  <si>
    <t>Pertanian &amp; Veterinar</t>
  </si>
  <si>
    <t>Agriculture &amp; Veterinary</t>
  </si>
  <si>
    <t>Kesihatan &amp; Kebajikan</t>
  </si>
  <si>
    <t>Health &amp; Welfare</t>
  </si>
  <si>
    <t>Perkhidmatan</t>
  </si>
  <si>
    <t>Services</t>
  </si>
  <si>
    <t>Program Asas</t>
  </si>
  <si>
    <t xml:space="preserve">General Programme </t>
  </si>
  <si>
    <t>: Bilangan penuntut di universiti awam mengikut bidang, kelulusan akademik dan jantina, Malaysia,</t>
  </si>
  <si>
    <t xml:space="preserve">: Number of students in public university by course, academic qualification and sex, Malaysia, </t>
  </si>
  <si>
    <t>Diploma Lepasan Ijazah</t>
  </si>
  <si>
    <t>Sarjana Muda</t>
  </si>
  <si>
    <t>Postgraduate Diploma</t>
  </si>
  <si>
    <t>Bachelor</t>
  </si>
  <si>
    <t>Diploma</t>
  </si>
  <si>
    <t xml:space="preserve">      Total</t>
  </si>
  <si>
    <t>Profesional</t>
  </si>
  <si>
    <r>
      <rPr>
        <b/>
        <sz val="10"/>
        <rFont val="Century Gothic"/>
        <family val="2"/>
      </rPr>
      <t>Lain-lain</t>
    </r>
    <r>
      <rPr>
        <b/>
        <vertAlign val="superscript"/>
        <sz val="10"/>
        <rFont val="Century Gothic"/>
        <family val="2"/>
      </rPr>
      <t>a</t>
    </r>
  </si>
  <si>
    <t>Professional</t>
  </si>
  <si>
    <t xml:space="preserve">     Total</t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</si>
  <si>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Termasuk Diploma Lanjutan dan Pra Sesi</t>
    </r>
  </si>
  <si>
    <t xml:space="preserve">   Includes Advanced Diploma and Pre-Session Levels</t>
  </si>
  <si>
    <t>Jumlah Besar</t>
  </si>
  <si>
    <t>Grand Total</t>
  </si>
  <si>
    <t xml:space="preserve">: Bilangan keluaran di universiti awam mengikut  bidang, kelulusan akademik dan jantina, </t>
  </si>
  <si>
    <t xml:space="preserve">: Number of outputs in public university by course, academic qualification and sex, </t>
  </si>
  <si>
    <t xml:space="preserve">                      </t>
  </si>
  <si>
    <t>General Programme</t>
  </si>
  <si>
    <t>Source: Ministry of Education Malaysia (Higher Education), Malaysia</t>
  </si>
  <si>
    <t>: Number of outputs in public university by course, academic qualification and sex, Malaysia,</t>
  </si>
  <si>
    <t xml:space="preserve">: Bilangan penuntut di institusi pendidikan tinggi swasta mengikut bidang dan jantina, Malaysia, </t>
  </si>
  <si>
    <t xml:space="preserve">: Number of students in private higher education institution by course and sex, Malaysia, </t>
  </si>
  <si>
    <t>Sastera dan Kemanusiaan</t>
  </si>
  <si>
    <t>Arts and Humanities</t>
  </si>
  <si>
    <t>Sains Sosial, Perniagaan dan Perundangan</t>
  </si>
  <si>
    <t>Social Sciences, Business and Law</t>
  </si>
  <si>
    <t>Sains, Matematik dan Komputer</t>
  </si>
  <si>
    <t>Kejuruteraan, Pembuatan dan Pembinaan</t>
  </si>
  <si>
    <t>Engineering, Manufacturing and Construction</t>
  </si>
  <si>
    <t>Pertanian dan Veterinar</t>
  </si>
  <si>
    <t>Agriculture and Veterinary</t>
  </si>
  <si>
    <t>Kesihatan dan Kebajikan</t>
  </si>
  <si>
    <t>Health and Welfare</t>
  </si>
  <si>
    <t>Kelulusan akademik</t>
  </si>
  <si>
    <t>Academic qualification</t>
  </si>
  <si>
    <r>
      <rPr>
        <b/>
        <sz val="9"/>
        <rFont val="Century Gothic"/>
        <family val="2"/>
      </rPr>
      <t xml:space="preserve">Nota/ </t>
    </r>
    <r>
      <rPr>
        <i/>
        <sz val="9"/>
        <rFont val="Century Gothic"/>
        <family val="2"/>
      </rPr>
      <t>Note:</t>
    </r>
  </si>
  <si>
    <t>`</t>
  </si>
  <si>
    <t>Perkara</t>
  </si>
  <si>
    <t>RM</t>
  </si>
  <si>
    <t>Item</t>
  </si>
  <si>
    <t>Jumlah perbelanjaan bagi pendidikan (RM juta)</t>
  </si>
  <si>
    <t>Total expenditure on education (RM million)</t>
  </si>
  <si>
    <t xml:space="preserve">Peratus perbelanjaan pendidikan daripada jumlah </t>
  </si>
  <si>
    <t>perbelanjaan persekutuan</t>
  </si>
  <si>
    <t>Percentage of total expenditure against total federal expenditure</t>
  </si>
  <si>
    <t xml:space="preserve">Jumlah perbelanjaan bagi pendidikan per kapita (RM) </t>
  </si>
  <si>
    <t>Total expenditure on education per capita</t>
  </si>
  <si>
    <t>Kos semasa bagi setiap murid setahun (RM)</t>
  </si>
  <si>
    <t>Annual recurrent cost per student</t>
  </si>
  <si>
    <t xml:space="preserve">i.    </t>
  </si>
  <si>
    <t xml:space="preserve">Pendidikan prasekolah </t>
  </si>
  <si>
    <t>Pre-School education</t>
  </si>
  <si>
    <t xml:space="preserve">ii.   </t>
  </si>
  <si>
    <t>Pendidikan rendah</t>
  </si>
  <si>
    <t>Primary education</t>
  </si>
  <si>
    <t xml:space="preserve">iii.    </t>
  </si>
  <si>
    <t>Pendidikan menengah</t>
  </si>
  <si>
    <t xml:space="preserve">      </t>
  </si>
  <si>
    <t>Secondary education</t>
  </si>
  <si>
    <t xml:space="preserve">iv.   </t>
  </si>
  <si>
    <t>Pendidikan lepasan menengah</t>
  </si>
  <si>
    <t>Post secondary education</t>
  </si>
  <si>
    <t>Turath Al-Quran dan Al-Sunnah</t>
  </si>
  <si>
    <t>Turath Dirasat Islamiah</t>
  </si>
  <si>
    <t>Usul Al-Din</t>
  </si>
  <si>
    <t>Al-Syariah</t>
  </si>
  <si>
    <t>Al-Lughah Al-Arabiah Al-Mu'asirah</t>
  </si>
  <si>
    <t>Manahij Al-'Ulum Al-Islamiah</t>
  </si>
  <si>
    <t>Al-Adab Wa Al-Balaghah</t>
  </si>
  <si>
    <t>Kolej Komuniti Cawangan Lenggong, Perak</t>
  </si>
  <si>
    <t>Lenggong Community College</t>
  </si>
  <si>
    <t>Kolej Komuniti Cawangan Sibu</t>
  </si>
  <si>
    <t>Sibu Branch Community College</t>
  </si>
  <si>
    <t xml:space="preserve">   Vocational Education Campus</t>
  </si>
  <si>
    <t>Pupil</t>
  </si>
  <si>
    <r>
      <rPr>
        <b/>
        <sz val="10"/>
        <rFont val="Century Gothic"/>
        <family val="2"/>
      </rPr>
      <t>Calon lain</t>
    </r>
    <r>
      <rPr>
        <sz val="10"/>
        <rFont val="Century Gothic"/>
        <family val="2"/>
      </rPr>
      <t xml:space="preserve">  </t>
    </r>
  </si>
  <si>
    <t>n.a</t>
  </si>
  <si>
    <t>n.a Data tidak tersedia/ berkenaan</t>
  </si>
  <si>
    <t>Source: Ministry of Higher Education, Malaysia</t>
  </si>
  <si>
    <r>
      <rPr>
        <b/>
        <sz val="9"/>
        <color rgb="FF000000"/>
        <rFont val="Century Gothic"/>
        <family val="2"/>
      </rPr>
      <t xml:space="preserve">Nota/ </t>
    </r>
    <r>
      <rPr>
        <i/>
        <sz val="9"/>
        <color rgb="FF000000"/>
        <rFont val="Century Gothic"/>
        <family val="2"/>
      </rPr>
      <t>Note</t>
    </r>
  </si>
  <si>
    <t>Business</t>
  </si>
  <si>
    <t>Technical Communication Graphic</t>
  </si>
  <si>
    <t>Menservis Peralatan Penyejukan</t>
  </si>
  <si>
    <t xml:space="preserve">Teknologi Maklumat </t>
  </si>
  <si>
    <t xml:space="preserve">Information </t>
  </si>
  <si>
    <t>Communication</t>
  </si>
  <si>
    <t>: Pencapaian calon Sijil Tinggi Persekolahan Malaysia (STPM) mengikut  mata pelajaran, Malaysia,</t>
  </si>
  <si>
    <t xml:space="preserve">: Candidates' achievement of the Malaysian Higher School Certificate (STPM) by subject, Malaysia, </t>
  </si>
  <si>
    <t>Perbelanjaan mengurus pendidikan sektor pelajaran (RM juta)</t>
  </si>
  <si>
    <t>Operating expenditure on education sector (RM million)</t>
  </si>
  <si>
    <t>: Perbelanjaan Kerajaan Persekutuan untuk pendidikan, Malaysia, 2018-2020</t>
  </si>
  <si>
    <t>: Federal Government expenditure on education, Malaysia, 2018-2020</t>
  </si>
  <si>
    <t>Tadika</t>
  </si>
  <si>
    <t>kindergarten</t>
  </si>
  <si>
    <t xml:space="preserve">: Bilangan guru tadika, sekolah rendah dan menengah swasta mengikut negeri, Malaysia, </t>
  </si>
  <si>
    <t xml:space="preserve">: Number of teachers in kindergarten, private primary and secondary schools by state, Malaysia, </t>
  </si>
  <si>
    <t xml:space="preserve">: Bilangan murid tadika, sekolah rendah dan menengah swasta mengikut negeri, Malaysia, </t>
  </si>
  <si>
    <t>Sumber: Kementerian Pengajian Tinggi Malaysia</t>
  </si>
  <si>
    <t>Kolej Komuniti Cawangan Hulu Terengganu</t>
  </si>
  <si>
    <t>Universiti</t>
  </si>
  <si>
    <t>University</t>
  </si>
  <si>
    <t xml:space="preserve">Kolej  </t>
  </si>
  <si>
    <t xml:space="preserve"> College</t>
  </si>
  <si>
    <t>Menengah</t>
  </si>
  <si>
    <t>Secondary</t>
  </si>
  <si>
    <t>Rendah</t>
  </si>
  <si>
    <t xml:space="preserve">Menengah </t>
  </si>
  <si>
    <t>Primary</t>
  </si>
  <si>
    <t>Tahfiz Al-Qur'an</t>
  </si>
  <si>
    <t>Qur'an Memorization</t>
  </si>
  <si>
    <t>Luar Negara</t>
  </si>
  <si>
    <t>Ujian Pencapaian Sekolah Rendah (UPSR) telah dibatalkan pada tahun 2020 dan dimansuhkan pada tahun 2021</t>
  </si>
  <si>
    <t>The Ujian Pencapaian Sekolah Rendah (UPSR) was canceled in 2020 and abolished in 2021</t>
  </si>
  <si>
    <t>: Calon Ujian Pencapaian Sekolah Rendah (UPSR) mengikut negeri, Malaysia, 2018-2019</t>
  </si>
  <si>
    <t>: Candidates of the Ujian Pencapaian Sekolah Rendah (UPSR) by state, Malaysia, 2018-2019</t>
  </si>
  <si>
    <t>: Pencapaian calon Ujian Pencapaian Sekolah Rendah (UPSR), Malaysia, 2018-2019</t>
  </si>
  <si>
    <t>: Candidates' achievement of the Ujian Pencapaian Sekolah Rendah (UPSR), Malaysia, 2018-2019</t>
  </si>
  <si>
    <t xml:space="preserve">  Malaysia, 2018-2019</t>
  </si>
  <si>
    <t xml:space="preserve">  Malaysia, 2018-2019 (samb.)</t>
  </si>
  <si>
    <t xml:space="preserve">  Malaysia, 2018-2019 (cont'd)</t>
  </si>
  <si>
    <t>Mumtaz</t>
  </si>
  <si>
    <t>Jayyid Jiddan</t>
  </si>
  <si>
    <t>Jayyid</t>
  </si>
  <si>
    <t>Maqbul</t>
  </si>
  <si>
    <t>Rasib</t>
  </si>
  <si>
    <t>(Cemerlang)</t>
  </si>
  <si>
    <t>(Sangat Baik)</t>
  </si>
  <si>
    <t>(Baik)</t>
  </si>
  <si>
    <t>(Lulus)</t>
  </si>
  <si>
    <t>(Gagal)</t>
  </si>
  <si>
    <t>Hifz Al-Quran dan Tajwid</t>
  </si>
  <si>
    <t>Fiqh</t>
  </si>
  <si>
    <t>Tauhid dan Mantiq</t>
  </si>
  <si>
    <t xml:space="preserve">Tafsir dan Ulumuhu </t>
  </si>
  <si>
    <t>Hadith dan Mustolah</t>
  </si>
  <si>
    <t>Nahu dan Sarf</t>
  </si>
  <si>
    <t>Insya’ dan Mutalaah</t>
  </si>
  <si>
    <t xml:space="preserve">Adab dan Nusus </t>
  </si>
  <si>
    <t>‘Arudh dan Qafiyah</t>
  </si>
  <si>
    <t xml:space="preserve">Balaghah </t>
  </si>
  <si>
    <t>Tadika swasta</t>
  </si>
  <si>
    <t>Private kindergarten</t>
  </si>
  <si>
    <t xml:space="preserve">: Number of pupils in kindergarten, private primary and secondary schools by state, Malaysia, </t>
  </si>
  <si>
    <t>Negeri &amp; Universiti awam</t>
  </si>
  <si>
    <t>State &amp; Public university</t>
  </si>
  <si>
    <t>Taraf Kolej</t>
  </si>
  <si>
    <t>Level of college</t>
  </si>
  <si>
    <r>
      <rPr>
        <b/>
        <sz val="10"/>
        <color theme="1"/>
        <rFont val="Century Gothic"/>
        <family val="2"/>
      </rPr>
      <t>Kedoktoran/</t>
    </r>
    <r>
      <rPr>
        <sz val="10"/>
        <color theme="1"/>
        <rFont val="Century Gothic"/>
        <family val="2"/>
      </rPr>
      <t xml:space="preserve"> </t>
    </r>
    <r>
      <rPr>
        <i/>
        <sz val="10"/>
        <color theme="1"/>
        <rFont val="Century Gothic"/>
        <family val="2"/>
      </rPr>
      <t>Doctorate</t>
    </r>
  </si>
  <si>
    <r>
      <rPr>
        <b/>
        <sz val="10"/>
        <color theme="1"/>
        <rFont val="Century Gothic"/>
        <family val="2"/>
      </rPr>
      <t xml:space="preserve">Sarjana/ </t>
    </r>
    <r>
      <rPr>
        <i/>
        <sz val="10"/>
        <color theme="1"/>
        <rFont val="Century Gothic"/>
        <family val="2"/>
      </rPr>
      <t>Master</t>
    </r>
  </si>
  <si>
    <r>
      <t xml:space="preserve">Sarjana Muda/ </t>
    </r>
    <r>
      <rPr>
        <i/>
        <sz val="10"/>
        <color theme="1"/>
        <rFont val="Century Gothic"/>
        <family val="2"/>
      </rPr>
      <t>Bachelor</t>
    </r>
  </si>
  <si>
    <r>
      <rPr>
        <b/>
        <sz val="10"/>
        <color theme="1"/>
        <rFont val="Century Gothic"/>
        <family val="2"/>
      </rPr>
      <t>Profesional/</t>
    </r>
    <r>
      <rPr>
        <i/>
        <sz val="10"/>
        <color theme="1"/>
        <rFont val="Century Gothic"/>
        <family val="2"/>
      </rPr>
      <t xml:space="preserve"> Professional</t>
    </r>
  </si>
  <si>
    <r>
      <rPr>
        <b/>
        <sz val="10"/>
        <color theme="1"/>
        <rFont val="Century Gothic"/>
        <family val="2"/>
      </rPr>
      <t>Lain-lain</t>
    </r>
    <r>
      <rPr>
        <b/>
        <vertAlign val="superscript"/>
        <sz val="10"/>
        <color theme="1"/>
        <rFont val="Century Gothic"/>
        <family val="2"/>
      </rPr>
      <t>a</t>
    </r>
    <r>
      <rPr>
        <b/>
        <sz val="10"/>
        <color theme="1"/>
        <rFont val="Century Gothic"/>
        <family val="2"/>
      </rPr>
      <t>/</t>
    </r>
    <r>
      <rPr>
        <sz val="10"/>
        <color theme="1"/>
        <rFont val="Century Gothic"/>
        <family val="2"/>
      </rPr>
      <t xml:space="preserve"> </t>
    </r>
    <r>
      <rPr>
        <i/>
        <sz val="10"/>
        <color theme="1"/>
        <rFont val="Century Gothic"/>
        <family val="2"/>
      </rPr>
      <t>Others</t>
    </r>
  </si>
  <si>
    <r>
      <rPr>
        <b/>
        <sz val="10"/>
        <color theme="1"/>
        <rFont val="Century Gothic"/>
        <family val="2"/>
      </rPr>
      <t>Jumlah/</t>
    </r>
    <r>
      <rPr>
        <sz val="10"/>
        <color theme="1"/>
        <rFont val="Century Gothic"/>
        <family val="2"/>
      </rPr>
      <t xml:space="preserve"> </t>
    </r>
    <r>
      <rPr>
        <i/>
        <sz val="10"/>
        <color theme="1"/>
        <rFont val="Century Gothic"/>
        <family val="2"/>
      </rPr>
      <t>Total</t>
    </r>
  </si>
  <si>
    <t>Campus</t>
  </si>
  <si>
    <t xml:space="preserve">University </t>
  </si>
  <si>
    <t>College</t>
  </si>
  <si>
    <t>Kolej</t>
  </si>
  <si>
    <t xml:space="preserve">Universiti </t>
  </si>
  <si>
    <t>Diploma Lanjutan/</t>
  </si>
  <si>
    <t>Postgraduate diploma</t>
  </si>
  <si>
    <t xml:space="preserve">Foregin </t>
  </si>
  <si>
    <t>Branch</t>
  </si>
  <si>
    <t>Cawangan</t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</si>
  <si>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Termasuk Sijil dan tiada tahap</t>
    </r>
  </si>
  <si>
    <t xml:space="preserve">   Includes Certificate and no level</t>
  </si>
  <si>
    <t>Peringkat rendah</t>
  </si>
  <si>
    <t>Primary level</t>
  </si>
  <si>
    <t>Peringkat menengah</t>
  </si>
  <si>
    <t>Secondary level</t>
  </si>
  <si>
    <t>Peringkat lepasan menengah</t>
  </si>
  <si>
    <t>Post secondary level</t>
  </si>
  <si>
    <t xml:space="preserve">: Candidates' achievement of the Malaysian Higher School Certificate (STPM) by category of candidate, </t>
  </si>
  <si>
    <t>Bahasa Inggeris</t>
  </si>
  <si>
    <t>Pendidikan Islam</t>
  </si>
  <si>
    <t>Kesusasteraan Inggeris</t>
  </si>
  <si>
    <t>Kesusasteraan Melayu Komunikatif</t>
  </si>
  <si>
    <t>Communicative Malay Literature</t>
  </si>
  <si>
    <t xml:space="preserve">Lukisan </t>
  </si>
  <si>
    <t>Drawing</t>
  </si>
  <si>
    <t>Sejarah dan Pengurusan Seni</t>
  </si>
  <si>
    <t>History and Art Management</t>
  </si>
  <si>
    <t>Seni Halus 2D</t>
  </si>
  <si>
    <t>Fine Art 2D</t>
  </si>
  <si>
    <t>Seni Halus 3D</t>
  </si>
  <si>
    <t>Fine Art 3D</t>
  </si>
  <si>
    <t>Reka bentuk Grafik</t>
  </si>
  <si>
    <t>Graphic Design</t>
  </si>
  <si>
    <t>Multimedia Kreatif</t>
  </si>
  <si>
    <t>Creative Multimedia</t>
  </si>
  <si>
    <t>Reka Bentuk Kraf</t>
  </si>
  <si>
    <t>Craft Design</t>
  </si>
  <si>
    <t>Reka Bentuk Industri</t>
  </si>
  <si>
    <t>Industy Design</t>
  </si>
  <si>
    <t>Produksi Seni Persembahan</t>
  </si>
  <si>
    <t xml:space="preserve">
Performing Arts Production</t>
  </si>
  <si>
    <t>Alat Muzik Utama</t>
  </si>
  <si>
    <t xml:space="preserve">Main Musical Instruments
</t>
  </si>
  <si>
    <t>Muzik Komputer</t>
  </si>
  <si>
    <t>Computer music</t>
  </si>
  <si>
    <t>Aural dan Teori</t>
  </si>
  <si>
    <t>Aural and Theory</t>
  </si>
  <si>
    <t>Tarian</t>
  </si>
  <si>
    <t>Koreografi Tari</t>
  </si>
  <si>
    <t>Dance Choreography</t>
  </si>
  <si>
    <t>Apresiasi Tari</t>
  </si>
  <si>
    <t>Dance Appreciation</t>
  </si>
  <si>
    <t>Lakonan</t>
  </si>
  <si>
    <t>Acting</t>
  </si>
  <si>
    <t>Penulisan Skrip</t>
  </si>
  <si>
    <t>Script Writing</t>
  </si>
  <si>
    <t>Sinografi</t>
  </si>
  <si>
    <t>Sinography</t>
  </si>
  <si>
    <t>Pertanian</t>
  </si>
  <si>
    <t xml:space="preserve">Lukisan Kejuruteraan </t>
  </si>
  <si>
    <t xml:space="preserve">Pengajian Kejuruteraan Mekanikal </t>
  </si>
  <si>
    <t xml:space="preserve">Pengajian Kejuruteraan Awam </t>
  </si>
  <si>
    <t>Pendidikan Al-Quran dan Al-Sunnah</t>
  </si>
  <si>
    <t>Turath Bahasa Arab</t>
  </si>
  <si>
    <t>Bahasa Semai</t>
  </si>
  <si>
    <t>Semai Language</t>
  </si>
  <si>
    <t xml:space="preserve">Menservis Peralatan </t>
  </si>
  <si>
    <t>Elektrik Domestik</t>
  </si>
  <si>
    <t xml:space="preserve">Domestic Electrical </t>
  </si>
  <si>
    <t>Appliances Servicing</t>
  </si>
  <si>
    <t>Pembuatan Perabot</t>
  </si>
  <si>
    <t>Furniture Manufacturing</t>
  </si>
  <si>
    <t xml:space="preserve">Asuhan dan Pendidikan </t>
  </si>
  <si>
    <t>Awal Kanak-Kanak</t>
  </si>
  <si>
    <t>Care and early Childhood Education</t>
  </si>
  <si>
    <t>Penjagaan Muka dan</t>
  </si>
  <si>
    <t>Penggayaan Rambut</t>
  </si>
  <si>
    <t>Gerontologi Asas dan Geriatrik</t>
  </si>
  <si>
    <t xml:space="preserve">Basic Gerontology and Geriatric </t>
  </si>
  <si>
    <t>Produksi Reka Tanda</t>
  </si>
  <si>
    <t>Signage Design Production</t>
  </si>
  <si>
    <t>Hiasan Dalaman</t>
  </si>
  <si>
    <t>Interior Decoration</t>
  </si>
  <si>
    <t>Reka Bentuk Grafik Digital</t>
  </si>
  <si>
    <t xml:space="preserve">Digital Graphic Design
</t>
  </si>
  <si>
    <t>Universiti Pertahanan Nasional Malaysia (UPNM)</t>
  </si>
  <si>
    <t>National Defence University of Malaysia</t>
  </si>
  <si>
    <t xml:space="preserve">  2020-2022 (samb.)</t>
  </si>
  <si>
    <t xml:space="preserve">  2020-2022 (cont'd)</t>
  </si>
  <si>
    <t xml:space="preserve">  Malaysia, 2020-2022 (samb.)</t>
  </si>
  <si>
    <t xml:space="preserve">  Malaysia, 2020-2022 (cont'd)</t>
  </si>
  <si>
    <t xml:space="preserve">  Malaysia, 2020-2022</t>
  </si>
  <si>
    <t xml:space="preserve">Kolej Komuniti Kota Tinggi </t>
  </si>
  <si>
    <t>Kota Tinggi Community College</t>
  </si>
  <si>
    <t>Bandar Tenggara Community College</t>
  </si>
  <si>
    <t>Tanjung Piai Community College</t>
  </si>
  <si>
    <t>Kolej Komuniti Tanjung Piai</t>
  </si>
  <si>
    <t>Kolej Komuniti Pagoh</t>
  </si>
  <si>
    <t>Pagoh Community College</t>
  </si>
  <si>
    <t>Kolej Komuniti Muar</t>
  </si>
  <si>
    <t>Muar Community College</t>
  </si>
  <si>
    <t xml:space="preserve">Kolej Komuniti Bandar Tenggara </t>
  </si>
  <si>
    <t>Kolej Komuniti Jerai</t>
  </si>
  <si>
    <t xml:space="preserve">Jerai Community College </t>
  </si>
  <si>
    <t>Kolej Komuniti Bandar Baharu</t>
  </si>
  <si>
    <t>Bandar Baharu Community College</t>
  </si>
  <si>
    <t>Kolej Komuniti Pasir Mas</t>
  </si>
  <si>
    <t>Pasir Mas Community College</t>
  </si>
  <si>
    <t>Kolej Komuniti Jeli</t>
  </si>
  <si>
    <t>Jeli Community College</t>
  </si>
  <si>
    <t>Community College Tanah Merah Branch</t>
  </si>
  <si>
    <t>Kolej Komuniti Kota Melaka</t>
  </si>
  <si>
    <t xml:space="preserve">Kota Melaka Community College </t>
  </si>
  <si>
    <t>Kolej Komuniti Tangga Batu</t>
  </si>
  <si>
    <t>Tangga Batu Community College</t>
  </si>
  <si>
    <t>Kolej Komuniti Raub</t>
  </si>
  <si>
    <t>Raub Community College</t>
  </si>
  <si>
    <t>Kolej Komuniti Lipis</t>
  </si>
  <si>
    <t>Lipis Community College</t>
  </si>
  <si>
    <t>Kolej Komuniti Bera</t>
  </si>
  <si>
    <t>Bera Community College</t>
  </si>
  <si>
    <r>
      <t>Kolej Komuniti Cawangan Maran</t>
    </r>
    <r>
      <rPr>
        <b/>
        <vertAlign val="superscript"/>
        <sz val="10"/>
        <rFont val="Century Gothic"/>
        <family val="2"/>
      </rPr>
      <t>a</t>
    </r>
  </si>
  <si>
    <r>
      <t>Kolej Komuniti Cawangan Tanah Merah</t>
    </r>
    <r>
      <rPr>
        <b/>
        <vertAlign val="superscript"/>
        <sz val="10"/>
        <rFont val="Century Gothic"/>
        <family val="2"/>
      </rPr>
      <t>a</t>
    </r>
  </si>
  <si>
    <t>Community College Maran Branch</t>
  </si>
  <si>
    <t>Kolej Komuniti Bukit Mertajam</t>
  </si>
  <si>
    <t>Bukit Mertajam Community College</t>
  </si>
  <si>
    <t>Kolej Komuniti Tasek Gelugor</t>
  </si>
  <si>
    <t>Tasek Gelugor Community College</t>
  </si>
  <si>
    <t>Kolej Komuniti Nibong Tebal</t>
  </si>
  <si>
    <t>Nibong Tebal Community College</t>
  </si>
  <si>
    <t>Kolej Komuniti Tapah</t>
  </si>
  <si>
    <t xml:space="preserve">Tapah Community College </t>
  </si>
  <si>
    <t>Kolej Komuniti Kuala Kangsar</t>
  </si>
  <si>
    <t xml:space="preserve">Kuala Kangsar Community College </t>
  </si>
  <si>
    <t>Kolej Komuniti Manjung</t>
  </si>
  <si>
    <t>Manjung Community College</t>
  </si>
  <si>
    <t>Kolej Komuniti Tanjung Karang</t>
  </si>
  <si>
    <t>Tanjung Karang Community College</t>
  </si>
  <si>
    <t>Kolej Komuniti Klang</t>
  </si>
  <si>
    <t xml:space="preserve">Klang Community College </t>
  </si>
  <si>
    <t>Kolej Komuniti Shah Alam</t>
  </si>
  <si>
    <t xml:space="preserve">Shah Alam Community College </t>
  </si>
  <si>
    <t>Kolej Komuniti Cawangan Sepang</t>
  </si>
  <si>
    <t>Sepang Community College Branch</t>
  </si>
  <si>
    <t>Kolej Komuniti Kemaman</t>
  </si>
  <si>
    <t>Kemaman Community College</t>
  </si>
  <si>
    <t>Kolej Komuniti Cawangan Kuala Nerus</t>
  </si>
  <si>
    <t xml:space="preserve">Hulu Terengganu Community College Branch </t>
  </si>
  <si>
    <t>Kuala Nerus Community College Branch</t>
  </si>
  <si>
    <t>Kolej Komuniti Semporna</t>
  </si>
  <si>
    <t>Semporna Community College</t>
  </si>
  <si>
    <t>Kolej Komuniti Santubong</t>
  </si>
  <si>
    <t xml:space="preserve">Santubong Community College </t>
  </si>
  <si>
    <t>Kolej Komuniti Betong</t>
  </si>
  <si>
    <t>Betong Community College</t>
  </si>
  <si>
    <t>Kolej Komuniti Teluk Intan</t>
  </si>
  <si>
    <t>Teluk Intan Community College</t>
  </si>
  <si>
    <t>Kolej Komuniti Chenderoh</t>
  </si>
  <si>
    <t>Chenderoh Community College</t>
  </si>
  <si>
    <t>Pra Universiti/ Asasi</t>
  </si>
  <si>
    <t>Pre University/ Foundation</t>
  </si>
  <si>
    <t>.</t>
  </si>
  <si>
    <t>Institusi</t>
  </si>
  <si>
    <t>Institution</t>
  </si>
  <si>
    <t>Universiti Awam</t>
  </si>
  <si>
    <t>Public University</t>
  </si>
  <si>
    <t>Politeknik</t>
  </si>
  <si>
    <t>Polytechnic</t>
  </si>
  <si>
    <t xml:space="preserve">Kolej komuniti </t>
  </si>
  <si>
    <t>Community college</t>
  </si>
  <si>
    <t>Institusi Pengajian Tinggi Swasta</t>
  </si>
  <si>
    <t>Private Higher Education Institution</t>
  </si>
  <si>
    <t>Kementerian Pendidikan Tinggi Malaysia</t>
  </si>
  <si>
    <t>Ministry of Higher Education Malaysia</t>
  </si>
  <si>
    <t>Science, Mathematics &amp; Computing</t>
  </si>
  <si>
    <r>
      <rPr>
        <b/>
        <sz val="9"/>
        <color rgb="FF000000"/>
        <rFont val="Century Gothic"/>
        <family val="2"/>
      </rPr>
      <t xml:space="preserve">Nota/ </t>
    </r>
    <r>
      <rPr>
        <i/>
        <sz val="9"/>
        <color rgb="FF000000"/>
        <rFont val="Century Gothic"/>
        <family val="2"/>
      </rPr>
      <t>Notes:</t>
    </r>
  </si>
  <si>
    <r>
      <rPr>
        <b/>
        <sz val="9"/>
        <color rgb="FF000000"/>
        <rFont val="Century Gothic"/>
        <family val="2"/>
      </rPr>
      <t xml:space="preserve">Nota/ </t>
    </r>
    <r>
      <rPr>
        <i/>
        <sz val="9"/>
        <color rgb="FF000000"/>
        <rFont val="Century Gothic"/>
        <family val="2"/>
      </rPr>
      <t>Note:</t>
    </r>
  </si>
  <si>
    <t>1. Seperti pada 30 Jun tahun rujukan</t>
  </si>
  <si>
    <t xml:space="preserve">    As at 30 June of the reference year</t>
  </si>
  <si>
    <r>
      <t xml:space="preserve"> </t>
    </r>
    <r>
      <rPr>
        <b/>
        <sz val="8"/>
        <rFont val="Century Gothic"/>
        <family val="2"/>
      </rPr>
      <t xml:space="preserve">Nota/ </t>
    </r>
    <r>
      <rPr>
        <i/>
        <sz val="8"/>
        <rFont val="Century Gothic"/>
        <family val="2"/>
      </rPr>
      <t>Note:</t>
    </r>
  </si>
  <si>
    <t xml:space="preserve">: Pencapaian calon peperiksaan Sijil Pelajaran Malaysia (SPM) mengikut kategori calon, </t>
  </si>
  <si>
    <t xml:space="preserve"> Data are based on candidates who registered for at least six subjects</t>
  </si>
  <si>
    <t>: Pencapaian calon Sijil Tinggi Persekolahan Malaysia (STPM) mengikut kategori calon, Malaysia, 2020-2022</t>
  </si>
  <si>
    <t xml:space="preserve">  Keseluruhan (PNGK), Malaysia, 2020-2022</t>
  </si>
  <si>
    <t xml:space="preserve">  Grade Point Average (CGPA), Malaysia, 2020-2022</t>
  </si>
  <si>
    <t>: Pencapaian calon Sijil Tinggi Persekolahan Malaysia (STPM) mengikut  mata pelajaran, Malaysia, 2020-2022</t>
  </si>
  <si>
    <t>: Candidates' achievement of the Malaysian Higher School Certificate (STPM) by subject, Malaysia, 2020-2022</t>
  </si>
  <si>
    <r>
      <t xml:space="preserve">Peratus/ </t>
    </r>
    <r>
      <rPr>
        <i/>
        <sz val="10"/>
        <rFont val="Century Gothic"/>
        <family val="2"/>
      </rPr>
      <t>Per cent</t>
    </r>
    <r>
      <rPr>
        <b/>
        <i/>
        <sz val="10"/>
        <rFont val="Century Gothic"/>
        <family val="2"/>
      </rPr>
      <t xml:space="preserve"> </t>
    </r>
    <r>
      <rPr>
        <b/>
        <sz val="10"/>
        <rFont val="Century Gothic"/>
        <family val="2"/>
      </rPr>
      <t>(%)</t>
    </r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</si>
  <si>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Staf akademik mengguna pakai perjawatan dari Kolej Komuniti Jeli</t>
    </r>
  </si>
  <si>
    <t xml:space="preserve">   Academics Staff utilizing the post staff from Jeli Community College</t>
  </si>
  <si>
    <r>
      <rPr>
        <b/>
        <sz val="9"/>
        <color theme="1"/>
        <rFont val="Century Gothic"/>
        <family val="2"/>
      </rPr>
      <t>Nota/</t>
    </r>
    <r>
      <rPr>
        <sz val="9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Note:</t>
    </r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</si>
  <si>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Staf akademik mengguna pakai perjawatan dari Kolej Komuniti Paya Besar</t>
    </r>
  </si>
  <si>
    <t xml:space="preserve">   Academics Staff utilizing the post staff from Paya Besar Community College</t>
  </si>
  <si>
    <r>
      <t xml:space="preserve">Nota/ </t>
    </r>
    <r>
      <rPr>
        <i/>
        <sz val="9"/>
        <rFont val="Century Gothic"/>
        <family val="2"/>
      </rPr>
      <t>Notes:</t>
    </r>
  </si>
  <si>
    <t xml:space="preserve"> Data are not available/ applicable</t>
  </si>
  <si>
    <t xml:space="preserve">    Data include government-aided schools</t>
  </si>
  <si>
    <t xml:space="preserve">: Bilangan penuntut di universiti awam mengikut bidang, kelulusan akademik dan jantina, Malaysia, </t>
  </si>
  <si>
    <t xml:space="preserve">: Bilangan staf akademik di institusi pendidikan tinggi swasta mengikut taraf kolej, kelulusan akademik dan jantina, </t>
  </si>
  <si>
    <t xml:space="preserve">: Number of academic staffs in private higher education institution by level of college, academic qualification </t>
  </si>
  <si>
    <t xml:space="preserve">Kolej Komuniti RTC Gopeng </t>
  </si>
  <si>
    <t>Gopeng RTC Community College</t>
  </si>
  <si>
    <t>: Bilangan sekolah rendah dan menengah kerajaan &amp; bantuan kerajaan mengikut negeri, Malaysia, 2021-2023</t>
  </si>
  <si>
    <t>: Number of primary and secondary schools at government &amp; government-aided by state, Malaysia, 2021-2023</t>
  </si>
  <si>
    <t>: Bilangan guru sekolah rendah dan menengah kerajaan &amp; bantuan kerajaan mengikut negeri, Malaysia, 2021-2023</t>
  </si>
  <si>
    <t>: Number of primary and secondary school teachers at government &amp; government-aided by state, Malaysia, 2021-2023</t>
  </si>
  <si>
    <t>: Bilangan murid sekolah rendah dan menengah kerajaan &amp; bantuan kerajaan mengikut negeri, Malaysia, 2021-2023</t>
  </si>
  <si>
    <t>: Number of primary and secondary school pupils at government &amp; government-aided by state, Malaysia, 2021-2023</t>
  </si>
  <si>
    <t>: Bilangan murid sekolah rendah dan menengah kerajaan &amp; bantuan kerajaan mengikut negeri, Malaysia, 2021-2023 (samb.)</t>
  </si>
  <si>
    <t>: Number of primary and secondary school pupils at government &amp; government-aided by state, Malaysia, 2021-2023 (cont'd)</t>
  </si>
  <si>
    <t>: Bilangan calon peperiksaan Sijil Pelajaran Malaysia (SPM) mengikut negeri, Malaysia, 2021-2023 (samb.)</t>
  </si>
  <si>
    <t>: Number of candidates of the Sijil Pelajaran Malaysia (SPM) examination by state, Malaysia, 2021-2023 (cont'd)</t>
  </si>
  <si>
    <t xml:space="preserve">  Malaysia, 2021-2023</t>
  </si>
  <si>
    <t>candidates, Malaysia, 2021-2023</t>
  </si>
  <si>
    <t xml:space="preserve">  Malaysia, 2021-2023(samb.)</t>
  </si>
  <si>
    <t>candidates, Malaysia, 2021-2023 (cont'd)</t>
  </si>
  <si>
    <t>: Pencapaian calon Sijil Pelajaran Malaysia (SPM) mengikut mata pelajaran, Malaysia, 2021-2023</t>
  </si>
  <si>
    <t>: Candidates' achievement of the Sijil Pelajaran Malaysia (SPM) examination by subject, Malaysia, 2021-2023</t>
  </si>
  <si>
    <r>
      <rPr>
        <sz val="8"/>
        <rFont val="Century Gothic"/>
        <family val="2"/>
        <charset val="1"/>
      </rPr>
      <t xml:space="preserve"> </t>
    </r>
    <r>
      <rPr>
        <b/>
        <sz val="8"/>
        <rFont val="Century Gothic"/>
        <family val="2"/>
        <charset val="1"/>
      </rPr>
      <t xml:space="preserve">Nota/ </t>
    </r>
    <r>
      <rPr>
        <i/>
        <sz val="8"/>
        <rFont val="Century Gothic"/>
        <family val="2"/>
        <charset val="1"/>
      </rPr>
      <t>Note</t>
    </r>
  </si>
  <si>
    <t xml:space="preserve"> Data berdasarkan calon baharu yang mendaftar sekurang-kurangnya enam mata pelajaran</t>
  </si>
  <si>
    <t xml:space="preserve"> Data is based on new candidates who registered for at least six subjects</t>
  </si>
  <si>
    <t xml:space="preserve">Basics of Sustainability </t>
  </si>
  <si>
    <t>Home Sciences</t>
  </si>
  <si>
    <t>Maharat Al-Quran</t>
  </si>
  <si>
    <t>: Pencapaian calon Sijil Tinggi Agama Malaysia (STAM) mengikut kategori calon, Malaysia, 2021-2023</t>
  </si>
  <si>
    <t xml:space="preserve">  candidate, Malaysia, 2021-2023</t>
  </si>
  <si>
    <t xml:space="preserve"> Data is based on all candidates</t>
  </si>
  <si>
    <t>: Pencapaian calon Sijil Tinggi Agama Malaysia (STAM) mengikut mata pelajaran, Malaysia, 2021-2023</t>
  </si>
  <si>
    <t>: Candidates' achievement of the Sijil Tinggi Agama Malaysia (STAM) examination by subject, Malaysia, 2021-2023</t>
  </si>
  <si>
    <r>
      <rPr>
        <sz val="9"/>
        <rFont val="Century Gothic"/>
        <family val="2"/>
        <charset val="1"/>
      </rPr>
      <t xml:space="preserve"> </t>
    </r>
    <r>
      <rPr>
        <b/>
        <sz val="9"/>
        <rFont val="Century Gothic"/>
        <family val="2"/>
        <charset val="1"/>
      </rPr>
      <t xml:space="preserve">Nota/ </t>
    </r>
    <r>
      <rPr>
        <i/>
        <sz val="9"/>
        <rFont val="Century Gothic"/>
        <family val="2"/>
        <charset val="1"/>
      </rPr>
      <t>Note</t>
    </r>
  </si>
  <si>
    <t xml:space="preserve"> Data berdasarkan semua calon baharu </t>
  </si>
  <si>
    <t xml:space="preserve"> Data is based on all new candidates</t>
  </si>
  <si>
    <t>: Bilangan tadika, guru dan murid mengikut agensi pendidikan lain dan jantina, Malaysia, 2021-2023</t>
  </si>
  <si>
    <t>: Number of kindergartens, teachers and pupils by other educational agency and sex, Malaysia, 2021-2023</t>
  </si>
  <si>
    <t>: Bilangan tadika, sekolah rendah dan menengah swasta mengikut negeri, Malaysia, 2021-2023</t>
  </si>
  <si>
    <t xml:space="preserve">: Number of private kindergarten, primary and secondary schools by state, Malaysia, 2021-2023 </t>
  </si>
  <si>
    <t>: Bilangan tadika, sekolah rendah dan menengah swasta mengikut negeri, Malaysia, 2021-2023 (samb.)</t>
  </si>
  <si>
    <t>: Number of private kindergarten, primary and secondary schools by state, Malaysia, 2021-2023 (cont'd)</t>
  </si>
  <si>
    <t>: Bilangan guru tadika, sekolah rendah dan menengah swasta mengikut negeri, Malaysia, 2021-2023</t>
  </si>
  <si>
    <t xml:space="preserve">: Number of teachers in kindergarten, private primary and secondary schools by state, Malaysia, 2021-2023 </t>
  </si>
  <si>
    <t xml:space="preserve">  2021-2023 (samb.)</t>
  </si>
  <si>
    <t xml:space="preserve">  2021-2023 (cont'd)</t>
  </si>
  <si>
    <t>: Bilangan calon peperiksaan Sijil Pelajaran Malaysia (SPM) mengikut negeri, Malaysia, 2021-2023</t>
  </si>
  <si>
    <t>: Number of candidates of the Sijil Pelajaran Malaysia (SPM) examination by state, Malaysia, 2021-2023</t>
  </si>
  <si>
    <t>: Bilangan murid tadika, sekolah rendah dan menengah swasta mengikut negeri, Malaysia, 2021-2023</t>
  </si>
  <si>
    <t xml:space="preserve">: Number of pupils in kindergarten, private primary and secondary schools by state, Malaysia, 2021-2023 </t>
  </si>
  <si>
    <t>: Bilangan murid tadika, sekolah rendah dan menengah swasta mengikut negeri, Malaysia, 2021-2023 (samb.)</t>
  </si>
  <si>
    <t>: Number of pupils in kindergarten, private primary and secondary schools by state, Malaysia, 2021-2023 (cont'd)</t>
  </si>
  <si>
    <t xml:space="preserve">: Bilangan murid tadika, sekolah rendah dan menengah swasta mengikut negeri, Malaysia, 2021-2023 (samb.) </t>
  </si>
  <si>
    <t xml:space="preserve">  2021-2023</t>
  </si>
  <si>
    <t>Bilangan institusi</t>
  </si>
  <si>
    <t>Number of institutions</t>
  </si>
  <si>
    <t>: Bilangan staf akademik dan penuntut di universiti awam mengikut negeri dan jantina, Malaysia, 2021-2023 (samb.)</t>
  </si>
  <si>
    <t>: Number of academic staffs and students in public university by state and sex, Malaysia, 2021-2023 (cont'd)</t>
  </si>
  <si>
    <t>: Bilangan staf akademik dan penuntut di universiti awam mengikut negeri dan jantina, Malaysia, 2021-2023</t>
  </si>
  <si>
    <t>: Number of academic staffs and students in public university by state and sex, Malaysia, 2021-2023</t>
  </si>
  <si>
    <t>: Bilangan staf akademik dan penuntut di politeknik mengikut negeri dan jantina, Malaysia, 2021-2023 (samb.)</t>
  </si>
  <si>
    <t>: Number of academic staffs and students in polytechnic by state and sex, Malaysia, 2021-2023 (cont'd)</t>
  </si>
  <si>
    <t>: Bilangan staf akademik dan penuntut di politeknik mengikut negeri dan jantina, Malaysia, 2021-2023</t>
  </si>
  <si>
    <t>: Number of academic staffs and students in polytechnic by state and sex, Malaysia, 2021-2023</t>
  </si>
  <si>
    <t>Kolej Komuniti Cawangan Setiu</t>
  </si>
  <si>
    <t>Setiu Community College Branch</t>
  </si>
  <si>
    <t>: Bilangan staf akademik dan penuntut di kolej komuniti mengikut negeri dan jantina, Malaysia, 2021-2023 (samb.)</t>
  </si>
  <si>
    <t>: Number of academic staffs and students in community college by state and sex, Malaysia, 2021-2023 (cont'd)</t>
  </si>
  <si>
    <t>: Bilangan staf akademik dan penuntut di kolej komuniti mengikut negeri dan jantina, Malaysia, 2021-2023</t>
  </si>
  <si>
    <t>: Number of academic staffs and students in community college by state and sex, Malaysia, 2021-2023</t>
  </si>
  <si>
    <t>: Bilangan institusi pengajian tinggi, staf akademik dan penuntut mengikut institusi, Malaysia, 2021-2023</t>
  </si>
  <si>
    <t>: Number of higher education institutions, academic staffs and students by institution, Malaysia, 2021-2023</t>
  </si>
  <si>
    <t>Pertanian, Perhutanan, Perikanan dan Veterinar</t>
  </si>
  <si>
    <t>Agriculture, Forestry, Fisheries and Veterinary</t>
  </si>
  <si>
    <t>Teknologi Maklumat dan Komunikasi</t>
  </si>
  <si>
    <t xml:space="preserve">Information Technology and Communication </t>
  </si>
  <si>
    <t>Sains Semulajadi, Matematik dan Statistik</t>
  </si>
  <si>
    <t>Natural Sciences, Mathematics and Statistics</t>
  </si>
  <si>
    <t>Perniagaan, Pentadbiran dan Perundangan</t>
  </si>
  <si>
    <t>Business, Administration and Law</t>
  </si>
  <si>
    <t>Sains Sosial, Kewartawanan dan Maklumat</t>
  </si>
  <si>
    <t>Social Sciences, Journalism and Information</t>
  </si>
  <si>
    <t>Literature and Humanities</t>
  </si>
  <si>
    <t>Program dan Kelayakan Generik</t>
  </si>
  <si>
    <t>Programme and Generic Qualifications</t>
  </si>
  <si>
    <t xml:space="preserve">  2020-2023</t>
  </si>
  <si>
    <t>: Number of students in public university by course, academic qualification and sex, Malaysia, 2020-2023</t>
  </si>
  <si>
    <t xml:space="preserve">  2020-2023 (samb.)</t>
  </si>
  <si>
    <t xml:space="preserve">  2020-2023 (cont'd)</t>
  </si>
  <si>
    <t xml:space="preserve">  Malaysia, 2020-2023 (samb.)</t>
  </si>
  <si>
    <t xml:space="preserve">  Malaysia, 2020-2023 (cont'd)</t>
  </si>
  <si>
    <t>Pra sesi</t>
  </si>
  <si>
    <t>Pre session</t>
  </si>
  <si>
    <t>Persediaan ke institusi luar negara</t>
  </si>
  <si>
    <t>Preparation for overseas institutions</t>
  </si>
  <si>
    <t xml:space="preserve">  Malaysia, 2020-2023</t>
  </si>
  <si>
    <t>Jadual 4.1</t>
  </si>
  <si>
    <t>Table 4.1</t>
  </si>
  <si>
    <t>Jadual 4.2</t>
  </si>
  <si>
    <t>Table 4.2</t>
  </si>
  <si>
    <t>Jadual 4.3</t>
  </si>
  <si>
    <t>Table 4.3</t>
  </si>
  <si>
    <t>Jadual 4.4</t>
  </si>
  <si>
    <t>Table 4.4</t>
  </si>
  <si>
    <t>Jadual 4.5</t>
  </si>
  <si>
    <t>Table 4.5</t>
  </si>
  <si>
    <t>Jadual 4.6</t>
  </si>
  <si>
    <t>Table 4.6</t>
  </si>
  <si>
    <t>Jadual 4.7</t>
  </si>
  <si>
    <t>Table 4.7</t>
  </si>
  <si>
    <t>Jadual 4.8</t>
  </si>
  <si>
    <t>Table 4.8</t>
  </si>
  <si>
    <t>Jadual 4.9</t>
  </si>
  <si>
    <t>Table 4.9</t>
  </si>
  <si>
    <t>Jadual 4.10</t>
  </si>
  <si>
    <t>Table 4.10</t>
  </si>
  <si>
    <t>Jadual 4.11</t>
  </si>
  <si>
    <t>Table 4.11</t>
  </si>
  <si>
    <t>Jadual 4.12</t>
  </si>
  <si>
    <t>Table 4.12</t>
  </si>
  <si>
    <t>Jadual 4.13</t>
  </si>
  <si>
    <t>Table 4.13</t>
  </si>
  <si>
    <t>Jadual 4.14</t>
  </si>
  <si>
    <t>Table 4.14</t>
  </si>
  <si>
    <t>Jadual 4.15</t>
  </si>
  <si>
    <t>Table 4.15</t>
  </si>
  <si>
    <t>Jadual 4.16</t>
  </si>
  <si>
    <t>Table 4.16</t>
  </si>
  <si>
    <t>Jadual 4.17</t>
  </si>
  <si>
    <t>Table 4.17</t>
  </si>
  <si>
    <t>Jadual 4.18</t>
  </si>
  <si>
    <t>Table 4.18</t>
  </si>
  <si>
    <t>Jadual 4.19</t>
  </si>
  <si>
    <t>Table 4.19</t>
  </si>
  <si>
    <t>Jadual 4.20</t>
  </si>
  <si>
    <t>Table 4.20</t>
  </si>
  <si>
    <t>Jadual 4.21</t>
  </si>
  <si>
    <t>Table 4.21</t>
  </si>
  <si>
    <t>Jadual 4.22</t>
  </si>
  <si>
    <t>Table 4.22</t>
  </si>
  <si>
    <t>Jadual 4.23</t>
  </si>
  <si>
    <t>Table 4.23</t>
  </si>
  <si>
    <t>Jadual 4.25</t>
  </si>
  <si>
    <t>Table 4.25</t>
  </si>
  <si>
    <t>Jadual 4.24</t>
  </si>
  <si>
    <t>Table 4.24</t>
  </si>
  <si>
    <t xml:space="preserve">  and sex, Malaysia,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</si>
</sst>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0.0%"/>
    <numFmt numFmtId="167" formatCode="0_)"/>
    <numFmt numFmtId="168" formatCode="[$-409]mmm\-yy;@"/>
    <numFmt numFmtId="169" formatCode="#,##0;[Red]#,##0"/>
    <numFmt numFmtId="170" formatCode="_(* #,##0_);_(* \(#,##0\);_(* &quot;-&quot;??_);_(@_)"/>
    <numFmt numFmtId="171" formatCode="[$-409]d\-mmm\-yy;@"/>
    <numFmt numFmtId="172" formatCode="0;[Red]0"/>
    <numFmt numFmtId="173" formatCode="#,##0.0"/>
    <numFmt numFmtId="174" formatCode="#,##0.0_);\(#,##0.0\)"/>
    <numFmt numFmtId="175" formatCode="0.0"/>
    <numFmt numFmtId="176" formatCode="_-* #,##0.00_-;\-* #,##0.00_-;_-* \-??_-;_-@_-"/>
    <numFmt numFmtId="177" formatCode="_(* #,##0.00_);_(* \(#,##0.00\);_(* \-??_);_(@_)"/>
    <numFmt numFmtId="178" formatCode="_(* #,##0_);_(* \(#,##0\);_(* \-??_);_(@_)"/>
  </numFmts>
  <fonts count="1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sz val="9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i/>
      <sz val="11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rgb="FFFF0000"/>
      <name val="Century Gothic"/>
      <family val="2"/>
    </font>
    <font>
      <i/>
      <sz val="10"/>
      <color rgb="FFFF0000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b/>
      <i/>
      <sz val="11"/>
      <name val="Century Gothic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rgb="FFFF0000"/>
      <name val="Century Gothic"/>
      <family val="2"/>
    </font>
    <font>
      <b/>
      <vertAlign val="superscript"/>
      <sz val="10"/>
      <name val="Century Gothic"/>
      <family val="2"/>
    </font>
    <font>
      <b/>
      <vertAlign val="superscript"/>
      <sz val="11"/>
      <name val="Century Gothic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4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0"/>
      <color theme="4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i/>
      <sz val="9"/>
      <color theme="1"/>
      <name val="Century Gothic"/>
      <family val="2"/>
    </font>
    <font>
      <i/>
      <sz val="8"/>
      <color theme="1"/>
      <name val="Arial"/>
      <family val="2"/>
    </font>
    <font>
      <sz val="9"/>
      <color rgb="FF000000"/>
      <name val="Century Gothic"/>
      <family val="2"/>
    </font>
    <font>
      <i/>
      <sz val="8"/>
      <color theme="1"/>
      <name val="Century Gothic"/>
      <family val="2"/>
    </font>
    <font>
      <i/>
      <sz val="8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FF0000"/>
      <name val="Century Gothic"/>
      <family val="2"/>
    </font>
    <font>
      <b/>
      <sz val="11"/>
      <color theme="4"/>
      <name val="Century Gothic"/>
      <family val="2"/>
    </font>
    <font>
      <sz val="11"/>
      <color theme="1"/>
      <name val="Calibri"/>
      <family val="2"/>
      <scheme val="minor"/>
    </font>
    <font>
      <sz val="7"/>
      <name val="Helv"/>
      <charset val="134"/>
    </font>
    <font>
      <sz val="10"/>
      <name val="MS Sans Serif"/>
      <family val="2"/>
    </font>
    <font>
      <sz val="9"/>
      <name val="Helv"/>
      <charset val="134"/>
    </font>
    <font>
      <u/>
      <sz val="8"/>
      <color indexed="12"/>
      <name val="Helv"/>
      <charset val="134"/>
    </font>
    <font>
      <sz val="8"/>
      <name val="Helv"/>
      <charset val="134"/>
    </font>
    <font>
      <sz val="11"/>
      <color rgb="FF000000"/>
      <name val="Calibri"/>
      <family val="2"/>
    </font>
    <font>
      <u/>
      <sz val="9"/>
      <color indexed="12"/>
      <name val="Helv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12"/>
      <color theme="1"/>
      <name val="Calibri"/>
      <family val="2"/>
      <scheme val="minor"/>
    </font>
    <font>
      <sz val="10"/>
      <name val="Helv"/>
      <charset val="134"/>
    </font>
    <font>
      <b/>
      <vertAlign val="superscript"/>
      <sz val="9"/>
      <name val="Century Gothic"/>
      <family val="2"/>
    </font>
    <font>
      <b/>
      <sz val="9"/>
      <color rgb="FF000000"/>
      <name val="Century Gothic"/>
      <family val="2"/>
    </font>
    <font>
      <i/>
      <sz val="9"/>
      <color rgb="FF000000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i/>
      <sz val="11"/>
      <name val="Century Gothic"/>
      <family val="2"/>
    </font>
    <font>
      <b/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sz val="10"/>
      <name val="MS Sans Serif"/>
      <family val="2"/>
    </font>
    <font>
      <sz val="12"/>
      <name val="Century Gothic"/>
      <family val="2"/>
    </font>
    <font>
      <b/>
      <vertAlign val="superscript"/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Helv"/>
    </font>
    <font>
      <sz val="8"/>
      <name val="Helv"/>
    </font>
    <font>
      <sz val="7"/>
      <name val="Helv"/>
    </font>
    <font>
      <sz val="9"/>
      <name val="Arial"/>
      <charset val="134"/>
    </font>
    <font>
      <b/>
      <sz val="10"/>
      <name val="Century Gothic"/>
      <family val="2"/>
      <charset val="1"/>
    </font>
    <font>
      <sz val="10"/>
      <name val="Century Gothic"/>
      <family val="2"/>
      <charset val="1"/>
    </font>
    <font>
      <sz val="11"/>
      <name val="Century Gothic"/>
      <family val="2"/>
      <charset val="1"/>
    </font>
    <font>
      <b/>
      <sz val="11"/>
      <name val="Century Gothic"/>
      <family val="2"/>
      <charset val="1"/>
    </font>
    <font>
      <i/>
      <sz val="11"/>
      <name val="Century Gothic"/>
      <family val="2"/>
      <charset val="1"/>
    </font>
    <font>
      <i/>
      <sz val="10"/>
      <name val="Century Gothic"/>
      <family val="2"/>
      <charset val="1"/>
    </font>
    <font>
      <sz val="11"/>
      <color theme="1"/>
      <name val="Calibri"/>
      <family val="2"/>
      <charset val="1"/>
    </font>
    <font>
      <b/>
      <sz val="10"/>
      <color theme="1"/>
      <name val="Century Gothic"/>
      <family val="2"/>
      <charset val="1"/>
    </font>
    <font>
      <sz val="10"/>
      <color theme="1"/>
      <name val="Century Gothic"/>
      <family val="2"/>
      <charset val="1"/>
    </font>
    <font>
      <sz val="11"/>
      <color theme="1"/>
      <name val="Calibri"/>
      <charset val="134"/>
    </font>
    <font>
      <i/>
      <sz val="10"/>
      <color theme="1"/>
      <name val="Century Gothic"/>
      <family val="2"/>
      <charset val="1"/>
    </font>
    <font>
      <sz val="8"/>
      <name val="Century Gothic"/>
      <family val="2"/>
      <charset val="1"/>
    </font>
    <font>
      <sz val="10"/>
      <name val="Arial"/>
      <family val="2"/>
      <charset val="1"/>
    </font>
    <font>
      <b/>
      <sz val="8"/>
      <name val="Century Gothic"/>
      <family val="2"/>
      <charset val="1"/>
    </font>
    <font>
      <i/>
      <sz val="8"/>
      <name val="Century Gothic"/>
      <family val="2"/>
      <charset val="1"/>
    </font>
    <font>
      <sz val="7"/>
      <name val="Arial"/>
      <charset val="134"/>
    </font>
    <font>
      <b/>
      <sz val="11"/>
      <color theme="1"/>
      <name val="Calibri"/>
      <family val="2"/>
      <charset val="1"/>
    </font>
    <font>
      <i/>
      <sz val="11"/>
      <color theme="1"/>
      <name val="Calibri"/>
      <family val="2"/>
      <charset val="1"/>
    </font>
    <font>
      <b/>
      <sz val="9"/>
      <name val="Century Gothic"/>
      <family val="2"/>
      <charset val="1"/>
    </font>
    <font>
      <i/>
      <sz val="9"/>
      <name val="Century Gothic"/>
      <family val="2"/>
      <charset val="1"/>
    </font>
    <font>
      <sz val="9"/>
      <name val="Century Gothic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2065187536243"/>
      </patternFill>
    </fill>
    <fill>
      <patternFill patternType="solid">
        <fgColor theme="0"/>
        <bgColor theme="4" tint="0.7998901333658864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/>
      <diagonal/>
    </border>
  </borders>
  <cellStyleXfs count="680">
    <xf numFmtId="0" fontId="0" fillId="0" borderId="0"/>
    <xf numFmtId="43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6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171" fontId="67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0" fontId="59" fillId="0" borderId="0"/>
    <xf numFmtId="164" fontId="10" fillId="0" borderId="0" applyFont="0" applyFill="0" applyBorder="0" applyAlignment="0" applyProtection="0"/>
    <xf numFmtId="0" fontId="59" fillId="0" borderId="0"/>
    <xf numFmtId="0" fontId="68" fillId="0" borderId="0" applyNumberFormat="0" applyFill="0" applyBorder="0" applyAlignment="0" applyProtection="0">
      <alignment vertical="top"/>
      <protection locked="0"/>
    </xf>
    <xf numFmtId="43" fontId="59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59" fillId="0" borderId="0"/>
    <xf numFmtId="0" fontId="59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60" fillId="0" borderId="0"/>
    <xf numFmtId="0" fontId="64" fillId="0" borderId="0"/>
    <xf numFmtId="0" fontId="59" fillId="0" borderId="0"/>
    <xf numFmtId="0" fontId="60" fillId="0" borderId="0"/>
    <xf numFmtId="0" fontId="59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64" fillId="0" borderId="0"/>
    <xf numFmtId="0" fontId="65" fillId="0" borderId="0"/>
    <xf numFmtId="0" fontId="59" fillId="0" borderId="0"/>
    <xf numFmtId="0" fontId="59" fillId="0" borderId="0"/>
    <xf numFmtId="0" fontId="62" fillId="0" borderId="0"/>
    <xf numFmtId="0" fontId="59" fillId="0" borderId="0"/>
    <xf numFmtId="0" fontId="59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4" fillId="0" borderId="0"/>
    <xf numFmtId="0" fontId="62" fillId="0" borderId="0"/>
    <xf numFmtId="0" fontId="64" fillId="0" borderId="0"/>
    <xf numFmtId="0" fontId="62" fillId="0" borderId="0"/>
    <xf numFmtId="0" fontId="59" fillId="0" borderId="0"/>
    <xf numFmtId="0" fontId="10" fillId="0" borderId="0"/>
    <xf numFmtId="0" fontId="10" fillId="0" borderId="0"/>
    <xf numFmtId="0" fontId="70" fillId="0" borderId="0"/>
    <xf numFmtId="0" fontId="59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0" fillId="0" borderId="0"/>
    <xf numFmtId="165" fontId="62" fillId="0" borderId="0"/>
    <xf numFmtId="0" fontId="10" fillId="0" borderId="0"/>
    <xf numFmtId="165" fontId="62" fillId="0" borderId="0"/>
    <xf numFmtId="0" fontId="60" fillId="0" borderId="0"/>
    <xf numFmtId="0" fontId="59" fillId="0" borderId="0"/>
    <xf numFmtId="0" fontId="64" fillId="0" borderId="0"/>
    <xf numFmtId="0" fontId="59" fillId="0" borderId="0"/>
    <xf numFmtId="0" fontId="64" fillId="0" borderId="0"/>
    <xf numFmtId="0" fontId="59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71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168" fontId="6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37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62" fillId="0" borderId="0"/>
    <xf numFmtId="165" fontId="60" fillId="0" borderId="0"/>
    <xf numFmtId="0" fontId="62" fillId="0" borderId="0"/>
    <xf numFmtId="0" fontId="62" fillId="0" borderId="0"/>
    <xf numFmtId="0" fontId="10" fillId="0" borderId="0"/>
    <xf numFmtId="0" fontId="10" fillId="0" borderId="0"/>
    <xf numFmtId="168" fontId="86" fillId="0" borderId="0"/>
    <xf numFmtId="168" fontId="86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8" fontId="61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89" fillId="0" borderId="0"/>
    <xf numFmtId="0" fontId="90" fillId="0" borderId="0"/>
    <xf numFmtId="0" fontId="1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37" fontId="93" fillId="0" borderId="0"/>
    <xf numFmtId="0" fontId="94" fillId="0" borderId="0"/>
    <xf numFmtId="0" fontId="94" fillId="0" borderId="0"/>
    <xf numFmtId="0" fontId="101" fillId="0" borderId="0"/>
    <xf numFmtId="176" fontId="104" fillId="0" borderId="0" applyBorder="0" applyProtection="0"/>
    <xf numFmtId="0" fontId="104" fillId="0" borderId="0"/>
    <xf numFmtId="0" fontId="94" fillId="0" borderId="0"/>
    <xf numFmtId="0" fontId="107" fillId="0" borderId="0"/>
    <xf numFmtId="37" fontId="110" fillId="0" borderId="0"/>
    <xf numFmtId="0" fontId="94" fillId="0" borderId="0"/>
    <xf numFmtId="0" fontId="94" fillId="0" borderId="0"/>
    <xf numFmtId="0" fontId="94" fillId="0" borderId="0"/>
    <xf numFmtId="177" fontId="104" fillId="0" borderId="0" applyBorder="0" applyProtection="0"/>
  </cellStyleXfs>
  <cellXfs count="1731">
    <xf numFmtId="0" fontId="0" fillId="0" borderId="0" xfId="0"/>
    <xf numFmtId="165" fontId="13" fillId="2" borderId="0" xfId="107" applyNumberFormat="1" applyFont="1" applyFill="1"/>
    <xf numFmtId="165" fontId="13" fillId="2" borderId="0" xfId="107" applyNumberFormat="1" applyFont="1" applyFill="1" applyBorder="1"/>
    <xf numFmtId="165" fontId="15" fillId="2" borderId="0" xfId="107" applyNumberFormat="1" applyFont="1" applyFill="1" applyBorder="1" applyAlignment="1">
      <alignment horizontal="left" indent="1"/>
    </xf>
    <xf numFmtId="3" fontId="13" fillId="2" borderId="0" xfId="107" applyNumberFormat="1" applyFont="1" applyFill="1" applyBorder="1" applyAlignment="1"/>
    <xf numFmtId="165" fontId="14" fillId="2" borderId="0" xfId="107" applyNumberFormat="1" applyFont="1" applyFill="1" applyBorder="1" applyAlignment="1">
      <alignment horizontal="left" indent="1"/>
    </xf>
    <xf numFmtId="165" fontId="16" fillId="2" borderId="0" xfId="107" applyNumberFormat="1" applyFont="1" applyFill="1" applyBorder="1" applyAlignment="1">
      <alignment horizontal="left" indent="1"/>
    </xf>
    <xf numFmtId="165" fontId="11" fillId="2" borderId="0" xfId="107" applyNumberFormat="1" applyFont="1" applyFill="1" applyBorder="1"/>
    <xf numFmtId="3" fontId="11" fillId="2" borderId="0" xfId="107" applyNumberFormat="1" applyFont="1" applyFill="1" applyBorder="1" applyAlignment="1">
      <alignment horizontal="right"/>
    </xf>
    <xf numFmtId="165" fontId="17" fillId="2" borderId="0" xfId="107" applyNumberFormat="1" applyFont="1" applyFill="1" applyBorder="1" applyAlignment="1">
      <alignment horizontal="left" indent="1"/>
    </xf>
    <xf numFmtId="165" fontId="16" fillId="2" borderId="0" xfId="107" applyNumberFormat="1" applyFont="1" applyFill="1" applyBorder="1" applyAlignment="1">
      <alignment horizontal="left"/>
    </xf>
    <xf numFmtId="165" fontId="11" fillId="2" borderId="0" xfId="107" applyNumberFormat="1" applyFont="1" applyFill="1" applyBorder="1" applyAlignment="1">
      <alignment horizontal="left"/>
    </xf>
    <xf numFmtId="165" fontId="17" fillId="2" borderId="0" xfId="107" applyNumberFormat="1" applyFont="1" applyFill="1" applyBorder="1" applyAlignment="1">
      <alignment horizontal="center"/>
    </xf>
    <xf numFmtId="165" fontId="11" fillId="2" borderId="0" xfId="107" applyNumberFormat="1" applyFont="1" applyFill="1"/>
    <xf numFmtId="165" fontId="11" fillId="2" borderId="0" xfId="107" applyNumberFormat="1" applyFont="1" applyFill="1" applyBorder="1" applyAlignment="1">
      <alignment horizontal="right"/>
    </xf>
    <xf numFmtId="165" fontId="14" fillId="2" borderId="0" xfId="107" applyNumberFormat="1" applyFont="1" applyFill="1" applyBorder="1" applyAlignment="1">
      <alignment horizontal="left"/>
    </xf>
    <xf numFmtId="165" fontId="25" fillId="2" borderId="0" xfId="107" applyNumberFormat="1" applyFont="1" applyFill="1" applyBorder="1" applyAlignment="1">
      <alignment horizontal="left" indent="1"/>
    </xf>
    <xf numFmtId="165" fontId="26" fillId="2" borderId="0" xfId="107" applyNumberFormat="1" applyFont="1" applyFill="1" applyBorder="1" applyAlignment="1">
      <alignment horizontal="left" indent="1"/>
    </xf>
    <xf numFmtId="165" fontId="22" fillId="2" borderId="0" xfId="107" applyNumberFormat="1" applyFont="1" applyFill="1" applyBorder="1"/>
    <xf numFmtId="165" fontId="27" fillId="2" borderId="0" xfId="107" applyNumberFormat="1" applyFont="1" applyFill="1" applyBorder="1" applyAlignment="1">
      <alignment horizontal="left" indent="1"/>
    </xf>
    <xf numFmtId="165" fontId="28" fillId="2" borderId="0" xfId="107" applyNumberFormat="1" applyFont="1" applyFill="1" applyBorder="1" applyAlignment="1">
      <alignment horizontal="left" indent="1"/>
    </xf>
    <xf numFmtId="165" fontId="26" fillId="2" borderId="0" xfId="107" applyNumberFormat="1" applyFont="1" applyFill="1" applyBorder="1" applyAlignment="1">
      <alignment horizontal="left"/>
    </xf>
    <xf numFmtId="165" fontId="29" fillId="2" borderId="0" xfId="107" applyNumberFormat="1" applyFont="1" applyFill="1" applyBorder="1" applyAlignment="1">
      <alignment horizontal="left" indent="1"/>
    </xf>
    <xf numFmtId="165" fontId="30" fillId="2" borderId="0" xfId="107" applyNumberFormat="1" applyFont="1" applyFill="1" applyBorder="1" applyAlignment="1">
      <alignment horizontal="left" indent="1"/>
    </xf>
    <xf numFmtId="172" fontId="11" fillId="2" borderId="0" xfId="107" applyNumberFormat="1" applyFont="1" applyFill="1" applyBorder="1"/>
    <xf numFmtId="172" fontId="11" fillId="2" borderId="0" xfId="107" applyNumberFormat="1" applyFont="1" applyFill="1" applyBorder="1" applyAlignment="1">
      <alignment horizontal="right"/>
    </xf>
    <xf numFmtId="172" fontId="11" fillId="2" borderId="0" xfId="114" applyNumberFormat="1" applyFont="1" applyFill="1" applyBorder="1"/>
    <xf numFmtId="165" fontId="17" fillId="2" borderId="0" xfId="107" applyNumberFormat="1" applyFont="1" applyFill="1" applyBorder="1" applyAlignment="1">
      <alignment horizontal="left"/>
    </xf>
    <xf numFmtId="165" fontId="11" fillId="2" borderId="0" xfId="107" applyNumberFormat="1" applyFont="1" applyFill="1" applyBorder="1" applyAlignment="1"/>
    <xf numFmtId="165" fontId="17" fillId="2" borderId="0" xfId="107" applyNumberFormat="1" applyFont="1" applyFill="1" applyBorder="1" applyAlignment="1"/>
    <xf numFmtId="165" fontId="16" fillId="2" borderId="0" xfId="107" applyNumberFormat="1" applyFont="1" applyFill="1" applyBorder="1"/>
    <xf numFmtId="165" fontId="15" fillId="2" borderId="0" xfId="107" applyNumberFormat="1" applyFont="1" applyFill="1" applyBorder="1" applyAlignment="1">
      <alignment horizontal="left"/>
    </xf>
    <xf numFmtId="165" fontId="13" fillId="2" borderId="0" xfId="105" applyNumberFormat="1" applyFont="1" applyFill="1"/>
    <xf numFmtId="165" fontId="11" fillId="2" borderId="0" xfId="105" applyNumberFormat="1" applyFont="1" applyFill="1" applyBorder="1"/>
    <xf numFmtId="165" fontId="14" fillId="2" borderId="0" xfId="105" applyNumberFormat="1" applyFont="1" applyFill="1" applyBorder="1" applyAlignment="1">
      <alignment horizontal="left" indent="1"/>
    </xf>
    <xf numFmtId="165" fontId="16" fillId="2" borderId="0" xfId="105" applyNumberFormat="1" applyFont="1" applyFill="1" applyBorder="1" applyAlignment="1">
      <alignment horizontal="left" indent="1"/>
    </xf>
    <xf numFmtId="3" fontId="11" fillId="2" borderId="0" xfId="105" applyNumberFormat="1" applyFont="1" applyFill="1" applyBorder="1" applyAlignment="1">
      <alignment horizontal="right"/>
    </xf>
    <xf numFmtId="165" fontId="15" fillId="2" borderId="0" xfId="105" applyNumberFormat="1" applyFont="1" applyFill="1" applyBorder="1" applyAlignment="1">
      <alignment horizontal="left" indent="1"/>
    </xf>
    <xf numFmtId="165" fontId="17" fillId="2" borderId="0" xfId="105" applyNumberFormat="1" applyFont="1" applyFill="1" applyBorder="1" applyAlignment="1">
      <alignment horizontal="left" indent="1"/>
    </xf>
    <xf numFmtId="3" fontId="11" fillId="2" borderId="0" xfId="105" applyNumberFormat="1" applyFont="1" applyFill="1" applyBorder="1"/>
    <xf numFmtId="165" fontId="13" fillId="2" borderId="0" xfId="105" applyNumberFormat="1" applyFont="1" applyFill="1" applyBorder="1"/>
    <xf numFmtId="165" fontId="11" fillId="2" borderId="0" xfId="105" applyNumberFormat="1" applyFont="1" applyFill="1" applyBorder="1" applyAlignment="1">
      <alignment horizontal="center"/>
    </xf>
    <xf numFmtId="165" fontId="16" fillId="2" borderId="0" xfId="105" applyNumberFormat="1" applyFont="1" applyFill="1" applyAlignment="1">
      <alignment horizontal="left" indent="1"/>
    </xf>
    <xf numFmtId="165" fontId="11" fillId="2" borderId="0" xfId="105" applyNumberFormat="1" applyFont="1" applyFill="1"/>
    <xf numFmtId="165" fontId="17" fillId="2" borderId="0" xfId="105" applyNumberFormat="1" applyFont="1" applyFill="1" applyAlignment="1">
      <alignment horizontal="left" indent="1"/>
    </xf>
    <xf numFmtId="165" fontId="16" fillId="2" borderId="0" xfId="105" applyNumberFormat="1" applyFont="1" applyFill="1" applyBorder="1"/>
    <xf numFmtId="165" fontId="15" fillId="2" borderId="0" xfId="105" applyNumberFormat="1" applyFont="1" applyFill="1" applyBorder="1" applyAlignment="1">
      <alignment horizontal="left"/>
    </xf>
    <xf numFmtId="165" fontId="17" fillId="2" borderId="0" xfId="105" applyNumberFormat="1" applyFont="1" applyFill="1" applyBorder="1" applyAlignment="1">
      <alignment horizontal="left"/>
    </xf>
    <xf numFmtId="3" fontId="11" fillId="2" borderId="0" xfId="105" applyNumberFormat="1" applyFont="1" applyFill="1" applyBorder="1" applyAlignment="1" applyProtection="1">
      <alignment horizontal="right"/>
    </xf>
    <xf numFmtId="3" fontId="11" fillId="2" borderId="0" xfId="48" applyNumberFormat="1" applyFont="1" applyFill="1" applyBorder="1" applyAlignment="1" applyProtection="1">
      <alignment horizontal="right"/>
    </xf>
    <xf numFmtId="37" fontId="13" fillId="2" borderId="0" xfId="105" applyNumberFormat="1" applyFont="1" applyFill="1" applyBorder="1" applyAlignment="1" applyProtection="1">
      <alignment horizontal="right"/>
    </xf>
    <xf numFmtId="3" fontId="13" fillId="2" borderId="0" xfId="105" applyNumberFormat="1" applyFont="1" applyFill="1"/>
    <xf numFmtId="3" fontId="13" fillId="2" borderId="0" xfId="105" applyNumberFormat="1" applyFont="1" applyFill="1" applyBorder="1" applyAlignment="1" applyProtection="1">
      <alignment horizontal="right"/>
    </xf>
    <xf numFmtId="165" fontId="14" fillId="2" borderId="0" xfId="105" applyNumberFormat="1" applyFont="1" applyFill="1"/>
    <xf numFmtId="3" fontId="11" fillId="2" borderId="0" xfId="113" applyNumberFormat="1" applyFont="1" applyFill="1" applyBorder="1" applyAlignment="1" applyProtection="1">
      <alignment horizontal="right"/>
    </xf>
    <xf numFmtId="3" fontId="11" fillId="2" borderId="0" xfId="545" applyNumberFormat="1" applyFont="1" applyFill="1" applyBorder="1" applyAlignment="1" applyProtection="1">
      <alignment horizontal="right"/>
    </xf>
    <xf numFmtId="3" fontId="11" fillId="2" borderId="0" xfId="363" applyNumberFormat="1" applyFont="1" applyFill="1" applyBorder="1" applyAlignment="1" applyProtection="1">
      <alignment horizontal="right" vertical="center"/>
    </xf>
    <xf numFmtId="3" fontId="11" fillId="2" borderId="0" xfId="10" applyNumberFormat="1" applyFont="1" applyFill="1" applyBorder="1" applyAlignment="1" applyProtection="1">
      <alignment horizontal="right" vertical="center"/>
    </xf>
    <xf numFmtId="169" fontId="11" fillId="2" borderId="0" xfId="113" applyNumberFormat="1" applyFont="1" applyFill="1" applyBorder="1" applyAlignment="1" applyProtection="1">
      <alignment horizontal="right"/>
    </xf>
    <xf numFmtId="169" fontId="16" fillId="2" borderId="0" xfId="113" applyNumberFormat="1" applyFont="1" applyFill="1" applyBorder="1" applyAlignment="1" applyProtection="1">
      <alignment horizontal="right"/>
    </xf>
    <xf numFmtId="169" fontId="11" fillId="2" borderId="0" xfId="545" applyNumberFormat="1" applyFont="1" applyFill="1" applyBorder="1" applyAlignment="1" applyProtection="1">
      <alignment horizontal="right" vertical="top"/>
    </xf>
    <xf numFmtId="3" fontId="16" fillId="2" borderId="0" xfId="111" applyNumberFormat="1" applyFont="1" applyFill="1" applyBorder="1" applyAlignment="1" applyProtection="1">
      <alignment horizontal="right"/>
    </xf>
    <xf numFmtId="3" fontId="38" fillId="2" borderId="0" xfId="545" applyNumberFormat="1" applyFont="1" applyFill="1" applyBorder="1" applyAlignment="1" applyProtection="1">
      <alignment horizontal="right" vertical="top"/>
    </xf>
    <xf numFmtId="3" fontId="11" fillId="2" borderId="0" xfId="111" applyNumberFormat="1" applyFont="1" applyFill="1" applyBorder="1" applyAlignment="1" applyProtection="1">
      <alignment horizontal="right"/>
    </xf>
    <xf numFmtId="0" fontId="13" fillId="2" borderId="0" xfId="111" applyFont="1" applyFill="1"/>
    <xf numFmtId="3" fontId="16" fillId="2" borderId="0" xfId="544" applyNumberFormat="1" applyFont="1" applyFill="1" applyBorder="1" applyAlignment="1" applyProtection="1"/>
    <xf numFmtId="0" fontId="13" fillId="2" borderId="0" xfId="111" applyFont="1" applyFill="1" applyBorder="1"/>
    <xf numFmtId="0" fontId="16" fillId="2" borderId="0" xfId="111" applyFont="1" applyFill="1" applyBorder="1" applyAlignment="1">
      <alignment horizontal="left"/>
    </xf>
    <xf numFmtId="0" fontId="11" fillId="2" borderId="0" xfId="111" applyFont="1" applyFill="1" applyBorder="1"/>
    <xf numFmtId="3" fontId="11" fillId="2" borderId="0" xfId="544" applyNumberFormat="1" applyFont="1" applyFill="1" applyBorder="1" applyAlignment="1" applyProtection="1"/>
    <xf numFmtId="3" fontId="11" fillId="2" borderId="0" xfId="544" applyNumberFormat="1" applyFont="1" applyFill="1" applyBorder="1" applyAlignment="1" applyProtection="1">
      <alignment horizontal="right"/>
    </xf>
    <xf numFmtId="0" fontId="17" fillId="2" borderId="0" xfId="111" applyFont="1" applyFill="1" applyBorder="1" applyAlignment="1">
      <alignment horizontal="left"/>
    </xf>
    <xf numFmtId="0" fontId="11" fillId="2" borderId="0" xfId="111" applyFont="1" applyFill="1" applyBorder="1" applyAlignment="1">
      <alignment horizontal="center"/>
    </xf>
    <xf numFmtId="0" fontId="17" fillId="2" borderId="0" xfId="111" applyFont="1" applyFill="1" applyBorder="1" applyAlignment="1"/>
    <xf numFmtId="0" fontId="17" fillId="2" borderId="0" xfId="111" applyFont="1" applyFill="1" applyBorder="1"/>
    <xf numFmtId="3" fontId="11" fillId="2" borderId="0" xfId="544" applyNumberFormat="1" applyFont="1" applyFill="1" applyBorder="1" applyAlignment="1" applyProtection="1">
      <alignment horizontal="center"/>
    </xf>
    <xf numFmtId="167" fontId="13" fillId="2" borderId="0" xfId="90" applyNumberFormat="1" applyFont="1" applyFill="1"/>
    <xf numFmtId="167" fontId="13" fillId="2" borderId="0" xfId="90" applyNumberFormat="1" applyFont="1" applyFill="1" applyBorder="1"/>
    <xf numFmtId="167" fontId="11" fillId="2" borderId="0" xfId="90" applyNumberFormat="1" applyFont="1" applyFill="1" applyBorder="1"/>
    <xf numFmtId="167" fontId="11" fillId="2" borderId="0" xfId="90" applyNumberFormat="1" applyFont="1" applyFill="1" applyBorder="1" applyAlignment="1">
      <alignment horizontal="center"/>
    </xf>
    <xf numFmtId="167" fontId="17" fillId="2" borderId="0" xfId="90" applyNumberFormat="1" applyFont="1" applyFill="1" applyBorder="1" applyAlignment="1">
      <alignment vertical="top"/>
    </xf>
    <xf numFmtId="167" fontId="13" fillId="2" borderId="0" xfId="90" applyNumberFormat="1" applyFont="1" applyFill="1" applyBorder="1" applyAlignment="1">
      <alignment vertical="top"/>
    </xf>
    <xf numFmtId="167" fontId="14" fillId="2" borderId="0" xfId="90" applyNumberFormat="1" applyFont="1" applyFill="1" applyBorder="1"/>
    <xf numFmtId="167" fontId="13" fillId="2" borderId="0" xfId="90" applyNumberFormat="1" applyFont="1" applyFill="1" applyBorder="1" applyAlignment="1">
      <alignment horizontal="center"/>
    </xf>
    <xf numFmtId="167" fontId="15" fillId="2" borderId="0" xfId="90" applyNumberFormat="1" applyFont="1" applyFill="1" applyBorder="1"/>
    <xf numFmtId="167" fontId="16" fillId="2" borderId="0" xfId="90" applyNumberFormat="1" applyFont="1" applyFill="1" applyBorder="1" applyAlignment="1">
      <alignment horizontal="left" indent="2"/>
    </xf>
    <xf numFmtId="167" fontId="17" fillId="2" borderId="0" xfId="90" applyNumberFormat="1" applyFont="1" applyFill="1" applyBorder="1" applyAlignment="1">
      <alignment horizontal="left" vertical="top" indent="2"/>
    </xf>
    <xf numFmtId="167" fontId="17" fillId="2" borderId="0" xfId="90" applyNumberFormat="1" applyFont="1" applyFill="1" applyBorder="1" applyAlignment="1">
      <alignment horizontal="left" vertical="top"/>
    </xf>
    <xf numFmtId="165" fontId="13" fillId="2" borderId="0" xfId="543" applyNumberFormat="1" applyFont="1" applyFill="1"/>
    <xf numFmtId="165" fontId="11" fillId="2" borderId="0" xfId="543" applyNumberFormat="1" applyFont="1" applyFill="1" applyBorder="1"/>
    <xf numFmtId="165" fontId="13" fillId="2" borderId="0" xfId="76" applyNumberFormat="1" applyFont="1" applyFill="1"/>
    <xf numFmtId="165" fontId="13" fillId="2" borderId="0" xfId="76" applyNumberFormat="1" applyFont="1" applyFill="1" applyAlignment="1">
      <alignment vertical="top"/>
    </xf>
    <xf numFmtId="165" fontId="13" fillId="2" borderId="0" xfId="76" applyNumberFormat="1" applyFont="1" applyFill="1" applyBorder="1"/>
    <xf numFmtId="165" fontId="11" fillId="2" borderId="0" xfId="76" applyNumberFormat="1" applyFont="1" applyFill="1" applyBorder="1"/>
    <xf numFmtId="3" fontId="11" fillId="2" borderId="0" xfId="52" applyNumberFormat="1" applyFont="1" applyFill="1" applyBorder="1" applyProtection="1"/>
    <xf numFmtId="3" fontId="11" fillId="2" borderId="0" xfId="52" applyNumberFormat="1" applyFont="1" applyFill="1" applyBorder="1" applyAlignment="1" applyProtection="1">
      <alignment horizontal="right"/>
    </xf>
    <xf numFmtId="165" fontId="14" fillId="2" borderId="0" xfId="76" applyNumberFormat="1" applyFont="1" applyFill="1" applyBorder="1"/>
    <xf numFmtId="165" fontId="13" fillId="2" borderId="0" xfId="76" applyNumberFormat="1" applyFont="1" applyFill="1" applyBorder="1" applyAlignment="1">
      <alignment vertical="top"/>
    </xf>
    <xf numFmtId="165" fontId="11" fillId="2" borderId="0" xfId="76" applyNumberFormat="1" applyFont="1" applyFill="1" applyBorder="1" applyAlignment="1">
      <alignment vertical="top"/>
    </xf>
    <xf numFmtId="3" fontId="11" fillId="2" borderId="0" xfId="52" applyNumberFormat="1" applyFont="1" applyFill="1" applyBorder="1" applyAlignment="1" applyProtection="1">
      <alignment vertical="top"/>
    </xf>
    <xf numFmtId="3" fontId="11" fillId="2" borderId="0" xfId="52" applyNumberFormat="1" applyFont="1" applyFill="1" applyBorder="1" applyAlignment="1" applyProtection="1">
      <alignment horizontal="right" vertical="top"/>
    </xf>
    <xf numFmtId="165" fontId="14" fillId="2" borderId="0" xfId="76" applyNumberFormat="1" applyFont="1" applyFill="1"/>
    <xf numFmtId="165" fontId="13" fillId="2" borderId="0" xfId="543" applyNumberFormat="1" applyFont="1" applyFill="1" applyBorder="1"/>
    <xf numFmtId="165" fontId="11" fillId="2" borderId="4" xfId="543" applyNumberFormat="1" applyFont="1" applyFill="1" applyBorder="1"/>
    <xf numFmtId="165" fontId="16" fillId="2" borderId="0" xfId="543" applyNumberFormat="1" applyFont="1" applyFill="1" applyBorder="1" applyAlignment="1">
      <alignment horizontal="left" indent="1"/>
    </xf>
    <xf numFmtId="165" fontId="16" fillId="2" borderId="0" xfId="78" applyNumberFormat="1" applyFont="1" applyFill="1" applyBorder="1" applyAlignment="1">
      <alignment horizontal="left" vertical="center"/>
    </xf>
    <xf numFmtId="165" fontId="17" fillId="2" borderId="0" xfId="76" applyNumberFormat="1" applyFont="1" applyFill="1" applyBorder="1" applyAlignment="1">
      <alignment horizontal="left"/>
    </xf>
    <xf numFmtId="165" fontId="16" fillId="2" borderId="0" xfId="76" applyNumberFormat="1" applyFont="1" applyFill="1" applyBorder="1" applyAlignment="1">
      <alignment horizontal="left" indent="2"/>
    </xf>
    <xf numFmtId="165" fontId="17" fillId="2" borderId="0" xfId="76" applyNumberFormat="1" applyFont="1" applyFill="1" applyBorder="1" applyAlignment="1">
      <alignment horizontal="left" indent="2"/>
    </xf>
    <xf numFmtId="165" fontId="17" fillId="2" borderId="0" xfId="76" applyNumberFormat="1" applyFont="1" applyFill="1" applyBorder="1" applyAlignment="1">
      <alignment horizontal="left" vertical="top" indent="2"/>
    </xf>
    <xf numFmtId="165" fontId="16" fillId="2" borderId="0" xfId="76" applyNumberFormat="1" applyFont="1" applyFill="1" applyBorder="1" applyAlignment="1">
      <alignment horizontal="left"/>
    </xf>
    <xf numFmtId="3" fontId="11" fillId="2" borderId="0" xfId="52" applyNumberFormat="1" applyFont="1" applyFill="1" applyBorder="1" applyAlignment="1">
      <alignment horizontal="right"/>
    </xf>
    <xf numFmtId="165" fontId="11" fillId="2" borderId="0" xfId="76" applyNumberFormat="1" applyFont="1" applyFill="1" applyAlignment="1">
      <alignment vertical="top"/>
    </xf>
    <xf numFmtId="3" fontId="11" fillId="2" borderId="0" xfId="76" applyNumberFormat="1" applyFont="1" applyFill="1" applyBorder="1" applyAlignment="1">
      <alignment vertical="top"/>
    </xf>
    <xf numFmtId="3" fontId="11" fillId="2" borderId="0" xfId="76" applyNumberFormat="1" applyFont="1" applyFill="1" applyBorder="1"/>
    <xf numFmtId="165" fontId="11" fillId="2" borderId="0" xfId="76" applyNumberFormat="1" applyFont="1" applyFill="1"/>
    <xf numFmtId="165" fontId="17" fillId="2" borderId="0" xfId="76" applyNumberFormat="1" applyFont="1" applyFill="1" applyBorder="1" applyAlignment="1">
      <alignment horizontal="left" vertical="top"/>
    </xf>
    <xf numFmtId="165" fontId="16" fillId="2" borderId="0" xfId="76" applyNumberFormat="1" applyFont="1" applyFill="1" applyBorder="1"/>
    <xf numFmtId="166" fontId="11" fillId="2" borderId="0" xfId="76" applyNumberFormat="1" applyFont="1" applyFill="1" applyBorder="1" applyAlignment="1">
      <alignment vertical="top"/>
    </xf>
    <xf numFmtId="165" fontId="13" fillId="2" borderId="0" xfId="542" applyNumberFormat="1" applyFont="1" applyFill="1"/>
    <xf numFmtId="165" fontId="11" fillId="2" borderId="0" xfId="542" applyNumberFormat="1" applyFont="1" applyFill="1" applyBorder="1"/>
    <xf numFmtId="165" fontId="11" fillId="2" borderId="0" xfId="542" applyNumberFormat="1" applyFont="1" applyFill="1" applyBorder="1" applyAlignment="1">
      <alignment horizontal="left"/>
    </xf>
    <xf numFmtId="3" fontId="11" fillId="2" borderId="0" xfId="39" applyNumberFormat="1" applyFont="1" applyFill="1" applyBorder="1" applyAlignment="1">
      <alignment horizontal="right"/>
    </xf>
    <xf numFmtId="169" fontId="11" fillId="2" borderId="0" xfId="39" applyNumberFormat="1" applyFont="1" applyFill="1" applyBorder="1" applyAlignment="1">
      <alignment horizontal="right"/>
    </xf>
    <xf numFmtId="3" fontId="11" fillId="2" borderId="0" xfId="111" quotePrefix="1" applyNumberFormat="1" applyFont="1" applyFill="1" applyBorder="1" applyAlignment="1" applyProtection="1">
      <alignment horizontal="right"/>
    </xf>
    <xf numFmtId="3" fontId="11" fillId="2" borderId="0" xfId="113" quotePrefix="1" applyNumberFormat="1" applyFont="1" applyFill="1" applyBorder="1" applyAlignment="1" applyProtection="1">
      <alignment horizontal="right"/>
    </xf>
    <xf numFmtId="3" fontId="11" fillId="2" borderId="0" xfId="545" applyNumberFormat="1" applyFont="1" applyFill="1" applyBorder="1" applyAlignment="1" applyProtection="1">
      <alignment horizontal="right" vertical="top"/>
    </xf>
    <xf numFmtId="165" fontId="77" fillId="2" borderId="0" xfId="543" applyNumberFormat="1" applyFont="1" applyFill="1" applyBorder="1" applyAlignment="1">
      <alignment horizontal="left" indent="2"/>
    </xf>
    <xf numFmtId="165" fontId="75" fillId="2" borderId="0" xfId="543" applyNumberFormat="1" applyFont="1" applyFill="1" applyBorder="1" applyAlignment="1">
      <alignment vertical="top"/>
    </xf>
    <xf numFmtId="3" fontId="77" fillId="2" borderId="0" xfId="543" applyNumberFormat="1" applyFont="1" applyFill="1" applyBorder="1" applyAlignment="1"/>
    <xf numFmtId="165" fontId="75" fillId="2" borderId="0" xfId="543" applyNumberFormat="1" applyFont="1" applyFill="1" applyAlignment="1">
      <alignment vertical="top"/>
    </xf>
    <xf numFmtId="3" fontId="75" fillId="2" borderId="0" xfId="543" applyNumberFormat="1" applyFont="1" applyFill="1" applyBorder="1"/>
    <xf numFmtId="165" fontId="76" fillId="2" borderId="0" xfId="543" applyNumberFormat="1" applyFont="1" applyFill="1" applyBorder="1" applyAlignment="1">
      <alignment horizontal="left" vertical="top" indent="2"/>
    </xf>
    <xf numFmtId="165" fontId="77" fillId="2" borderId="0" xfId="543" applyNumberFormat="1" applyFont="1" applyFill="1" applyBorder="1" applyAlignment="1"/>
    <xf numFmtId="165" fontId="76" fillId="2" borderId="0" xfId="543" applyNumberFormat="1" applyFont="1" applyFill="1" applyBorder="1" applyAlignment="1">
      <alignment vertical="top"/>
    </xf>
    <xf numFmtId="3" fontId="77" fillId="2" borderId="0" xfId="543" applyNumberFormat="1" applyFont="1" applyFill="1" applyBorder="1" applyAlignment="1">
      <alignment vertical="top"/>
    </xf>
    <xf numFmtId="166" fontId="75" fillId="2" borderId="0" xfId="543" applyNumberFormat="1" applyFont="1" applyFill="1" applyBorder="1" applyAlignment="1">
      <alignment vertical="top"/>
    </xf>
    <xf numFmtId="165" fontId="75" fillId="2" borderId="0" xfId="543" applyNumberFormat="1" applyFont="1" applyFill="1"/>
    <xf numFmtId="165" fontId="75" fillId="2" borderId="0" xfId="543" applyNumberFormat="1" applyFont="1" applyFill="1" applyBorder="1"/>
    <xf numFmtId="165" fontId="75" fillId="2" borderId="0" xfId="543" applyNumberFormat="1" applyFont="1" applyFill="1" applyBorder="1" applyAlignment="1">
      <alignment horizontal="left" wrapText="1" indent="1"/>
    </xf>
    <xf numFmtId="165" fontId="76" fillId="2" borderId="0" xfId="543" applyNumberFormat="1" applyFont="1" applyFill="1" applyBorder="1" applyAlignment="1">
      <alignment horizontal="left" vertical="top" wrapText="1" indent="1"/>
    </xf>
    <xf numFmtId="165" fontId="75" fillId="2" borderId="0" xfId="543" applyNumberFormat="1" applyFont="1" applyFill="1" applyBorder="1" applyAlignment="1"/>
    <xf numFmtId="3" fontId="75" fillId="2" borderId="0" xfId="543" applyNumberFormat="1" applyFont="1" applyFill="1" applyBorder="1" applyAlignment="1"/>
    <xf numFmtId="165" fontId="75" fillId="2" borderId="0" xfId="543" applyNumberFormat="1" applyFont="1" applyFill="1" applyAlignment="1"/>
    <xf numFmtId="165" fontId="75" fillId="2" borderId="0" xfId="543" applyNumberFormat="1" applyFont="1" applyFill="1" applyBorder="1" applyAlignment="1">
      <alignment horizontal="left" vertical="top" indent="2"/>
    </xf>
    <xf numFmtId="165" fontId="75" fillId="2" borderId="0" xfId="543" applyNumberFormat="1" applyFont="1" applyFill="1" applyAlignment="1">
      <alignment horizontal="left" vertical="top" indent="2"/>
    </xf>
    <xf numFmtId="3" fontId="77" fillId="2" borderId="0" xfId="543" applyNumberFormat="1" applyFont="1" applyFill="1" applyBorder="1" applyAlignment="1">
      <alignment horizontal="left" vertical="top" indent="2"/>
    </xf>
    <xf numFmtId="166" fontId="75" fillId="2" borderId="0" xfId="543" applyNumberFormat="1" applyFont="1" applyFill="1" applyBorder="1" applyAlignment="1">
      <alignment horizontal="left" vertical="top" indent="2"/>
    </xf>
    <xf numFmtId="165" fontId="75" fillId="2" borderId="0" xfId="543" applyNumberFormat="1" applyFont="1" applyFill="1" applyBorder="1" applyAlignment="1">
      <alignment horizontal="left" indent="2"/>
    </xf>
    <xf numFmtId="165" fontId="75" fillId="2" borderId="0" xfId="543" applyNumberFormat="1" applyFont="1" applyFill="1" applyAlignment="1">
      <alignment horizontal="left" indent="2"/>
    </xf>
    <xf numFmtId="3" fontId="75" fillId="2" borderId="0" xfId="543" applyNumberFormat="1" applyFont="1" applyFill="1" applyBorder="1" applyAlignment="1">
      <alignment horizontal="right"/>
    </xf>
    <xf numFmtId="165" fontId="76" fillId="2" borderId="0" xfId="543" applyNumberFormat="1" applyFont="1" applyFill="1" applyBorder="1" applyAlignment="1"/>
    <xf numFmtId="3" fontId="75" fillId="2" borderId="0" xfId="52" applyNumberFormat="1" applyFont="1" applyFill="1" applyBorder="1" applyAlignment="1">
      <alignment horizontal="right"/>
    </xf>
    <xf numFmtId="3" fontId="75" fillId="2" borderId="0" xfId="543" applyNumberFormat="1" applyFont="1" applyFill="1" applyBorder="1" applyAlignment="1">
      <alignment horizontal="right" vertical="top"/>
    </xf>
    <xf numFmtId="3" fontId="75" fillId="2" borderId="0" xfId="543" quotePrefix="1" applyNumberFormat="1" applyFont="1" applyFill="1" applyBorder="1" applyAlignment="1">
      <alignment horizontal="right"/>
    </xf>
    <xf numFmtId="3" fontId="77" fillId="2" borderId="0" xfId="543" quotePrefix="1" applyNumberFormat="1" applyFont="1" applyFill="1" applyBorder="1" applyAlignment="1">
      <alignment horizontal="right"/>
    </xf>
    <xf numFmtId="172" fontId="11" fillId="2" borderId="0" xfId="114" applyNumberFormat="1" applyFont="1" applyFill="1" applyBorder="1" applyAlignment="1">
      <alignment horizontal="right"/>
    </xf>
    <xf numFmtId="172" fontId="11" fillId="2" borderId="0" xfId="114" quotePrefix="1" applyNumberFormat="1" applyFont="1" applyFill="1" applyBorder="1" applyAlignment="1">
      <alignment horizontal="right"/>
    </xf>
    <xf numFmtId="172" fontId="11" fillId="2" borderId="0" xfId="107" quotePrefix="1" applyNumberFormat="1" applyFont="1" applyFill="1" applyBorder="1" applyAlignment="1">
      <alignment horizontal="right"/>
    </xf>
    <xf numFmtId="3" fontId="11" fillId="2" borderId="0" xfId="107" quotePrefix="1" applyNumberFormat="1" applyFont="1" applyFill="1" applyBorder="1" applyAlignment="1">
      <alignment horizontal="right"/>
    </xf>
    <xf numFmtId="0" fontId="13" fillId="2" borderId="0" xfId="0" applyFont="1" applyFill="1"/>
    <xf numFmtId="165" fontId="16" fillId="2" borderId="0" xfId="78" applyNumberFormat="1" applyFont="1" applyFill="1" applyBorder="1" applyAlignment="1">
      <alignment horizontal="left" vertical="center" wrapText="1"/>
    </xf>
    <xf numFmtId="165" fontId="17" fillId="2" borderId="0" xfId="78" applyNumberFormat="1" applyFont="1" applyFill="1" applyBorder="1" applyAlignment="1">
      <alignment horizontal="left" vertical="top" wrapText="1"/>
    </xf>
    <xf numFmtId="165" fontId="17" fillId="2" borderId="0" xfId="78" applyNumberFormat="1" applyFont="1" applyFill="1" applyBorder="1" applyAlignment="1">
      <alignment horizontal="left" vertical="top"/>
    </xf>
    <xf numFmtId="170" fontId="21" fillId="2" borderId="0" xfId="1" applyNumberFormat="1" applyFont="1" applyFill="1"/>
    <xf numFmtId="170" fontId="21" fillId="2" borderId="0" xfId="1" applyNumberFormat="1" applyFont="1" applyFill="1" applyAlignment="1">
      <alignment horizontal="center"/>
    </xf>
    <xf numFmtId="170" fontId="21" fillId="2" borderId="0" xfId="1" applyNumberFormat="1" applyFont="1" applyFill="1" applyAlignment="1">
      <alignment horizontal="right"/>
    </xf>
    <xf numFmtId="0" fontId="21" fillId="2" borderId="0" xfId="128" applyFont="1" applyFill="1" applyAlignment="1">
      <alignment vertical="center"/>
    </xf>
    <xf numFmtId="0" fontId="14" fillId="2" borderId="0" xfId="101" applyFont="1" applyFill="1" applyAlignment="1">
      <alignment horizontal="right"/>
    </xf>
    <xf numFmtId="0" fontId="14" fillId="2" borderId="0" xfId="101" applyFont="1" applyFill="1" applyAlignment="1"/>
    <xf numFmtId="0" fontId="14" fillId="2" borderId="0" xfId="101" applyFont="1" applyFill="1" applyAlignment="1">
      <alignment horizontal="center" vertical="center"/>
    </xf>
    <xf numFmtId="0" fontId="14" fillId="2" borderId="0" xfId="101" applyFont="1" applyFill="1" applyAlignment="1">
      <alignment horizontal="right" vertical="center"/>
    </xf>
    <xf numFmtId="0" fontId="14" fillId="2" borderId="0" xfId="101" applyFont="1" applyFill="1" applyAlignment="1">
      <alignment vertical="center"/>
    </xf>
    <xf numFmtId="0" fontId="27" fillId="2" borderId="0" xfId="128" applyFont="1" applyFill="1" applyAlignment="1">
      <alignment vertical="top"/>
    </xf>
    <xf numFmtId="0" fontId="15" fillId="2" borderId="0" xfId="101" applyFont="1" applyFill="1" applyAlignment="1">
      <alignment horizontal="right" vertical="top"/>
    </xf>
    <xf numFmtId="0" fontId="15" fillId="2" borderId="0" xfId="101" applyFont="1" applyFill="1" applyAlignment="1">
      <alignment vertical="top"/>
    </xf>
    <xf numFmtId="0" fontId="15" fillId="2" borderId="0" xfId="101" applyFont="1" applyFill="1" applyAlignment="1">
      <alignment horizontal="center" vertical="top"/>
    </xf>
    <xf numFmtId="0" fontId="22" fillId="2" borderId="0" xfId="128" applyFont="1" applyFill="1" applyAlignment="1">
      <alignment vertical="center"/>
    </xf>
    <xf numFmtId="0" fontId="22" fillId="2" borderId="5" xfId="128" applyFont="1" applyFill="1" applyBorder="1" applyAlignment="1">
      <alignment vertical="center"/>
    </xf>
    <xf numFmtId="0" fontId="22" fillId="2" borderId="5" xfId="128" applyFont="1" applyFill="1" applyBorder="1" applyAlignment="1">
      <alignment horizontal="center" vertical="center"/>
    </xf>
    <xf numFmtId="0" fontId="17" fillId="2" borderId="5" xfId="101" applyFont="1" applyFill="1" applyBorder="1" applyAlignment="1">
      <alignment horizontal="right" vertical="center" wrapText="1"/>
    </xf>
    <xf numFmtId="0" fontId="16" fillId="3" borderId="1" xfId="128" applyFont="1" applyFill="1" applyBorder="1" applyAlignment="1">
      <alignment vertical="center" wrapText="1"/>
    </xf>
    <xf numFmtId="0" fontId="16" fillId="3" borderId="0" xfId="128" applyFont="1" applyFill="1" applyBorder="1" applyAlignment="1">
      <alignment vertical="center" wrapText="1"/>
    </xf>
    <xf numFmtId="0" fontId="16" fillId="3" borderId="0" xfId="1" applyNumberFormat="1" applyFont="1" applyFill="1" applyBorder="1" applyAlignment="1">
      <alignment horizontal="left" vertical="center" wrapText="1"/>
    </xf>
    <xf numFmtId="0" fontId="16" fillId="3" borderId="0" xfId="1" applyNumberFormat="1" applyFont="1" applyFill="1" applyBorder="1" applyAlignment="1">
      <alignment horizontal="center" vertical="center" wrapText="1"/>
    </xf>
    <xf numFmtId="0" fontId="26" fillId="3" borderId="0" xfId="1" applyNumberFormat="1" applyFont="1" applyFill="1" applyBorder="1" applyAlignment="1">
      <alignment horizontal="right" vertical="center"/>
    </xf>
    <xf numFmtId="0" fontId="21" fillId="2" borderId="0" xfId="1" applyNumberFormat="1" applyFont="1" applyFill="1"/>
    <xf numFmtId="0" fontId="16" fillId="3" borderId="0" xfId="128" applyFont="1" applyFill="1" applyBorder="1" applyAlignment="1"/>
    <xf numFmtId="0" fontId="16" fillId="3" borderId="0" xfId="1" applyNumberFormat="1" applyFont="1" applyFill="1" applyBorder="1" applyAlignment="1">
      <alignment horizontal="left" wrapText="1"/>
    </xf>
    <xf numFmtId="0" fontId="26" fillId="3" borderId="0" xfId="1" applyNumberFormat="1" applyFont="1" applyFill="1" applyBorder="1" applyAlignment="1">
      <alignment horizontal="center" wrapText="1"/>
    </xf>
    <xf numFmtId="0" fontId="26" fillId="3" borderId="0" xfId="1" applyNumberFormat="1" applyFont="1" applyFill="1" applyBorder="1" applyAlignment="1">
      <alignment horizontal="right" wrapText="1"/>
    </xf>
    <xf numFmtId="0" fontId="17" fillId="3" borderId="0" xfId="128" applyFont="1" applyFill="1" applyBorder="1" applyAlignment="1">
      <alignment vertical="top"/>
    </xf>
    <xf numFmtId="0" fontId="17" fillId="3" borderId="0" xfId="1" applyNumberFormat="1" applyFont="1" applyFill="1" applyBorder="1" applyAlignment="1">
      <alignment horizontal="left" vertical="center" wrapText="1"/>
    </xf>
    <xf numFmtId="0" fontId="28" fillId="3" borderId="0" xfId="1" applyNumberFormat="1" applyFont="1" applyFill="1" applyBorder="1" applyAlignment="1">
      <alignment horizontal="center" vertical="top" wrapText="1"/>
    </xf>
    <xf numFmtId="0" fontId="28" fillId="3" borderId="0" xfId="1" applyNumberFormat="1" applyFont="1" applyFill="1" applyBorder="1" applyAlignment="1">
      <alignment horizontal="right" vertical="top" wrapText="1"/>
    </xf>
    <xf numFmtId="0" fontId="26" fillId="2" borderId="0" xfId="1" applyNumberFormat="1" applyFont="1" applyFill="1" applyAlignment="1">
      <alignment horizontal="right"/>
    </xf>
    <xf numFmtId="0" fontId="17" fillId="3" borderId="2" xfId="128" applyFont="1" applyFill="1" applyBorder="1" applyAlignment="1">
      <alignment vertical="top"/>
    </xf>
    <xf numFmtId="0" fontId="16" fillId="3" borderId="2" xfId="1" applyNumberFormat="1" applyFont="1" applyFill="1" applyBorder="1" applyAlignment="1">
      <alignment horizontal="left" vertical="center" wrapText="1"/>
    </xf>
    <xf numFmtId="0" fontId="16" fillId="3" borderId="2" xfId="1" applyNumberFormat="1" applyFont="1" applyFill="1" applyBorder="1" applyAlignment="1">
      <alignment horizontal="center" vertical="center" wrapText="1"/>
    </xf>
    <xf numFmtId="0" fontId="28" fillId="3" borderId="2" xfId="1" applyNumberFormat="1" applyFont="1" applyFill="1" applyBorder="1" applyAlignment="1">
      <alignment horizontal="right" vertical="top" wrapText="1"/>
    </xf>
    <xf numFmtId="170" fontId="22" fillId="2" borderId="0" xfId="1" applyNumberFormat="1" applyFont="1" applyFill="1"/>
    <xf numFmtId="0" fontId="46" fillId="2" borderId="0" xfId="128" applyFont="1" applyFill="1" applyBorder="1" applyAlignment="1">
      <alignment vertical="center"/>
    </xf>
    <xf numFmtId="0" fontId="46" fillId="2" borderId="0" xfId="128" applyFont="1" applyFill="1" applyBorder="1" applyAlignment="1">
      <alignment horizontal="center" vertical="center"/>
    </xf>
    <xf numFmtId="3" fontId="46" fillId="2" borderId="0" xfId="128" applyNumberFormat="1" applyFont="1" applyFill="1" applyBorder="1" applyAlignment="1">
      <alignment horizontal="right" vertical="center"/>
    </xf>
    <xf numFmtId="3" fontId="46" fillId="2" borderId="0" xfId="128" applyNumberFormat="1" applyFont="1" applyFill="1" applyBorder="1" applyAlignment="1">
      <alignment vertical="center"/>
    </xf>
    <xf numFmtId="0" fontId="16" fillId="2" borderId="0" xfId="128" applyFont="1" applyFill="1" applyBorder="1" applyAlignment="1">
      <alignment horizontal="left" vertical="center"/>
    </xf>
    <xf numFmtId="0" fontId="16" fillId="2" borderId="0" xfId="128" applyFont="1" applyFill="1" applyBorder="1" applyAlignment="1">
      <alignment vertical="center"/>
    </xf>
    <xf numFmtId="0" fontId="16" fillId="2" borderId="0" xfId="128" applyFont="1" applyFill="1" applyBorder="1" applyAlignment="1">
      <alignment horizontal="center" vertical="center"/>
    </xf>
    <xf numFmtId="3" fontId="16" fillId="2" borderId="0" xfId="128" applyNumberFormat="1" applyFont="1" applyFill="1" applyBorder="1" applyAlignment="1">
      <alignment vertical="center"/>
    </xf>
    <xf numFmtId="3" fontId="16" fillId="2" borderId="0" xfId="363" applyNumberFormat="1" applyFont="1" applyFill="1" applyBorder="1" applyAlignment="1" applyProtection="1">
      <alignment horizontal="right" vertical="center"/>
    </xf>
    <xf numFmtId="3" fontId="16" fillId="2" borderId="0" xfId="10" applyNumberFormat="1" applyFont="1" applyFill="1" applyBorder="1" applyAlignment="1" applyProtection="1">
      <alignment horizontal="right" vertical="center"/>
    </xf>
    <xf numFmtId="3" fontId="22" fillId="2" borderId="0" xfId="1" applyNumberFormat="1" applyFont="1" applyFill="1" applyAlignment="1">
      <alignment horizontal="right"/>
    </xf>
    <xf numFmtId="0" fontId="11" fillId="2" borderId="0" xfId="128" applyFont="1" applyFill="1" applyBorder="1" applyAlignment="1">
      <alignment horizontal="center" vertical="center"/>
    </xf>
    <xf numFmtId="0" fontId="11" fillId="2" borderId="0" xfId="128" applyFont="1" applyFill="1" applyBorder="1" applyAlignment="1">
      <alignment vertical="center"/>
    </xf>
    <xf numFmtId="3" fontId="11" fillId="2" borderId="0" xfId="128" applyNumberFormat="1" applyFont="1" applyFill="1" applyBorder="1" applyAlignment="1">
      <alignment horizontal="right" vertical="center"/>
    </xf>
    <xf numFmtId="0" fontId="11" fillId="2" borderId="0" xfId="102" applyNumberFormat="1" applyFont="1" applyFill="1" applyBorder="1" applyAlignment="1">
      <alignment horizontal="right" vertical="center"/>
    </xf>
    <xf numFmtId="3" fontId="11" fillId="2" borderId="0" xfId="128" applyNumberFormat="1" applyFont="1" applyFill="1" applyBorder="1" applyAlignment="1">
      <alignment vertical="center"/>
    </xf>
    <xf numFmtId="0" fontId="11" fillId="2" borderId="0" xfId="128" applyFont="1" applyFill="1" applyBorder="1" applyAlignment="1">
      <alignment horizontal="left" vertical="center"/>
    </xf>
    <xf numFmtId="3" fontId="11" fillId="2" borderId="0" xfId="10" quotePrefix="1" applyNumberFormat="1" applyFont="1" applyFill="1" applyBorder="1" applyAlignment="1" applyProtection="1">
      <alignment horizontal="right" vertical="center"/>
    </xf>
    <xf numFmtId="170" fontId="11" fillId="2" borderId="0" xfId="1" applyNumberFormat="1" applyFont="1" applyFill="1" applyBorder="1" applyAlignment="1">
      <alignment horizontal="left" vertical="center"/>
    </xf>
    <xf numFmtId="3" fontId="11" fillId="2" borderId="0" xfId="1" applyNumberFormat="1" applyFont="1" applyFill="1" applyBorder="1" applyAlignment="1">
      <alignment vertical="center"/>
    </xf>
    <xf numFmtId="3" fontId="11" fillId="2" borderId="0" xfId="102" applyNumberFormat="1" applyFont="1" applyFill="1" applyBorder="1" applyAlignment="1">
      <alignment horizontal="right" vertical="center"/>
    </xf>
    <xf numFmtId="170" fontId="22" fillId="2" borderId="0" xfId="1" applyNumberFormat="1" applyFont="1" applyFill="1" applyBorder="1"/>
    <xf numFmtId="170" fontId="22" fillId="2" borderId="3" xfId="1" applyNumberFormat="1" applyFont="1" applyFill="1" applyBorder="1"/>
    <xf numFmtId="0" fontId="11" fillId="2" borderId="3" xfId="128" applyFont="1" applyFill="1" applyBorder="1" applyAlignment="1">
      <alignment horizontal="left" indent="1"/>
    </xf>
    <xf numFmtId="170" fontId="11" fillId="2" borderId="3" xfId="1" applyNumberFormat="1" applyFont="1" applyFill="1" applyBorder="1" applyAlignment="1">
      <alignment horizontal="left" vertical="center"/>
    </xf>
    <xf numFmtId="170" fontId="11" fillId="2" borderId="3" xfId="1" applyNumberFormat="1" applyFont="1" applyFill="1" applyBorder="1" applyAlignment="1">
      <alignment horizontal="center" vertical="center"/>
    </xf>
    <xf numFmtId="3" fontId="11" fillId="2" borderId="3" xfId="363" applyNumberFormat="1" applyFont="1" applyFill="1" applyBorder="1" applyAlignment="1" applyProtection="1">
      <alignment horizontal="right"/>
    </xf>
    <xf numFmtId="3" fontId="11" fillId="2" borderId="3" xfId="363" applyNumberFormat="1" applyFont="1" applyFill="1" applyBorder="1" applyAlignment="1" applyProtection="1"/>
    <xf numFmtId="3" fontId="11" fillId="2" borderId="0" xfId="363" applyNumberFormat="1" applyFont="1" applyFill="1" applyBorder="1" applyAlignment="1" applyProtection="1">
      <alignment horizontal="right"/>
    </xf>
    <xf numFmtId="0" fontId="23" fillId="2" borderId="0" xfId="1" applyNumberFormat="1" applyFont="1" applyFill="1"/>
    <xf numFmtId="0" fontId="52" fillId="2" borderId="0" xfId="80" applyFont="1" applyFill="1" applyBorder="1" applyAlignment="1">
      <alignment horizontal="left" vertical="center"/>
    </xf>
    <xf numFmtId="0" fontId="23" fillId="2" borderId="0" xfId="1" applyNumberFormat="1" applyFont="1" applyFill="1" applyAlignment="1">
      <alignment horizontal="center"/>
    </xf>
    <xf numFmtId="0" fontId="23" fillId="2" borderId="0" xfId="128" applyFont="1" applyFill="1" applyAlignment="1">
      <alignment horizontal="center"/>
    </xf>
    <xf numFmtId="0" fontId="23" fillId="2" borderId="0" xfId="128" applyFont="1" applyFill="1"/>
    <xf numFmtId="0" fontId="23" fillId="2" borderId="0" xfId="1" applyNumberFormat="1" applyFont="1" applyFill="1" applyBorder="1" applyAlignment="1">
      <alignment horizontal="right"/>
    </xf>
    <xf numFmtId="0" fontId="47" fillId="2" borderId="0" xfId="128" applyFont="1" applyFill="1" applyAlignment="1">
      <alignment horizontal="right"/>
    </xf>
    <xf numFmtId="0" fontId="47" fillId="2" borderId="6" xfId="128" applyFont="1" applyFill="1" applyBorder="1" applyAlignment="1">
      <alignment horizontal="right"/>
    </xf>
    <xf numFmtId="0" fontId="23" fillId="2" borderId="0" xfId="1" applyNumberFormat="1" applyFont="1" applyFill="1" applyBorder="1"/>
    <xf numFmtId="0" fontId="50" fillId="2" borderId="0" xfId="128" applyFont="1" applyFill="1" applyAlignment="1">
      <alignment horizontal="right" vertical="top"/>
    </xf>
    <xf numFmtId="0" fontId="50" fillId="2" borderId="0" xfId="1" applyNumberFormat="1" applyFont="1" applyFill="1" applyAlignment="1">
      <alignment horizontal="left" vertical="top" indent="1"/>
    </xf>
    <xf numFmtId="0" fontId="47" fillId="2" borderId="0" xfId="128" applyFont="1" applyFill="1" applyAlignment="1">
      <alignment horizontal="left"/>
    </xf>
    <xf numFmtId="0" fontId="50" fillId="2" borderId="0" xfId="1" applyNumberFormat="1" applyFont="1" applyFill="1" applyAlignment="1">
      <alignment horizontal="center" vertical="top"/>
    </xf>
    <xf numFmtId="0" fontId="50" fillId="2" borderId="0" xfId="1" applyNumberFormat="1" applyFont="1" applyFill="1" applyBorder="1" applyAlignment="1">
      <alignment horizontal="left" vertical="top" indent="1"/>
    </xf>
    <xf numFmtId="0" fontId="50" fillId="2" borderId="0" xfId="128" applyFont="1" applyFill="1" applyAlignment="1">
      <alignment horizontal="left" vertical="top"/>
    </xf>
    <xf numFmtId="0" fontId="50" fillId="2" borderId="0" xfId="1" applyNumberFormat="1" applyFont="1" applyFill="1"/>
    <xf numFmtId="0" fontId="50" fillId="2" borderId="0" xfId="1" applyNumberFormat="1" applyFont="1" applyFill="1" applyAlignment="1">
      <alignment horizontal="center"/>
    </xf>
    <xf numFmtId="0" fontId="53" fillId="2" borderId="0" xfId="128" applyFont="1" applyFill="1" applyAlignment="1">
      <alignment horizontal="left" vertical="top" indent="1"/>
    </xf>
    <xf numFmtId="170" fontId="23" fillId="2" borderId="0" xfId="1" applyNumberFormat="1" applyFont="1" applyFill="1"/>
    <xf numFmtId="0" fontId="47" fillId="2" borderId="0" xfId="128" applyFont="1" applyFill="1" applyAlignment="1">
      <alignment horizontal="left" indent="1"/>
    </xf>
    <xf numFmtId="170" fontId="23" fillId="2" borderId="0" xfId="1" applyNumberFormat="1" applyFont="1" applyFill="1" applyBorder="1" applyAlignment="1">
      <alignment horizontal="right"/>
    </xf>
    <xf numFmtId="170" fontId="23" fillId="2" borderId="0" xfId="1" applyNumberFormat="1" applyFont="1" applyFill="1" applyBorder="1"/>
    <xf numFmtId="0" fontId="26" fillId="2" borderId="0" xfId="128" applyFont="1" applyFill="1"/>
    <xf numFmtId="170" fontId="50" fillId="2" borderId="0" xfId="1" applyNumberFormat="1" applyFont="1" applyFill="1"/>
    <xf numFmtId="170" fontId="50" fillId="2" borderId="0" xfId="1" applyNumberFormat="1" applyFont="1" applyFill="1" applyAlignment="1">
      <alignment horizontal="center"/>
    </xf>
    <xf numFmtId="0" fontId="26" fillId="3" borderId="4" xfId="1" applyNumberFormat="1" applyFont="1" applyFill="1" applyBorder="1" applyAlignment="1">
      <alignment horizontal="center" wrapText="1"/>
    </xf>
    <xf numFmtId="0" fontId="17" fillId="2" borderId="0" xfId="101" applyFont="1" applyFill="1" applyBorder="1" applyAlignment="1">
      <alignment horizontal="right" vertical="center" wrapText="1"/>
    </xf>
    <xf numFmtId="0" fontId="26" fillId="3" borderId="1" xfId="1" applyNumberFormat="1" applyFont="1" applyFill="1" applyBorder="1" applyAlignment="1">
      <alignment horizontal="right" vertical="center"/>
    </xf>
    <xf numFmtId="0" fontId="26" fillId="2" borderId="4" xfId="1" applyNumberFormat="1" applyFont="1" applyFill="1" applyBorder="1" applyAlignment="1">
      <alignment horizontal="right"/>
    </xf>
    <xf numFmtId="0" fontId="11" fillId="2" borderId="0" xfId="102" quotePrefix="1" applyNumberFormat="1" applyFont="1" applyFill="1" applyBorder="1" applyAlignment="1">
      <alignment horizontal="right" vertical="center"/>
    </xf>
    <xf numFmtId="170" fontId="41" fillId="2" borderId="0" xfId="1" applyNumberFormat="1" applyFont="1" applyFill="1"/>
    <xf numFmtId="170" fontId="41" fillId="2" borderId="0" xfId="1" applyNumberFormat="1" applyFont="1" applyFill="1" applyAlignment="1">
      <alignment horizontal="center"/>
    </xf>
    <xf numFmtId="170" fontId="41" fillId="2" borderId="0" xfId="1" applyNumberFormat="1" applyFont="1" applyFill="1" applyAlignment="1">
      <alignment horizontal="right"/>
    </xf>
    <xf numFmtId="0" fontId="13" fillId="2" borderId="0" xfId="128" applyFont="1" applyFill="1" applyAlignment="1">
      <alignment vertical="center"/>
    </xf>
    <xf numFmtId="0" fontId="15" fillId="2" borderId="0" xfId="128" applyFont="1" applyFill="1" applyAlignment="1">
      <alignment vertical="top"/>
    </xf>
    <xf numFmtId="0" fontId="79" fillId="2" borderId="0" xfId="101" applyFont="1" applyFill="1" applyAlignment="1">
      <alignment horizontal="right" vertical="top"/>
    </xf>
    <xf numFmtId="0" fontId="11" fillId="2" borderId="0" xfId="128" applyFont="1" applyFill="1" applyAlignment="1">
      <alignment vertical="center"/>
    </xf>
    <xf numFmtId="0" fontId="11" fillId="2" borderId="5" xfId="128" applyFont="1" applyFill="1" applyBorder="1" applyAlignment="1">
      <alignment vertical="center"/>
    </xf>
    <xf numFmtId="0" fontId="11" fillId="2" borderId="5" xfId="128" applyFont="1" applyFill="1" applyBorder="1" applyAlignment="1">
      <alignment horizontal="center" vertical="center"/>
    </xf>
    <xf numFmtId="0" fontId="16" fillId="3" borderId="0" xfId="1" applyNumberFormat="1" applyFont="1" applyFill="1" applyBorder="1" applyAlignment="1">
      <alignment horizontal="right" vertical="center"/>
    </xf>
    <xf numFmtId="0" fontId="9" fillId="2" borderId="0" xfId="1" applyNumberFormat="1" applyFont="1" applyFill="1"/>
    <xf numFmtId="0" fontId="16" fillId="3" borderId="0" xfId="1" applyNumberFormat="1" applyFont="1" applyFill="1" applyBorder="1" applyAlignment="1">
      <alignment horizontal="center" wrapText="1"/>
    </xf>
    <xf numFmtId="0" fontId="16" fillId="3" borderId="0" xfId="1" applyNumberFormat="1" applyFont="1" applyFill="1" applyBorder="1" applyAlignment="1">
      <alignment horizontal="right" wrapText="1"/>
    </xf>
    <xf numFmtId="0" fontId="17" fillId="3" borderId="0" xfId="1" applyNumberFormat="1" applyFont="1" applyFill="1" applyBorder="1" applyAlignment="1">
      <alignment horizontal="center" vertical="top" wrapText="1"/>
    </xf>
    <xf numFmtId="0" fontId="17" fillId="3" borderId="0" xfId="1" applyNumberFormat="1" applyFont="1" applyFill="1" applyBorder="1" applyAlignment="1">
      <alignment horizontal="right" vertical="top" wrapText="1"/>
    </xf>
    <xf numFmtId="0" fontId="17" fillId="3" borderId="2" xfId="1" applyNumberFormat="1" applyFont="1" applyFill="1" applyBorder="1" applyAlignment="1">
      <alignment horizontal="right" vertical="top" wrapText="1"/>
    </xf>
    <xf numFmtId="0" fontId="43" fillId="2" borderId="0" xfId="128" applyFont="1" applyFill="1" applyBorder="1" applyAlignment="1">
      <alignment vertical="center"/>
    </xf>
    <xf numFmtId="0" fontId="43" fillId="2" borderId="0" xfId="128" applyFont="1" applyFill="1" applyBorder="1" applyAlignment="1">
      <alignment horizontal="center" vertical="center"/>
    </xf>
    <xf numFmtId="3" fontId="43" fillId="2" borderId="0" xfId="128" applyNumberFormat="1" applyFont="1" applyFill="1" applyBorder="1" applyAlignment="1">
      <alignment horizontal="right" vertical="center"/>
    </xf>
    <xf numFmtId="3" fontId="11" fillId="2" borderId="0" xfId="102" applyNumberFormat="1" applyFont="1" applyFill="1" applyBorder="1" applyAlignment="1">
      <alignment horizontal="right" vertical="center" wrapText="1"/>
    </xf>
    <xf numFmtId="3" fontId="45" fillId="2" borderId="0" xfId="545" applyNumberFormat="1" applyFont="1" applyFill="1" applyBorder="1" applyAlignment="1" applyProtection="1">
      <alignment horizontal="right" vertical="top"/>
    </xf>
    <xf numFmtId="3" fontId="44" fillId="2" borderId="0" xfId="111" applyNumberFormat="1" applyFont="1" applyFill="1" applyBorder="1" applyAlignment="1" applyProtection="1">
      <alignment horizontal="right"/>
    </xf>
    <xf numFmtId="3" fontId="11" fillId="2" borderId="0" xfId="129" quotePrefix="1" applyNumberFormat="1" applyFont="1" applyFill="1" applyBorder="1" applyAlignment="1">
      <alignment horizontal="right" vertical="center"/>
    </xf>
    <xf numFmtId="3" fontId="11" fillId="2" borderId="0" xfId="23" quotePrefix="1" applyNumberFormat="1" applyFont="1" applyFill="1" applyBorder="1" applyAlignment="1">
      <alignment horizontal="right" vertical="center"/>
    </xf>
    <xf numFmtId="0" fontId="48" fillId="2" borderId="0" xfId="1" applyNumberFormat="1" applyFont="1" applyFill="1"/>
    <xf numFmtId="0" fontId="48" fillId="2" borderId="0" xfId="1" applyNumberFormat="1" applyFont="1" applyFill="1" applyAlignment="1">
      <alignment horizontal="center"/>
    </xf>
    <xf numFmtId="0" fontId="49" fillId="2" borderId="0" xfId="1" applyNumberFormat="1" applyFont="1" applyFill="1" applyBorder="1" applyAlignment="1">
      <alignment horizontal="right"/>
    </xf>
    <xf numFmtId="170" fontId="42" fillId="2" borderId="0" xfId="1" applyNumberFormat="1" applyFont="1" applyFill="1"/>
    <xf numFmtId="0" fontId="47" fillId="2" borderId="0" xfId="128" applyFont="1" applyFill="1"/>
    <xf numFmtId="170" fontId="42" fillId="2" borderId="0" xfId="1" applyNumberFormat="1" applyFont="1" applyFill="1" applyAlignment="1">
      <alignment horizontal="right"/>
    </xf>
    <xf numFmtId="0" fontId="16" fillId="3" borderId="0" xfId="1" applyNumberFormat="1" applyFont="1" applyFill="1" applyBorder="1" applyAlignment="1">
      <alignment horizontal="center" vertical="top"/>
    </xf>
    <xf numFmtId="0" fontId="16" fillId="3" borderId="0" xfId="1" applyNumberFormat="1" applyFont="1" applyFill="1" applyBorder="1" applyAlignment="1">
      <alignment horizontal="center"/>
    </xf>
    <xf numFmtId="0" fontId="17" fillId="3" borderId="0" xfId="1" applyNumberFormat="1" applyFont="1" applyFill="1" applyBorder="1" applyAlignment="1">
      <alignment horizontal="center"/>
    </xf>
    <xf numFmtId="3" fontId="11" fillId="2" borderId="0" xfId="102" quotePrefix="1" applyNumberFormat="1" applyFont="1" applyFill="1" applyBorder="1" applyAlignment="1">
      <alignment horizontal="right" vertical="center"/>
    </xf>
    <xf numFmtId="3" fontId="16" fillId="2" borderId="0" xfId="113" applyNumberFormat="1" applyFont="1" applyFill="1" applyBorder="1" applyAlignment="1" applyProtection="1">
      <alignment horizontal="right"/>
    </xf>
    <xf numFmtId="3" fontId="22" fillId="2" borderId="0" xfId="1" applyNumberFormat="1" applyFont="1" applyFill="1"/>
    <xf numFmtId="3" fontId="11" fillId="2" borderId="0" xfId="107" applyNumberFormat="1" applyFont="1" applyFill="1" applyBorder="1" applyAlignment="1"/>
    <xf numFmtId="0" fontId="22" fillId="2" borderId="5" xfId="128" applyFont="1" applyFill="1" applyBorder="1" applyAlignment="1">
      <alignment horizontal="right" vertical="center"/>
    </xf>
    <xf numFmtId="0" fontId="16" fillId="3" borderId="0" xfId="1" applyNumberFormat="1" applyFont="1" applyFill="1" applyBorder="1" applyAlignment="1">
      <alignment horizontal="right" vertical="center" wrapText="1"/>
    </xf>
    <xf numFmtId="0" fontId="26" fillId="3" borderId="0" xfId="1" applyNumberFormat="1" applyFont="1" applyFill="1" applyBorder="1" applyAlignment="1">
      <alignment horizontal="right"/>
    </xf>
    <xf numFmtId="0" fontId="28" fillId="3" borderId="0" xfId="1" applyNumberFormat="1" applyFont="1" applyFill="1" applyBorder="1" applyAlignment="1">
      <alignment horizontal="right" vertical="top"/>
    </xf>
    <xf numFmtId="0" fontId="58" fillId="2" borderId="0" xfId="128" applyFont="1" applyFill="1" applyBorder="1" applyAlignment="1">
      <alignment vertical="center"/>
    </xf>
    <xf numFmtId="0" fontId="58" fillId="2" borderId="0" xfId="128" applyFont="1" applyFill="1" applyBorder="1" applyAlignment="1">
      <alignment horizontal="center" vertical="center"/>
    </xf>
    <xf numFmtId="3" fontId="58" fillId="2" borderId="0" xfId="128" applyNumberFormat="1" applyFont="1" applyFill="1" applyBorder="1" applyAlignment="1">
      <alignment horizontal="right" vertical="center"/>
    </xf>
    <xf numFmtId="3" fontId="16" fillId="2" borderId="0" xfId="128" applyNumberFormat="1" applyFont="1" applyFill="1" applyBorder="1" applyAlignment="1">
      <alignment horizontal="right" vertical="center"/>
    </xf>
    <xf numFmtId="170" fontId="11" fillId="2" borderId="3" xfId="1" applyNumberFormat="1" applyFont="1" applyFill="1" applyBorder="1" applyAlignment="1">
      <alignment horizontal="right" vertical="center"/>
    </xf>
    <xf numFmtId="0" fontId="23" fillId="2" borderId="6" xfId="1" applyNumberFormat="1" applyFont="1" applyFill="1" applyBorder="1"/>
    <xf numFmtId="0" fontId="23" fillId="2" borderId="0" xfId="1" applyNumberFormat="1" applyFont="1" applyFill="1" applyAlignment="1">
      <alignment horizontal="right"/>
    </xf>
    <xf numFmtId="0" fontId="23" fillId="2" borderId="0" xfId="128" applyFont="1" applyFill="1" applyAlignment="1">
      <alignment horizontal="right"/>
    </xf>
    <xf numFmtId="0" fontId="52" fillId="2" borderId="0" xfId="80" applyFont="1" applyFill="1" applyBorder="1" applyAlignment="1">
      <alignment horizontal="left"/>
    </xf>
    <xf numFmtId="0" fontId="50" fillId="2" borderId="0" xfId="1" applyNumberFormat="1" applyFont="1" applyFill="1" applyBorder="1" applyAlignment="1">
      <alignment horizontal="right" vertical="top"/>
    </xf>
    <xf numFmtId="0" fontId="50" fillId="2" borderId="0" xfId="1" applyNumberFormat="1" applyFont="1" applyFill="1" applyAlignment="1">
      <alignment vertical="top"/>
    </xf>
    <xf numFmtId="0" fontId="23" fillId="2" borderId="0" xfId="1" applyNumberFormat="1" applyFont="1" applyFill="1" applyBorder="1" applyAlignment="1">
      <alignment horizontal="right" vertical="top"/>
    </xf>
    <xf numFmtId="170" fontId="23" fillId="2" borderId="0" xfId="1" applyNumberFormat="1" applyFont="1" applyFill="1" applyAlignment="1">
      <alignment vertical="top"/>
    </xf>
    <xf numFmtId="165" fontId="78" fillId="2" borderId="0" xfId="79" applyNumberFormat="1" applyFont="1" applyFill="1"/>
    <xf numFmtId="165" fontId="78" fillId="2" borderId="0" xfId="79" applyNumberFormat="1" applyFont="1" applyFill="1" applyAlignment="1">
      <alignment horizontal="center"/>
    </xf>
    <xf numFmtId="165" fontId="14" fillId="2" borderId="0" xfId="79" applyNumberFormat="1" applyFont="1" applyFill="1" applyAlignment="1">
      <alignment horizontal="right"/>
    </xf>
    <xf numFmtId="165" fontId="80" fillId="2" borderId="0" xfId="79" applyNumberFormat="1" applyFont="1" applyFill="1" applyAlignment="1">
      <alignment horizontal="left"/>
    </xf>
    <xf numFmtId="165" fontId="15" fillId="2" borderId="0" xfId="79" applyNumberFormat="1" applyFont="1" applyFill="1" applyAlignment="1">
      <alignment horizontal="right"/>
    </xf>
    <xf numFmtId="165" fontId="79" fillId="2" borderId="0" xfId="79" applyNumberFormat="1" applyFont="1" applyFill="1" applyAlignment="1">
      <alignment horizontal="left"/>
    </xf>
    <xf numFmtId="165" fontId="75" fillId="2" borderId="1" xfId="79" applyNumberFormat="1" applyFont="1" applyFill="1" applyBorder="1"/>
    <xf numFmtId="165" fontId="75" fillId="2" borderId="1" xfId="79" applyNumberFormat="1" applyFont="1" applyFill="1" applyBorder="1" applyAlignment="1">
      <alignment horizontal="center"/>
    </xf>
    <xf numFmtId="165" fontId="75" fillId="2" borderId="0" xfId="79" applyNumberFormat="1" applyFont="1" applyFill="1"/>
    <xf numFmtId="165" fontId="75" fillId="2" borderId="0" xfId="79" applyNumberFormat="1" applyFont="1" applyFill="1" applyBorder="1"/>
    <xf numFmtId="165" fontId="77" fillId="2" borderId="0" xfId="79" applyNumberFormat="1" applyFont="1" applyFill="1" applyBorder="1" applyAlignment="1">
      <alignment horizontal="left"/>
    </xf>
    <xf numFmtId="167" fontId="77" fillId="2" borderId="0" xfId="90" applyNumberFormat="1" applyFont="1" applyFill="1" applyBorder="1" applyAlignment="1">
      <alignment horizontal="center"/>
    </xf>
    <xf numFmtId="165" fontId="77" fillId="2" borderId="0" xfId="79" applyNumberFormat="1" applyFont="1" applyFill="1" applyBorder="1" applyAlignment="1">
      <alignment horizontal="right"/>
    </xf>
    <xf numFmtId="165" fontId="76" fillId="2" borderId="0" xfId="79" applyNumberFormat="1" applyFont="1" applyFill="1" applyBorder="1" applyAlignment="1">
      <alignment horizontal="left"/>
    </xf>
    <xf numFmtId="167" fontId="76" fillId="2" borderId="0" xfId="90" applyNumberFormat="1" applyFont="1" applyFill="1" applyBorder="1" applyAlignment="1">
      <alignment horizontal="center" vertical="top"/>
    </xf>
    <xf numFmtId="165" fontId="76" fillId="2" borderId="0" xfId="79" applyNumberFormat="1" applyFont="1" applyFill="1" applyBorder="1" applyAlignment="1">
      <alignment horizontal="right"/>
    </xf>
    <xf numFmtId="165" fontId="75" fillId="2" borderId="2" xfId="79" applyNumberFormat="1" applyFont="1" applyFill="1" applyBorder="1"/>
    <xf numFmtId="165" fontId="76" fillId="2" borderId="2" xfId="79" applyNumberFormat="1" applyFont="1" applyFill="1" applyBorder="1"/>
    <xf numFmtId="165" fontId="75" fillId="2" borderId="2" xfId="79" applyNumberFormat="1" applyFont="1" applyFill="1" applyBorder="1" applyAlignment="1">
      <alignment horizontal="center"/>
    </xf>
    <xf numFmtId="165" fontId="75" fillId="2" borderId="2" xfId="79" applyNumberFormat="1" applyFont="1" applyFill="1" applyBorder="1" applyAlignment="1">
      <alignment horizontal="right"/>
    </xf>
    <xf numFmtId="165" fontId="76" fillId="2" borderId="0" xfId="79" applyNumberFormat="1" applyFont="1" applyFill="1" applyBorder="1"/>
    <xf numFmtId="165" fontId="75" fillId="2" borderId="0" xfId="79" applyNumberFormat="1" applyFont="1" applyFill="1" applyBorder="1" applyAlignment="1">
      <alignment horizontal="center"/>
    </xf>
    <xf numFmtId="165" fontId="75" fillId="2" borderId="0" xfId="79" applyNumberFormat="1" applyFont="1" applyFill="1" applyBorder="1" applyAlignment="1">
      <alignment horizontal="right"/>
    </xf>
    <xf numFmtId="165" fontId="77" fillId="2" borderId="0" xfId="79" applyNumberFormat="1" applyFont="1" applyFill="1" applyBorder="1" applyAlignment="1">
      <alignment horizontal="center"/>
    </xf>
    <xf numFmtId="173" fontId="77" fillId="2" borderId="0" xfId="79" applyNumberFormat="1" applyFont="1" applyFill="1" applyBorder="1" applyAlignment="1">
      <alignment horizontal="right"/>
    </xf>
    <xf numFmtId="174" fontId="75" fillId="2" borderId="0" xfId="79" applyNumberFormat="1" applyFont="1" applyFill="1" applyBorder="1" applyProtection="1"/>
    <xf numFmtId="173" fontId="16" fillId="2" borderId="0" xfId="79" applyNumberFormat="1" applyFont="1" applyFill="1" applyBorder="1" applyAlignment="1">
      <alignment horizontal="right"/>
    </xf>
    <xf numFmtId="165" fontId="16" fillId="2" borderId="0" xfId="79" applyNumberFormat="1" applyFont="1" applyFill="1" applyBorder="1" applyAlignment="1">
      <alignment horizontal="center"/>
    </xf>
    <xf numFmtId="173" fontId="75" fillId="2" borderId="0" xfId="79" applyNumberFormat="1" applyFont="1" applyFill="1" applyBorder="1" applyAlignment="1">
      <alignment horizontal="right"/>
    </xf>
    <xf numFmtId="173" fontId="11" fillId="2" borderId="0" xfId="79" applyNumberFormat="1" applyFont="1" applyFill="1" applyBorder="1" applyAlignment="1">
      <alignment horizontal="right"/>
    </xf>
    <xf numFmtId="173" fontId="11" fillId="2" borderId="0" xfId="79" applyNumberFormat="1" applyFont="1" applyFill="1" applyAlignment="1">
      <alignment horizontal="right"/>
    </xf>
    <xf numFmtId="165" fontId="16" fillId="2" borderId="0" xfId="79" applyNumberFormat="1" applyFont="1" applyFill="1" applyBorder="1" applyAlignment="1">
      <alignment horizontal="left"/>
    </xf>
    <xf numFmtId="165" fontId="17" fillId="2" borderId="0" xfId="79" applyNumberFormat="1" applyFont="1" applyFill="1" applyBorder="1" applyAlignment="1">
      <alignment horizontal="left"/>
    </xf>
    <xf numFmtId="165" fontId="77" fillId="2" borderId="0" xfId="79" applyNumberFormat="1" applyFont="1" applyFill="1" applyBorder="1"/>
    <xf numFmtId="165" fontId="76" fillId="2" borderId="0" xfId="79" applyNumberFormat="1" applyFont="1" applyFill="1" applyBorder="1" applyAlignment="1">
      <alignment horizontal="left" indent="3"/>
    </xf>
    <xf numFmtId="173" fontId="75" fillId="2" borderId="0" xfId="79" applyNumberFormat="1" applyFont="1" applyFill="1" applyBorder="1"/>
    <xf numFmtId="165" fontId="76" fillId="2" borderId="0" xfId="79" applyNumberFormat="1" applyFont="1" applyFill="1" applyBorder="1" applyAlignment="1">
      <alignment horizontal="left" indent="1"/>
    </xf>
    <xf numFmtId="165" fontId="76" fillId="2" borderId="0" xfId="79" applyNumberFormat="1" applyFont="1" applyFill="1" applyBorder="1" applyAlignment="1"/>
    <xf numFmtId="165" fontId="75" fillId="2" borderId="3" xfId="79" applyNumberFormat="1" applyFont="1" applyFill="1" applyBorder="1"/>
    <xf numFmtId="165" fontId="76" fillId="2" borderId="3" xfId="79" applyNumberFormat="1" applyFont="1" applyFill="1" applyBorder="1" applyAlignment="1">
      <alignment horizontal="left"/>
    </xf>
    <xf numFmtId="165" fontId="75" fillId="2" borderId="3" xfId="79" applyNumberFormat="1" applyFont="1" applyFill="1" applyBorder="1" applyAlignment="1">
      <alignment horizontal="center"/>
    </xf>
    <xf numFmtId="174" fontId="75" fillId="2" borderId="3" xfId="79" applyNumberFormat="1" applyFont="1" applyFill="1" applyBorder="1" applyProtection="1"/>
    <xf numFmtId="165" fontId="81" fillId="2" borderId="0" xfId="79" applyNumberFormat="1" applyFont="1" applyFill="1"/>
    <xf numFmtId="165" fontId="82" fillId="2" borderId="0" xfId="79" applyNumberFormat="1" applyFont="1" applyFill="1"/>
    <xf numFmtId="165" fontId="81" fillId="2" borderId="0" xfId="79" applyNumberFormat="1" applyFont="1" applyFill="1" applyAlignment="1">
      <alignment horizontal="center"/>
    </xf>
    <xf numFmtId="0" fontId="84" fillId="2" borderId="0" xfId="76" applyFont="1" applyFill="1" applyAlignment="1">
      <alignment horizontal="right"/>
    </xf>
    <xf numFmtId="165" fontId="83" fillId="2" borderId="0" xfId="79" applyNumberFormat="1" applyFont="1" applyFill="1" applyAlignment="1">
      <alignment vertical="top"/>
    </xf>
    <xf numFmtId="0" fontId="85" fillId="2" borderId="0" xfId="76" applyFont="1" applyFill="1" applyAlignment="1">
      <alignment horizontal="right" vertical="top"/>
    </xf>
    <xf numFmtId="0" fontId="83" fillId="2" borderId="0" xfId="76" applyFont="1" applyFill="1" applyAlignment="1">
      <alignment horizontal="left"/>
    </xf>
    <xf numFmtId="0" fontId="81" fillId="2" borderId="0" xfId="76" applyFont="1" applyFill="1"/>
    <xf numFmtId="0" fontId="18" fillId="2" borderId="0" xfId="546" applyNumberFormat="1" applyFont="1" applyFill="1" applyBorder="1" applyAlignment="1">
      <alignment horizontal="left" vertical="center"/>
    </xf>
    <xf numFmtId="0" fontId="21" fillId="2" borderId="0" xfId="0" applyFont="1" applyFill="1"/>
    <xf numFmtId="0" fontId="19" fillId="2" borderId="0" xfId="547" applyNumberFormat="1" applyFont="1" applyFill="1" applyAlignment="1">
      <alignment horizontal="left" vertical="center" indent="2"/>
    </xf>
    <xf numFmtId="165" fontId="18" fillId="2" borderId="0" xfId="105" applyNumberFormat="1" applyFont="1" applyFill="1" applyBorder="1" applyAlignment="1">
      <alignment horizontal="right"/>
    </xf>
    <xf numFmtId="165" fontId="19" fillId="2" borderId="0" xfId="105" applyNumberFormat="1" applyFont="1" applyFill="1" applyAlignment="1">
      <alignment horizontal="right"/>
    </xf>
    <xf numFmtId="3" fontId="11" fillId="2" borderId="0" xfId="363" quotePrefix="1" applyNumberFormat="1" applyFont="1" applyFill="1" applyBorder="1" applyAlignment="1" applyProtection="1">
      <alignment horizontal="right" vertical="center"/>
    </xf>
    <xf numFmtId="3" fontId="16" fillId="2" borderId="0" xfId="128" applyNumberFormat="1" applyFont="1" applyFill="1" applyBorder="1" applyAlignment="1">
      <alignment horizontal="center" vertical="center"/>
    </xf>
    <xf numFmtId="3" fontId="22" fillId="2" borderId="0" xfId="128" applyNumberFormat="1" applyFont="1" applyFill="1" applyBorder="1" applyAlignment="1">
      <alignment horizontal="right" vertical="center"/>
    </xf>
    <xf numFmtId="3" fontId="11" fillId="2" borderId="0" xfId="128" applyNumberFormat="1" applyFont="1" applyFill="1" applyBorder="1" applyAlignment="1">
      <alignment horizontal="center" vertical="center"/>
    </xf>
    <xf numFmtId="165" fontId="13" fillId="2" borderId="0" xfId="110" applyNumberFormat="1" applyFont="1" applyFill="1"/>
    <xf numFmtId="165" fontId="14" fillId="2" borderId="0" xfId="110" applyNumberFormat="1" applyFont="1" applyFill="1" applyAlignment="1">
      <alignment horizontal="right"/>
    </xf>
    <xf numFmtId="165" fontId="14" fillId="2" borderId="0" xfId="110" applyNumberFormat="1" applyFont="1" applyFill="1" applyAlignment="1">
      <alignment horizontal="left"/>
    </xf>
    <xf numFmtId="165" fontId="13" fillId="2" borderId="0" xfId="110" applyNumberFormat="1" applyFont="1" applyFill="1" applyAlignment="1">
      <alignment horizontal="right"/>
    </xf>
    <xf numFmtId="165" fontId="14" fillId="2" borderId="0" xfId="110" applyNumberFormat="1" applyFont="1" applyFill="1" applyAlignment="1">
      <alignment horizontal="left" vertical="top"/>
    </xf>
    <xf numFmtId="165" fontId="15" fillId="2" borderId="0" xfId="110" applyNumberFormat="1" applyFont="1" applyFill="1" applyAlignment="1">
      <alignment horizontal="right"/>
    </xf>
    <xf numFmtId="165" fontId="15" fillId="2" borderId="0" xfId="110" applyNumberFormat="1" applyFont="1" applyFill="1" applyAlignment="1">
      <alignment horizontal="left"/>
    </xf>
    <xf numFmtId="165" fontId="15" fillId="2" borderId="0" xfId="110" applyNumberFormat="1" applyFont="1" applyFill="1" applyAlignment="1">
      <alignment horizontal="left" vertical="top"/>
    </xf>
    <xf numFmtId="165" fontId="15" fillId="2" borderId="0" xfId="110" applyNumberFormat="1" applyFont="1" applyFill="1"/>
    <xf numFmtId="165" fontId="16" fillId="2" borderId="0" xfId="106" applyNumberFormat="1" applyFont="1" applyFill="1" applyBorder="1" applyAlignment="1">
      <alignment horizontal="right"/>
    </xf>
    <xf numFmtId="165" fontId="17" fillId="2" borderId="0" xfId="106" applyNumberFormat="1" applyFont="1" applyFill="1" applyBorder="1" applyAlignment="1">
      <alignment horizontal="right"/>
    </xf>
    <xf numFmtId="165" fontId="12" fillId="2" borderId="0" xfId="71" applyNumberFormat="1" applyFont="1" applyFill="1" applyBorder="1"/>
    <xf numFmtId="165" fontId="19" fillId="2" borderId="0" xfId="105" applyNumberFormat="1" applyFont="1" applyFill="1" applyAlignment="1">
      <alignment horizontal="left"/>
    </xf>
    <xf numFmtId="37" fontId="12" fillId="2" borderId="0" xfId="71" applyNumberFormat="1" applyFont="1" applyFill="1" applyBorder="1" applyProtection="1"/>
    <xf numFmtId="165" fontId="12" fillId="2" borderId="0" xfId="110" applyNumberFormat="1" applyFont="1" applyFill="1" applyBorder="1"/>
    <xf numFmtId="165" fontId="18" fillId="2" borderId="0" xfId="106" applyNumberFormat="1" applyFont="1" applyFill="1" applyBorder="1" applyAlignment="1">
      <alignment horizontal="left"/>
    </xf>
    <xf numFmtId="165" fontId="12" fillId="2" borderId="0" xfId="110" applyNumberFormat="1" applyFont="1" applyFill="1"/>
    <xf numFmtId="165" fontId="19" fillId="2" borderId="0" xfId="71" applyNumberFormat="1" applyFont="1" applyFill="1" applyBorder="1" applyAlignment="1">
      <alignment horizontal="left" vertical="top"/>
    </xf>
    <xf numFmtId="165" fontId="13" fillId="2" borderId="0" xfId="119" applyNumberFormat="1" applyFont="1" applyFill="1"/>
    <xf numFmtId="165" fontId="13" fillId="2" borderId="0" xfId="119" applyNumberFormat="1" applyFont="1" applyFill="1" applyAlignment="1">
      <alignment horizontal="center"/>
    </xf>
    <xf numFmtId="165" fontId="13" fillId="2" borderId="0" xfId="119" applyNumberFormat="1" applyFont="1" applyFill="1" applyBorder="1"/>
    <xf numFmtId="165" fontId="13" fillId="2" borderId="0" xfId="119" applyNumberFormat="1" applyFont="1" applyFill="1" applyBorder="1" applyAlignment="1">
      <alignment horizontal="right"/>
    </xf>
    <xf numFmtId="165" fontId="14" fillId="2" borderId="0" xfId="119" applyNumberFormat="1" applyFont="1" applyFill="1" applyAlignment="1">
      <alignment horizontal="right"/>
    </xf>
    <xf numFmtId="165" fontId="14" fillId="2" borderId="0" xfId="119" applyNumberFormat="1" applyFont="1" applyFill="1" applyAlignment="1">
      <alignment horizontal="left"/>
    </xf>
    <xf numFmtId="165" fontId="14" fillId="2" borderId="0" xfId="119" applyNumberFormat="1" applyFont="1" applyFill="1" applyAlignment="1">
      <alignment horizontal="center"/>
    </xf>
    <xf numFmtId="165" fontId="13" fillId="2" borderId="0" xfId="119" applyNumberFormat="1" applyFont="1" applyFill="1" applyAlignment="1">
      <alignment horizontal="right"/>
    </xf>
    <xf numFmtId="165" fontId="15" fillId="2" borderId="0" xfId="119" applyNumberFormat="1" applyFont="1" applyFill="1" applyAlignment="1">
      <alignment horizontal="right"/>
    </xf>
    <xf numFmtId="165" fontId="15" fillId="2" borderId="0" xfId="119" applyNumberFormat="1" applyFont="1" applyFill="1" applyAlignment="1">
      <alignment horizontal="left"/>
    </xf>
    <xf numFmtId="165" fontId="15" fillId="2" borderId="0" xfId="119" applyNumberFormat="1" applyFont="1" applyFill="1" applyAlignment="1">
      <alignment horizontal="center"/>
    </xf>
    <xf numFmtId="165" fontId="13" fillId="2" borderId="1" xfId="119" applyNumberFormat="1" applyFont="1" applyFill="1" applyBorder="1"/>
    <xf numFmtId="165" fontId="14" fillId="2" borderId="1" xfId="119" applyNumberFormat="1" applyFont="1" applyFill="1" applyBorder="1" applyAlignment="1">
      <alignment horizontal="left"/>
    </xf>
    <xf numFmtId="165" fontId="14" fillId="2" borderId="1" xfId="119" applyNumberFormat="1" applyFont="1" applyFill="1" applyBorder="1" applyAlignment="1">
      <alignment horizontal="center" vertical="center"/>
    </xf>
    <xf numFmtId="165" fontId="15" fillId="2" borderId="1" xfId="119" applyNumberFormat="1" applyFont="1" applyFill="1" applyBorder="1"/>
    <xf numFmtId="165" fontId="13" fillId="2" borderId="1" xfId="119" applyNumberFormat="1" applyFont="1" applyFill="1" applyBorder="1" applyAlignment="1">
      <alignment horizontal="right"/>
    </xf>
    <xf numFmtId="165" fontId="11" fillId="2" borderId="0" xfId="119" applyNumberFormat="1" applyFont="1" applyFill="1" applyBorder="1"/>
    <xf numFmtId="165" fontId="16" fillId="2" borderId="0" xfId="119" applyNumberFormat="1" applyFont="1" applyFill="1" applyBorder="1" applyAlignment="1">
      <alignment horizontal="left"/>
    </xf>
    <xf numFmtId="165" fontId="16" fillId="2" borderId="0" xfId="119" applyNumberFormat="1" applyFont="1" applyFill="1" applyBorder="1"/>
    <xf numFmtId="165" fontId="16" fillId="2" borderId="0" xfId="119" applyNumberFormat="1" applyFont="1" applyFill="1" applyBorder="1" applyAlignment="1">
      <alignment horizontal="center" vertical="center"/>
    </xf>
    <xf numFmtId="165" fontId="11" fillId="2" borderId="0" xfId="119" applyNumberFormat="1" applyFont="1" applyFill="1" applyBorder="1" applyAlignment="1">
      <alignment horizontal="right"/>
    </xf>
    <xf numFmtId="165" fontId="11" fillId="2" borderId="0" xfId="119" applyNumberFormat="1" applyFont="1" applyFill="1"/>
    <xf numFmtId="165" fontId="17" fillId="2" borderId="0" xfId="71" applyNumberFormat="1" applyFont="1" applyFill="1" applyBorder="1" applyAlignment="1">
      <alignment horizontal="left"/>
    </xf>
    <xf numFmtId="165" fontId="17" fillId="2" borderId="0" xfId="119" applyNumberFormat="1" applyFont="1" applyFill="1" applyBorder="1"/>
    <xf numFmtId="165" fontId="17" fillId="2" borderId="0" xfId="119" applyNumberFormat="1" applyFont="1" applyFill="1" applyBorder="1" applyAlignment="1">
      <alignment horizontal="center" vertical="center"/>
    </xf>
    <xf numFmtId="165" fontId="13" fillId="2" borderId="2" xfId="119" applyNumberFormat="1" applyFont="1" applyFill="1" applyBorder="1"/>
    <xf numFmtId="165" fontId="14" fillId="2" borderId="2" xfId="119" applyNumberFormat="1" applyFont="1" applyFill="1" applyBorder="1" applyAlignment="1">
      <alignment horizontal="center" vertical="center"/>
    </xf>
    <xf numFmtId="165" fontId="13" fillId="2" borderId="2" xfId="119" applyNumberFormat="1" applyFont="1" applyFill="1" applyBorder="1" applyAlignment="1">
      <alignment horizontal="right" indent="8"/>
    </xf>
    <xf numFmtId="165" fontId="13" fillId="2" borderId="4" xfId="119" applyNumberFormat="1" applyFont="1" applyFill="1" applyBorder="1"/>
    <xf numFmtId="165" fontId="13" fillId="2" borderId="4" xfId="119" applyNumberFormat="1" applyFont="1" applyFill="1" applyBorder="1" applyAlignment="1">
      <alignment horizontal="center"/>
    </xf>
    <xf numFmtId="165" fontId="13" fillId="2" borderId="4" xfId="119" applyNumberFormat="1" applyFont="1" applyFill="1" applyBorder="1" applyAlignment="1">
      <alignment horizontal="right" indent="8"/>
    </xf>
    <xf numFmtId="165" fontId="16" fillId="2" borderId="0" xfId="71" applyNumberFormat="1" applyFont="1" applyFill="1" applyBorder="1" applyAlignment="1">
      <alignment horizontal="center"/>
    </xf>
    <xf numFmtId="3" fontId="16" fillId="2" borderId="0" xfId="47" applyNumberFormat="1" applyFont="1" applyFill="1" applyBorder="1" applyAlignment="1">
      <alignment horizontal="right"/>
    </xf>
    <xf numFmtId="3" fontId="16" fillId="2" borderId="0" xfId="119" applyNumberFormat="1" applyFont="1" applyFill="1" applyBorder="1" applyAlignment="1">
      <alignment horizontal="right" indent="8"/>
    </xf>
    <xf numFmtId="165" fontId="17" fillId="2" borderId="0" xfId="119" applyNumberFormat="1" applyFont="1" applyFill="1" applyBorder="1" applyAlignment="1">
      <alignment horizontal="left"/>
    </xf>
    <xf numFmtId="165" fontId="11" fillId="2" borderId="0" xfId="119" applyNumberFormat="1" applyFont="1" applyFill="1" applyBorder="1" applyAlignment="1">
      <alignment horizontal="right" indent="8"/>
    </xf>
    <xf numFmtId="165" fontId="11" fillId="2" borderId="0" xfId="71" applyNumberFormat="1" applyFont="1" applyFill="1" applyBorder="1" applyAlignment="1">
      <alignment horizontal="center"/>
    </xf>
    <xf numFmtId="3" fontId="11" fillId="2" borderId="0" xfId="119" applyNumberFormat="1" applyFont="1" applyFill="1" applyBorder="1" applyAlignment="1">
      <alignment horizontal="right"/>
    </xf>
    <xf numFmtId="3" fontId="11" fillId="2" borderId="0" xfId="119" applyNumberFormat="1" applyFont="1" applyFill="1" applyBorder="1" applyAlignment="1">
      <alignment horizontal="right" indent="8"/>
    </xf>
    <xf numFmtId="165" fontId="17" fillId="2" borderId="0" xfId="119" applyNumberFormat="1" applyFont="1" applyFill="1" applyBorder="1" applyAlignment="1">
      <alignment horizontal="left" vertical="top"/>
    </xf>
    <xf numFmtId="165" fontId="11" fillId="2" borderId="0" xfId="119" applyNumberFormat="1" applyFont="1" applyFill="1" applyBorder="1" applyAlignment="1">
      <alignment horizontal="left"/>
    </xf>
    <xf numFmtId="3" fontId="16" fillId="2" borderId="0" xfId="119" applyNumberFormat="1" applyFont="1" applyFill="1" applyBorder="1" applyAlignment="1" applyProtection="1">
      <alignment horizontal="right"/>
    </xf>
    <xf numFmtId="165" fontId="21" fillId="2" borderId="3" xfId="119" applyNumberFormat="1" applyFont="1" applyFill="1" applyBorder="1"/>
    <xf numFmtId="165" fontId="22" fillId="2" borderId="3" xfId="119" applyNumberFormat="1" applyFont="1" applyFill="1" applyBorder="1"/>
    <xf numFmtId="165" fontId="22" fillId="2" borderId="3" xfId="119" applyNumberFormat="1" applyFont="1" applyFill="1" applyBorder="1" applyAlignment="1">
      <alignment horizontal="center"/>
    </xf>
    <xf numFmtId="165" fontId="22" fillId="2" borderId="3" xfId="119" applyNumberFormat="1" applyFont="1" applyFill="1" applyBorder="1" applyAlignment="1">
      <alignment horizontal="right"/>
    </xf>
    <xf numFmtId="165" fontId="20" fillId="2" borderId="0" xfId="71" applyNumberFormat="1" applyFont="1" applyFill="1" applyBorder="1"/>
    <xf numFmtId="165" fontId="11" fillId="2" borderId="0" xfId="71" applyNumberFormat="1" applyFont="1" applyFill="1" applyBorder="1"/>
    <xf numFmtId="165" fontId="11" fillId="2" borderId="0" xfId="71" applyNumberFormat="1" applyFont="1" applyFill="1" applyBorder="1" applyAlignment="1">
      <alignment horizontal="right"/>
    </xf>
    <xf numFmtId="2" fontId="17" fillId="2" borderId="0" xfId="71" applyNumberFormat="1" applyFont="1" applyFill="1" applyAlignment="1">
      <alignment horizontal="left"/>
    </xf>
    <xf numFmtId="2" fontId="17" fillId="2" borderId="0" xfId="71" applyNumberFormat="1" applyFont="1" applyFill="1" applyBorder="1" applyAlignment="1">
      <alignment horizontal="right"/>
    </xf>
    <xf numFmtId="2" fontId="17" fillId="2" borderId="0" xfId="71" applyNumberFormat="1" applyFont="1" applyFill="1" applyBorder="1" applyAlignment="1"/>
    <xf numFmtId="37" fontId="20" fillId="2" borderId="0" xfId="71" applyNumberFormat="1" applyFont="1" applyFill="1" applyBorder="1" applyProtection="1"/>
    <xf numFmtId="165" fontId="15" fillId="2" borderId="0" xfId="119" applyNumberFormat="1" applyFont="1" applyFill="1"/>
    <xf numFmtId="37" fontId="13" fillId="2" borderId="0" xfId="119" applyNumberFormat="1" applyFont="1" applyFill="1" applyAlignment="1" applyProtection="1">
      <alignment horizontal="right"/>
    </xf>
    <xf numFmtId="165" fontId="15" fillId="2" borderId="0" xfId="119" applyNumberFormat="1" applyFont="1" applyFill="1" applyBorder="1" applyAlignment="1">
      <alignment horizontal="left"/>
    </xf>
    <xf numFmtId="165" fontId="15" fillId="2" borderId="0" xfId="119" applyNumberFormat="1" applyFont="1" applyFill="1" applyBorder="1" applyAlignment="1">
      <alignment horizontal="center"/>
    </xf>
    <xf numFmtId="165" fontId="13" fillId="2" borderId="0" xfId="71" applyNumberFormat="1" applyFont="1" applyFill="1" applyBorder="1"/>
    <xf numFmtId="165" fontId="14" fillId="2" borderId="0" xfId="71" applyNumberFormat="1" applyFont="1" applyFill="1" applyBorder="1"/>
    <xf numFmtId="165" fontId="14" fillId="2" borderId="0" xfId="71" applyNumberFormat="1" applyFont="1" applyFill="1" applyBorder="1" applyAlignment="1">
      <alignment horizontal="center"/>
    </xf>
    <xf numFmtId="165" fontId="13" fillId="2" borderId="0" xfId="71" applyNumberFormat="1" applyFont="1" applyFill="1" applyBorder="1" applyAlignment="1">
      <alignment horizontal="right"/>
    </xf>
    <xf numFmtId="165" fontId="13" fillId="2" borderId="0" xfId="71" applyNumberFormat="1" applyFont="1" applyFill="1"/>
    <xf numFmtId="165" fontId="14" fillId="2" borderId="0" xfId="71" applyNumberFormat="1" applyFont="1" applyFill="1" applyAlignment="1">
      <alignment horizontal="right"/>
    </xf>
    <xf numFmtId="165" fontId="14" fillId="2" borderId="0" xfId="71" applyNumberFormat="1" applyFont="1" applyFill="1" applyAlignment="1">
      <alignment horizontal="left"/>
    </xf>
    <xf numFmtId="165" fontId="14" fillId="2" borderId="0" xfId="71" applyNumberFormat="1" applyFont="1" applyFill="1" applyAlignment="1">
      <alignment horizontal="center"/>
    </xf>
    <xf numFmtId="165" fontId="15" fillId="2" borderId="0" xfId="71" applyNumberFormat="1" applyFont="1" applyFill="1" applyAlignment="1">
      <alignment horizontal="right"/>
    </xf>
    <xf numFmtId="165" fontId="15" fillId="2" borderId="0" xfId="71" applyNumberFormat="1" applyFont="1" applyFill="1" applyAlignment="1">
      <alignment horizontal="left"/>
    </xf>
    <xf numFmtId="165" fontId="15" fillId="2" borderId="0" xfId="71" applyNumberFormat="1" applyFont="1" applyFill="1" applyAlignment="1">
      <alignment horizontal="center"/>
    </xf>
    <xf numFmtId="165" fontId="13" fillId="2" borderId="0" xfId="71" applyNumberFormat="1" applyFont="1" applyFill="1" applyAlignment="1">
      <alignment horizontal="center"/>
    </xf>
    <xf numFmtId="165" fontId="11" fillId="2" borderId="1" xfId="71" applyNumberFormat="1" applyFont="1" applyFill="1" applyBorder="1"/>
    <xf numFmtId="165" fontId="16" fillId="2" borderId="0" xfId="71" applyNumberFormat="1" applyFont="1" applyFill="1" applyBorder="1" applyAlignment="1">
      <alignment horizontal="left"/>
    </xf>
    <xf numFmtId="165" fontId="17" fillId="2" borderId="0" xfId="71" applyNumberFormat="1" applyFont="1" applyFill="1" applyBorder="1"/>
    <xf numFmtId="165" fontId="16" fillId="2" borderId="0" xfId="71" applyNumberFormat="1" applyFont="1" applyFill="1" applyBorder="1" applyAlignment="1">
      <alignment horizontal="center" vertical="center"/>
    </xf>
    <xf numFmtId="165" fontId="16" fillId="2" borderId="0" xfId="71" applyNumberFormat="1" applyFont="1" applyFill="1" applyBorder="1" applyAlignment="1">
      <alignment horizontal="center"/>
    </xf>
    <xf numFmtId="165" fontId="16" fillId="2" borderId="0" xfId="71" applyNumberFormat="1" applyFont="1" applyFill="1" applyBorder="1" applyAlignment="1"/>
    <xf numFmtId="165" fontId="16" fillId="2" borderId="0" xfId="71" applyNumberFormat="1" applyFont="1" applyFill="1" applyBorder="1"/>
    <xf numFmtId="165" fontId="17" fillId="2" borderId="0" xfId="71" applyNumberFormat="1" applyFont="1" applyFill="1" applyBorder="1" applyAlignment="1">
      <alignment horizontal="center" vertical="center"/>
    </xf>
    <xf numFmtId="165" fontId="17" fillId="2" borderId="0" xfId="71" applyNumberFormat="1" applyFont="1" applyFill="1" applyBorder="1" applyAlignment="1"/>
    <xf numFmtId="165" fontId="16" fillId="2" borderId="0" xfId="71" applyNumberFormat="1" applyFont="1" applyFill="1" applyBorder="1" applyAlignment="1">
      <alignment vertical="center"/>
    </xf>
    <xf numFmtId="165" fontId="16" fillId="2" borderId="0" xfId="71" applyNumberFormat="1" applyFont="1" applyFill="1" applyBorder="1" applyAlignment="1">
      <alignment horizontal="right"/>
    </xf>
    <xf numFmtId="165" fontId="17" fillId="2" borderId="0" xfId="71" applyNumberFormat="1" applyFont="1" applyFill="1" applyBorder="1" applyAlignment="1">
      <alignment horizontal="right" vertical="top"/>
    </xf>
    <xf numFmtId="165" fontId="16" fillId="2" borderId="0" xfId="71" applyNumberFormat="1" applyFont="1" applyFill="1" applyBorder="1" applyAlignment="1">
      <alignment horizontal="right" indent="4"/>
    </xf>
    <xf numFmtId="165" fontId="13" fillId="2" borderId="2" xfId="71" applyNumberFormat="1" applyFont="1" applyFill="1" applyBorder="1"/>
    <xf numFmtId="165" fontId="14" fillId="2" borderId="2" xfId="71" applyNumberFormat="1" applyFont="1" applyFill="1" applyBorder="1" applyAlignment="1">
      <alignment vertical="center"/>
    </xf>
    <xf numFmtId="165" fontId="13" fillId="2" borderId="2" xfId="71" applyNumberFormat="1" applyFont="1" applyFill="1" applyBorder="1" applyAlignment="1">
      <alignment horizontal="right"/>
    </xf>
    <xf numFmtId="165" fontId="13" fillId="2" borderId="2" xfId="71" applyNumberFormat="1" applyFont="1" applyFill="1" applyBorder="1" applyAlignment="1">
      <alignment horizontal="right" indent="4"/>
    </xf>
    <xf numFmtId="165" fontId="13" fillId="2" borderId="0" xfId="71" applyNumberFormat="1" applyFont="1" applyFill="1" applyBorder="1" applyAlignment="1">
      <alignment horizontal="center"/>
    </xf>
    <xf numFmtId="165" fontId="13" fillId="2" borderId="0" xfId="71" applyNumberFormat="1" applyFont="1" applyFill="1" applyBorder="1" applyAlignment="1">
      <alignment horizontal="right" indent="4"/>
    </xf>
    <xf numFmtId="165" fontId="11" fillId="2" borderId="0" xfId="71" applyNumberFormat="1" applyFont="1" applyFill="1" applyBorder="1" applyAlignment="1">
      <alignment horizontal="right" indent="4"/>
    </xf>
    <xf numFmtId="3" fontId="11" fillId="2" borderId="0" xfId="101" applyNumberFormat="1" applyFont="1" applyFill="1" applyBorder="1" applyAlignment="1">
      <alignment horizontal="right"/>
    </xf>
    <xf numFmtId="169" fontId="11" fillId="2" borderId="0" xfId="101" applyNumberFormat="1" applyFont="1" applyFill="1" applyBorder="1" applyAlignment="1">
      <alignment horizontal="right"/>
    </xf>
    <xf numFmtId="165" fontId="11" fillId="2" borderId="0" xfId="71" applyNumberFormat="1" applyFont="1" applyFill="1" applyBorder="1" applyAlignment="1">
      <alignment horizontal="left"/>
    </xf>
    <xf numFmtId="169" fontId="11" fillId="2" borderId="0" xfId="101" applyNumberFormat="1" applyFont="1" applyFill="1" applyBorder="1" applyAlignment="1">
      <alignment horizontal="right" indent="4"/>
    </xf>
    <xf numFmtId="165" fontId="13" fillId="2" borderId="3" xfId="71" applyNumberFormat="1" applyFont="1" applyFill="1" applyBorder="1"/>
    <xf numFmtId="165" fontId="17" fillId="2" borderId="3" xfId="71" applyNumberFormat="1" applyFont="1" applyFill="1" applyBorder="1"/>
    <xf numFmtId="165" fontId="16" fillId="2" borderId="3" xfId="71" applyNumberFormat="1" applyFont="1" applyFill="1" applyBorder="1"/>
    <xf numFmtId="165" fontId="16" fillId="2" borderId="3" xfId="71" applyNumberFormat="1" applyFont="1" applyFill="1" applyBorder="1" applyAlignment="1">
      <alignment horizontal="center"/>
    </xf>
    <xf numFmtId="165" fontId="11" fillId="2" borderId="3" xfId="71" applyNumberFormat="1" applyFont="1" applyFill="1" applyBorder="1" applyAlignment="1">
      <alignment horizontal="right"/>
    </xf>
    <xf numFmtId="169" fontId="11" fillId="2" borderId="3" xfId="101" applyNumberFormat="1" applyFont="1" applyFill="1" applyBorder="1" applyAlignment="1">
      <alignment horizontal="right"/>
    </xf>
    <xf numFmtId="169" fontId="11" fillId="2" borderId="3" xfId="101" applyNumberFormat="1" applyFont="1" applyFill="1" applyBorder="1" applyAlignment="1">
      <alignment horizontal="right" indent="4"/>
    </xf>
    <xf numFmtId="37" fontId="13" fillId="2" borderId="0" xfId="71" applyNumberFormat="1" applyFont="1" applyFill="1" applyBorder="1" applyProtection="1"/>
    <xf numFmtId="165" fontId="12" fillId="2" borderId="0" xfId="71" applyNumberFormat="1" applyFont="1" applyFill="1" applyBorder="1" applyAlignment="1">
      <alignment horizontal="center"/>
    </xf>
    <xf numFmtId="165" fontId="12" fillId="2" borderId="0" xfId="71" applyNumberFormat="1" applyFont="1" applyFill="1" applyBorder="1" applyAlignment="1">
      <alignment horizontal="right"/>
    </xf>
    <xf numFmtId="165" fontId="12" fillId="2" borderId="0" xfId="71" applyNumberFormat="1" applyFont="1" applyFill="1" applyBorder="1" applyAlignment="1">
      <alignment vertical="top"/>
    </xf>
    <xf numFmtId="165" fontId="12" fillId="2" borderId="0" xfId="71" applyNumberFormat="1" applyFont="1" applyFill="1" applyBorder="1" applyAlignment="1">
      <alignment horizontal="center" vertical="top"/>
    </xf>
    <xf numFmtId="2" fontId="19" fillId="2" borderId="0" xfId="71" applyNumberFormat="1" applyFont="1" applyFill="1" applyBorder="1" applyAlignment="1">
      <alignment horizontal="right" vertical="top"/>
    </xf>
    <xf numFmtId="2" fontId="19" fillId="2" borderId="0" xfId="71" applyNumberFormat="1" applyFont="1" applyFill="1" applyBorder="1" applyAlignment="1">
      <alignment vertical="top"/>
    </xf>
    <xf numFmtId="37" fontId="12" fillId="2" borderId="0" xfId="71" applyNumberFormat="1" applyFont="1" applyFill="1" applyBorder="1" applyAlignment="1" applyProtection="1">
      <alignment vertical="top"/>
    </xf>
    <xf numFmtId="37" fontId="13" fillId="2" borderId="0" xfId="71" applyNumberFormat="1" applyFont="1" applyFill="1" applyBorder="1" applyAlignment="1" applyProtection="1">
      <alignment horizontal="right"/>
    </xf>
    <xf numFmtId="165" fontId="13" fillId="2" borderId="0" xfId="71" applyNumberFormat="1" applyFont="1" applyFill="1" applyAlignment="1">
      <alignment horizontal="right"/>
    </xf>
    <xf numFmtId="0" fontId="24" fillId="2" borderId="0" xfId="102" applyFont="1" applyFill="1"/>
    <xf numFmtId="0" fontId="24" fillId="2" borderId="0" xfId="102" applyFont="1" applyFill="1" applyAlignment="1">
      <alignment horizontal="center"/>
    </xf>
    <xf numFmtId="165" fontId="13" fillId="2" borderId="5" xfId="71" applyNumberFormat="1" applyFont="1" applyFill="1" applyBorder="1"/>
    <xf numFmtId="165" fontId="15" fillId="2" borderId="5" xfId="71" applyNumberFormat="1" applyFont="1" applyFill="1" applyBorder="1" applyAlignment="1">
      <alignment horizontal="right"/>
    </xf>
    <xf numFmtId="165" fontId="15" fillId="2" borderId="5" xfId="71" applyNumberFormat="1" applyFont="1" applyFill="1" applyBorder="1" applyAlignment="1">
      <alignment horizontal="left"/>
    </xf>
    <xf numFmtId="165" fontId="13" fillId="2" borderId="5" xfId="71" applyNumberFormat="1" applyFont="1" applyFill="1" applyBorder="1" applyAlignment="1">
      <alignment horizontal="center"/>
    </xf>
    <xf numFmtId="0" fontId="22" fillId="2" borderId="0" xfId="102" applyFont="1" applyFill="1"/>
    <xf numFmtId="165" fontId="17" fillId="2" borderId="0" xfId="71" applyNumberFormat="1" applyFont="1" applyFill="1" applyBorder="1" applyAlignment="1">
      <alignment horizontal="center"/>
    </xf>
    <xf numFmtId="165" fontId="16" fillId="2" borderId="2" xfId="71" applyNumberFormat="1" applyFont="1" applyFill="1" applyBorder="1" applyAlignment="1">
      <alignment horizontal="center"/>
    </xf>
    <xf numFmtId="165" fontId="16" fillId="2" borderId="4" xfId="71" applyNumberFormat="1" applyFont="1" applyFill="1" applyBorder="1" applyAlignment="1">
      <alignment horizontal="right"/>
    </xf>
    <xf numFmtId="165" fontId="17" fillId="2" borderId="0" xfId="71" applyNumberFormat="1" applyFont="1" applyFill="1" applyBorder="1" applyAlignment="1">
      <alignment horizontal="right"/>
    </xf>
    <xf numFmtId="165" fontId="13" fillId="2" borderId="4" xfId="71" applyNumberFormat="1" applyFont="1" applyFill="1" applyBorder="1"/>
    <xf numFmtId="3" fontId="16" fillId="2" borderId="0" xfId="71" applyNumberFormat="1" applyFont="1" applyFill="1" applyBorder="1" applyAlignment="1">
      <alignment horizontal="right"/>
    </xf>
    <xf numFmtId="3" fontId="11" fillId="2" borderId="0" xfId="71" applyNumberFormat="1" applyFont="1" applyFill="1" applyBorder="1" applyAlignment="1">
      <alignment horizontal="right"/>
    </xf>
    <xf numFmtId="3" fontId="11" fillId="2" borderId="0" xfId="550" applyNumberFormat="1" applyFont="1" applyFill="1" applyBorder="1" applyAlignment="1">
      <alignment horizontal="right"/>
    </xf>
    <xf numFmtId="3" fontId="11" fillId="2" borderId="0" xfId="550" applyNumberFormat="1" applyFont="1" applyFill="1" applyBorder="1" applyAlignment="1">
      <alignment horizontal="right" vertical="center"/>
    </xf>
    <xf numFmtId="3" fontId="11" fillId="2" borderId="0" xfId="101" quotePrefix="1" applyNumberFormat="1" applyFont="1" applyFill="1" applyBorder="1" applyAlignment="1">
      <alignment horizontal="right"/>
    </xf>
    <xf numFmtId="0" fontId="16" fillId="2" borderId="3" xfId="101" applyNumberFormat="1" applyFont="1" applyFill="1" applyBorder="1" applyAlignment="1">
      <alignment horizontal="right"/>
    </xf>
    <xf numFmtId="3" fontId="11" fillId="2" borderId="3" xfId="71" applyNumberFormat="1" applyFont="1" applyFill="1" applyBorder="1" applyProtection="1"/>
    <xf numFmtId="3" fontId="11" fillId="2" borderId="3" xfId="71" applyNumberFormat="1" applyFont="1" applyFill="1" applyBorder="1"/>
    <xf numFmtId="3" fontId="11" fillId="2" borderId="3" xfId="71" applyNumberFormat="1" applyFont="1" applyFill="1" applyBorder="1" applyAlignment="1">
      <alignment horizontal="right"/>
    </xf>
    <xf numFmtId="3" fontId="11" fillId="2" borderId="3" xfId="101" applyNumberFormat="1" applyFont="1" applyFill="1" applyBorder="1" applyAlignment="1">
      <alignment horizontal="right"/>
    </xf>
    <xf numFmtId="165" fontId="18" fillId="2" borderId="0" xfId="71" applyNumberFormat="1" applyFont="1" applyFill="1" applyAlignment="1">
      <alignment horizontal="left"/>
    </xf>
    <xf numFmtId="165" fontId="12" fillId="2" borderId="0" xfId="71" applyNumberFormat="1" applyFont="1" applyFill="1"/>
    <xf numFmtId="0" fontId="23" fillId="2" borderId="0" xfId="102" applyFont="1" applyFill="1"/>
    <xf numFmtId="165" fontId="12" fillId="2" borderId="0" xfId="71" applyNumberFormat="1" applyFont="1" applyFill="1" applyAlignment="1">
      <alignment horizontal="center"/>
    </xf>
    <xf numFmtId="165" fontId="13" fillId="2" borderId="1" xfId="71" applyNumberFormat="1" applyFont="1" applyFill="1" applyBorder="1"/>
    <xf numFmtId="165" fontId="13" fillId="2" borderId="1" xfId="71" applyNumberFormat="1" applyFont="1" applyFill="1" applyBorder="1" applyAlignment="1">
      <alignment horizontal="center"/>
    </xf>
    <xf numFmtId="165" fontId="11" fillId="2" borderId="0" xfId="71" applyNumberFormat="1" applyFont="1" applyFill="1"/>
    <xf numFmtId="165" fontId="14" fillId="2" borderId="2" xfId="71" applyNumberFormat="1" applyFont="1" applyFill="1" applyBorder="1" applyAlignment="1">
      <alignment horizontal="center" vertical="center"/>
    </xf>
    <xf numFmtId="3" fontId="16" fillId="2" borderId="0" xfId="550" applyNumberFormat="1" applyFont="1" applyFill="1" applyBorder="1" applyAlignment="1">
      <alignment horizontal="right"/>
    </xf>
    <xf numFmtId="3" fontId="11" fillId="2" borderId="0" xfId="71" applyNumberFormat="1" applyFont="1" applyFill="1" applyAlignment="1">
      <alignment horizontal="right"/>
    </xf>
    <xf numFmtId="3" fontId="22" fillId="2" borderId="0" xfId="550" applyNumberFormat="1" applyFont="1" applyFill="1" applyBorder="1" applyAlignment="1">
      <alignment horizontal="right" vertical="center"/>
    </xf>
    <xf numFmtId="3" fontId="11" fillId="2" borderId="0" xfId="550" applyNumberFormat="1" applyFont="1" applyFill="1" applyBorder="1" applyAlignment="1" applyProtection="1">
      <alignment horizontal="right"/>
    </xf>
    <xf numFmtId="165" fontId="17" fillId="2" borderId="3" xfId="71" applyNumberFormat="1" applyFont="1" applyFill="1" applyBorder="1" applyAlignment="1">
      <alignment horizontal="left"/>
    </xf>
    <xf numFmtId="165" fontId="11" fillId="2" borderId="3" xfId="71" applyNumberFormat="1" applyFont="1" applyFill="1" applyBorder="1" applyAlignment="1">
      <alignment horizontal="left"/>
    </xf>
    <xf numFmtId="165" fontId="11" fillId="2" borderId="3" xfId="71" applyNumberFormat="1" applyFont="1" applyFill="1" applyBorder="1" applyAlignment="1">
      <alignment horizontal="center"/>
    </xf>
    <xf numFmtId="170" fontId="11" fillId="2" borderId="3" xfId="550" applyNumberFormat="1" applyFont="1" applyFill="1" applyBorder="1"/>
    <xf numFmtId="170" fontId="11" fillId="2" borderId="3" xfId="550" applyNumberFormat="1" applyFont="1" applyFill="1" applyBorder="1" applyAlignment="1">
      <alignment horizontal="right"/>
    </xf>
    <xf numFmtId="170" fontId="11" fillId="2" borderId="3" xfId="550" applyNumberFormat="1" applyFont="1" applyFill="1" applyBorder="1" applyAlignment="1">
      <alignment horizontal="center" vertical="center"/>
    </xf>
    <xf numFmtId="165" fontId="20" fillId="2" borderId="0" xfId="71" applyNumberFormat="1" applyFont="1" applyFill="1" applyAlignment="1">
      <alignment horizontal="center"/>
    </xf>
    <xf numFmtId="165" fontId="20" fillId="2" borderId="0" xfId="71" applyNumberFormat="1" applyFont="1" applyFill="1"/>
    <xf numFmtId="165" fontId="15" fillId="2" borderId="0" xfId="71" applyNumberFormat="1" applyFont="1" applyFill="1" applyBorder="1" applyAlignment="1">
      <alignment horizontal="center"/>
    </xf>
    <xf numFmtId="165" fontId="15" fillId="2" borderId="0" xfId="71" applyNumberFormat="1" applyFont="1" applyFill="1" applyBorder="1"/>
    <xf numFmtId="37" fontId="13" fillId="2" borderId="0" xfId="71" applyNumberFormat="1" applyFont="1" applyFill="1" applyBorder="1" applyAlignment="1" applyProtection="1">
      <alignment horizontal="center"/>
    </xf>
    <xf numFmtId="0" fontId="24" fillId="2" borderId="0" xfId="102" applyFont="1" applyFill="1" applyAlignment="1">
      <alignment horizontal="center" vertical="center"/>
    </xf>
    <xf numFmtId="165" fontId="13" fillId="2" borderId="5" xfId="71" applyNumberFormat="1" applyFont="1" applyFill="1" applyBorder="1" applyAlignment="1">
      <alignment horizontal="center" vertical="center"/>
    </xf>
    <xf numFmtId="165" fontId="13" fillId="2" borderId="0" xfId="71" applyNumberFormat="1" applyFont="1" applyFill="1" applyBorder="1" applyAlignment="1">
      <alignment vertical="top"/>
    </xf>
    <xf numFmtId="165" fontId="17" fillId="2" borderId="0" xfId="71" applyNumberFormat="1" applyFont="1" applyFill="1" applyBorder="1" applyAlignment="1">
      <alignment horizontal="left" vertical="top"/>
    </xf>
    <xf numFmtId="165" fontId="16" fillId="2" borderId="0" xfId="71" applyNumberFormat="1" applyFont="1" applyFill="1" applyBorder="1" applyAlignment="1">
      <alignment vertical="top"/>
    </xf>
    <xf numFmtId="165" fontId="17" fillId="2" borderId="0" xfId="71" applyNumberFormat="1" applyFont="1" applyFill="1" applyBorder="1" applyAlignment="1">
      <alignment horizontal="center" vertical="top"/>
    </xf>
    <xf numFmtId="165" fontId="16" fillId="2" borderId="0" xfId="71" applyNumberFormat="1" applyFont="1" applyFill="1" applyBorder="1" applyAlignment="1">
      <alignment horizontal="center" vertical="top"/>
    </xf>
    <xf numFmtId="0" fontId="24" fillId="2" borderId="0" xfId="102" applyFont="1" applyFill="1" applyAlignment="1">
      <alignment vertical="top"/>
    </xf>
    <xf numFmtId="165" fontId="16" fillId="2" borderId="0" xfId="71" applyNumberFormat="1" applyFont="1" applyFill="1" applyBorder="1" applyAlignment="1">
      <alignment horizontal="right" vertical="top"/>
    </xf>
    <xf numFmtId="165" fontId="11" fillId="2" borderId="2" xfId="71" applyNumberFormat="1" applyFont="1" applyFill="1" applyBorder="1"/>
    <xf numFmtId="165" fontId="16" fillId="2" borderId="2" xfId="71" applyNumberFormat="1" applyFont="1" applyFill="1" applyBorder="1" applyAlignment="1">
      <alignment vertical="center"/>
    </xf>
    <xf numFmtId="165" fontId="13" fillId="2" borderId="0" xfId="71" applyNumberFormat="1" applyFont="1" applyFill="1" applyBorder="1" applyAlignment="1">
      <alignment horizontal="center" vertical="center"/>
    </xf>
    <xf numFmtId="3" fontId="22" fillId="2" borderId="0" xfId="102" applyNumberFormat="1" applyFont="1" applyFill="1"/>
    <xf numFmtId="3" fontId="11" fillId="2" borderId="0" xfId="71" applyNumberFormat="1" applyFont="1" applyFill="1" applyBorder="1" applyAlignment="1" applyProtection="1">
      <alignment horizontal="right"/>
    </xf>
    <xf numFmtId="3" fontId="11" fillId="2" borderId="0" xfId="71" applyNumberFormat="1" applyFont="1" applyFill="1" applyBorder="1"/>
    <xf numFmtId="165" fontId="17" fillId="2" borderId="3" xfId="71" applyNumberFormat="1" applyFont="1" applyFill="1" applyBorder="1" applyAlignment="1">
      <alignment horizontal="center" vertical="center"/>
    </xf>
    <xf numFmtId="3" fontId="11" fillId="2" borderId="3" xfId="71" applyNumberFormat="1" applyFont="1" applyFill="1" applyBorder="1" applyAlignment="1" applyProtection="1">
      <alignment horizontal="right"/>
    </xf>
    <xf numFmtId="3" fontId="16" fillId="2" borderId="3" xfId="71" applyNumberFormat="1" applyFont="1" applyFill="1" applyBorder="1" applyAlignment="1">
      <alignment horizontal="right"/>
    </xf>
    <xf numFmtId="165" fontId="12" fillId="2" borderId="0" xfId="71" applyNumberFormat="1" applyFont="1" applyFill="1" applyBorder="1" applyAlignment="1">
      <alignment horizontal="center" vertical="center"/>
    </xf>
    <xf numFmtId="165" fontId="12" fillId="2" borderId="0" xfId="71" applyNumberFormat="1" applyFont="1" applyFill="1" applyAlignment="1">
      <alignment horizontal="center" vertical="center"/>
    </xf>
    <xf numFmtId="165" fontId="13" fillId="2" borderId="2" xfId="71" applyNumberFormat="1" applyFont="1" applyFill="1" applyBorder="1" applyAlignment="1">
      <alignment horizontal="center"/>
    </xf>
    <xf numFmtId="3" fontId="16" fillId="2" borderId="0" xfId="47" applyNumberFormat="1" applyFont="1" applyFill="1" applyBorder="1" applyAlignment="1"/>
    <xf numFmtId="3" fontId="13" fillId="2" borderId="0" xfId="71" applyNumberFormat="1" applyFont="1" applyFill="1" applyAlignment="1"/>
    <xf numFmtId="165" fontId="11" fillId="2" borderId="3" xfId="71" applyNumberFormat="1" applyFont="1" applyFill="1" applyBorder="1"/>
    <xf numFmtId="3" fontId="13" fillId="2" borderId="3" xfId="71" applyNumberFormat="1" applyFont="1" applyFill="1" applyBorder="1" applyAlignment="1" applyProtection="1">
      <alignment horizontal="right"/>
    </xf>
    <xf numFmtId="3" fontId="14" fillId="2" borderId="3" xfId="71" applyNumberFormat="1" applyFont="1" applyFill="1" applyBorder="1" applyAlignment="1">
      <alignment horizontal="right"/>
    </xf>
    <xf numFmtId="3" fontId="12" fillId="2" borderId="0" xfId="71" applyNumberFormat="1" applyFont="1" applyFill="1" applyBorder="1" applyAlignment="1">
      <alignment horizontal="right"/>
    </xf>
    <xf numFmtId="165" fontId="18" fillId="2" borderId="0" xfId="105" applyNumberFormat="1" applyFont="1" applyFill="1" applyAlignment="1"/>
    <xf numFmtId="165" fontId="11" fillId="2" borderId="0" xfId="71" applyNumberFormat="1" applyFont="1" applyFill="1" applyAlignment="1">
      <alignment horizontal="center"/>
    </xf>
    <xf numFmtId="165" fontId="17" fillId="2" borderId="0" xfId="105" applyNumberFormat="1" applyFont="1" applyFill="1" applyAlignment="1">
      <alignment horizontal="right" vertical="top"/>
    </xf>
    <xf numFmtId="165" fontId="15" fillId="2" borderId="0" xfId="71" applyNumberFormat="1" applyFont="1" applyFill="1" applyBorder="1" applyAlignment="1">
      <alignment horizontal="left"/>
    </xf>
    <xf numFmtId="165" fontId="14" fillId="2" borderId="0" xfId="71" applyNumberFormat="1" applyFont="1" applyFill="1" applyBorder="1" applyAlignment="1">
      <alignment horizontal="left"/>
    </xf>
    <xf numFmtId="165" fontId="14" fillId="2" borderId="0" xfId="71" applyNumberFormat="1" applyFont="1" applyFill="1" applyBorder="1" applyAlignment="1">
      <alignment horizontal="center" vertical="center"/>
    </xf>
    <xf numFmtId="165" fontId="15" fillId="2" borderId="0" xfId="71" applyNumberFormat="1" applyFont="1" applyFill="1" applyBorder="1" applyAlignment="1">
      <alignment horizontal="center" vertical="center"/>
    </xf>
    <xf numFmtId="165" fontId="14" fillId="2" borderId="4" xfId="71" applyNumberFormat="1" applyFont="1" applyFill="1" applyBorder="1" applyAlignment="1">
      <alignment horizontal="right"/>
    </xf>
    <xf numFmtId="165" fontId="15" fillId="2" borderId="0" xfId="71" applyNumberFormat="1" applyFont="1" applyFill="1" applyBorder="1" applyAlignment="1">
      <alignment horizontal="right"/>
    </xf>
    <xf numFmtId="165" fontId="16" fillId="2" borderId="0" xfId="71" applyNumberFormat="1" applyFont="1" applyFill="1" applyAlignment="1">
      <alignment horizontal="left"/>
    </xf>
    <xf numFmtId="165" fontId="15" fillId="2" borderId="0" xfId="105" applyNumberFormat="1" applyFont="1" applyFill="1" applyAlignment="1">
      <alignment horizontal="right" vertical="top"/>
    </xf>
    <xf numFmtId="37" fontId="13" fillId="2" borderId="0" xfId="71" applyNumberFormat="1" applyFont="1" applyFill="1" applyProtection="1"/>
    <xf numFmtId="37" fontId="13" fillId="2" borderId="0" xfId="71" applyNumberFormat="1" applyFont="1" applyFill="1" applyAlignment="1" applyProtection="1">
      <alignment horizontal="center"/>
    </xf>
    <xf numFmtId="165" fontId="16" fillId="2" borderId="1" xfId="71" applyNumberFormat="1" applyFont="1" applyFill="1" applyBorder="1" applyAlignment="1">
      <alignment horizontal="center" vertical="center"/>
    </xf>
    <xf numFmtId="0" fontId="21" fillId="2" borderId="0" xfId="102" applyFont="1" applyFill="1"/>
    <xf numFmtId="0" fontId="22" fillId="2" borderId="0" xfId="102" applyFont="1" applyFill="1" applyAlignment="1">
      <alignment vertical="top"/>
    </xf>
    <xf numFmtId="165" fontId="17" fillId="2" borderId="2" xfId="71" applyNumberFormat="1" applyFont="1" applyFill="1" applyBorder="1" applyAlignment="1">
      <alignment vertical="top"/>
    </xf>
    <xf numFmtId="165" fontId="11" fillId="2" borderId="0" xfId="71" applyNumberFormat="1" applyFont="1" applyFill="1" applyBorder="1" applyAlignment="1">
      <alignment vertical="top"/>
    </xf>
    <xf numFmtId="165" fontId="14" fillId="2" borderId="0" xfId="71" applyNumberFormat="1" applyFont="1" applyFill="1" applyBorder="1" applyAlignment="1">
      <alignment horizontal="right"/>
    </xf>
    <xf numFmtId="3" fontId="14" fillId="2" borderId="0" xfId="47" applyNumberFormat="1" applyFont="1" applyFill="1" applyBorder="1"/>
    <xf numFmtId="0" fontId="22" fillId="2" borderId="0" xfId="102" applyFont="1" applyFill="1" applyAlignment="1">
      <alignment horizontal="right"/>
    </xf>
    <xf numFmtId="3" fontId="13" fillId="2" borderId="0" xfId="71" applyNumberFormat="1" applyFont="1" applyFill="1" applyBorder="1"/>
    <xf numFmtId="3" fontId="22" fillId="2" borderId="0" xfId="102" applyNumberFormat="1" applyFont="1" applyFill="1" applyAlignment="1">
      <alignment horizontal="right"/>
    </xf>
    <xf numFmtId="3" fontId="11" fillId="2" borderId="0" xfId="71" quotePrefix="1" applyNumberFormat="1" applyFont="1" applyFill="1" applyBorder="1" applyAlignment="1">
      <alignment horizontal="right"/>
    </xf>
    <xf numFmtId="3" fontId="13" fillId="2" borderId="0" xfId="71" applyNumberFormat="1" applyFont="1" applyFill="1" applyBorder="1" applyAlignment="1">
      <alignment horizontal="right"/>
    </xf>
    <xf numFmtId="165" fontId="13" fillId="2" borderId="3" xfId="71" applyNumberFormat="1" applyFont="1" applyFill="1" applyBorder="1" applyAlignment="1">
      <alignment horizontal="center"/>
    </xf>
    <xf numFmtId="37" fontId="13" fillId="2" borderId="3" xfId="71" applyNumberFormat="1" applyFont="1" applyFill="1" applyBorder="1" applyProtection="1"/>
    <xf numFmtId="165" fontId="13" fillId="2" borderId="3" xfId="71" applyNumberFormat="1" applyFont="1" applyFill="1" applyBorder="1" applyAlignment="1">
      <alignment horizontal="right"/>
    </xf>
    <xf numFmtId="0" fontId="12" fillId="2" borderId="0" xfId="102" applyFont="1" applyFill="1"/>
    <xf numFmtId="165" fontId="18" fillId="2" borderId="0" xfId="71" applyNumberFormat="1" applyFont="1" applyFill="1" applyBorder="1"/>
    <xf numFmtId="165" fontId="19" fillId="2" borderId="0" xfId="71" applyNumberFormat="1" applyFont="1" applyFill="1" applyBorder="1" applyAlignment="1"/>
    <xf numFmtId="165" fontId="19" fillId="2" borderId="0" xfId="71" applyNumberFormat="1" applyFont="1" applyFill="1" applyBorder="1"/>
    <xf numFmtId="0" fontId="13" fillId="2" borderId="0" xfId="102" applyFont="1" applyFill="1"/>
    <xf numFmtId="0" fontId="19" fillId="2" borderId="0" xfId="102" applyFont="1" applyFill="1" applyAlignment="1">
      <alignment vertical="top"/>
    </xf>
    <xf numFmtId="0" fontId="13" fillId="2" borderId="0" xfId="102" applyFont="1" applyFill="1" applyAlignment="1">
      <alignment horizontal="center"/>
    </xf>
    <xf numFmtId="0" fontId="21" fillId="2" borderId="0" xfId="102" applyFont="1" applyFill="1" applyAlignment="1">
      <alignment horizontal="center"/>
    </xf>
    <xf numFmtId="165" fontId="9" fillId="2" borderId="0" xfId="71" applyNumberFormat="1" applyFont="1" applyFill="1"/>
    <xf numFmtId="165" fontId="15" fillId="2" borderId="0" xfId="71" applyNumberFormat="1" applyFont="1" applyFill="1"/>
    <xf numFmtId="165" fontId="14" fillId="2" borderId="0" xfId="71" applyNumberFormat="1" applyFont="1" applyFill="1" applyBorder="1" applyAlignment="1"/>
    <xf numFmtId="165" fontId="15" fillId="2" borderId="0" xfId="71" applyNumberFormat="1" applyFont="1" applyFill="1" applyBorder="1" applyAlignment="1"/>
    <xf numFmtId="165" fontId="16" fillId="2" borderId="0" xfId="71" applyNumberFormat="1" applyFont="1" applyFill="1" applyBorder="1" applyAlignment="1">
      <alignment horizontal="left" vertical="top"/>
    </xf>
    <xf numFmtId="3" fontId="13" fillId="2" borderId="0" xfId="71" applyNumberFormat="1" applyFont="1" applyFill="1" applyBorder="1" applyAlignment="1">
      <alignment horizontal="right" vertical="top"/>
    </xf>
    <xf numFmtId="3" fontId="14" fillId="2" borderId="0" xfId="71" applyNumberFormat="1" applyFont="1" applyFill="1" applyBorder="1" applyAlignment="1">
      <alignment vertical="top"/>
    </xf>
    <xf numFmtId="165" fontId="13" fillId="2" borderId="0" xfId="71" applyNumberFormat="1" applyFont="1" applyFill="1" applyAlignment="1">
      <alignment vertical="top"/>
    </xf>
    <xf numFmtId="37" fontId="14" fillId="2" borderId="0" xfId="71" applyNumberFormat="1" applyFont="1" applyFill="1" applyBorder="1" applyProtection="1"/>
    <xf numFmtId="3" fontId="14" fillId="2" borderId="0" xfId="71" applyNumberFormat="1" applyFont="1" applyFill="1" applyBorder="1" applyAlignment="1" applyProtection="1"/>
    <xf numFmtId="165" fontId="11" fillId="2" borderId="0" xfId="71" applyNumberFormat="1" applyFont="1" applyFill="1" applyBorder="1" applyAlignment="1">
      <alignment horizontal="left" vertical="top"/>
    </xf>
    <xf numFmtId="3" fontId="14" fillId="2" borderId="0" xfId="71" applyNumberFormat="1" applyFont="1" applyFill="1" applyBorder="1"/>
    <xf numFmtId="165" fontId="17" fillId="2" borderId="0" xfId="71" applyNumberFormat="1" applyFont="1" applyFill="1" applyBorder="1" applyAlignment="1">
      <alignment vertical="top"/>
    </xf>
    <xf numFmtId="0" fontId="22" fillId="2" borderId="0" xfId="102" applyFont="1" applyFill="1" applyAlignment="1">
      <alignment horizontal="center"/>
    </xf>
    <xf numFmtId="165" fontId="17" fillId="2" borderId="0" xfId="71" applyNumberFormat="1" applyFont="1" applyFill="1" applyAlignment="1">
      <alignment horizontal="left"/>
    </xf>
    <xf numFmtId="165" fontId="11" fillId="2" borderId="1" xfId="71" applyNumberFormat="1" applyFont="1" applyFill="1" applyBorder="1" applyAlignment="1">
      <alignment horizontal="center"/>
    </xf>
    <xf numFmtId="165" fontId="17" fillId="2" borderId="0" xfId="71" applyNumberFormat="1" applyFont="1" applyFill="1" applyBorder="1" applyAlignment="1">
      <alignment horizontal="center"/>
    </xf>
    <xf numFmtId="3" fontId="16" fillId="2" borderId="0" xfId="71" applyNumberFormat="1" applyFont="1" applyFill="1" applyBorder="1"/>
    <xf numFmtId="165" fontId="14" fillId="2" borderId="0" xfId="107" applyNumberFormat="1" applyFont="1" applyFill="1" applyAlignment="1">
      <alignment horizontal="right"/>
    </xf>
    <xf numFmtId="165" fontId="14" fillId="2" borderId="0" xfId="107" applyNumberFormat="1" applyFont="1" applyFill="1" applyAlignment="1">
      <alignment horizontal="left"/>
    </xf>
    <xf numFmtId="165" fontId="14" fillId="2" borderId="0" xfId="107" applyNumberFormat="1" applyFont="1" applyFill="1" applyAlignment="1">
      <alignment horizontal="center"/>
    </xf>
    <xf numFmtId="165" fontId="13" fillId="2" borderId="0" xfId="107" applyNumberFormat="1" applyFont="1" applyFill="1" applyAlignment="1">
      <alignment horizontal="right"/>
    </xf>
    <xf numFmtId="165" fontId="14" fillId="2" borderId="0" xfId="107" applyNumberFormat="1" applyFont="1" applyFill="1"/>
    <xf numFmtId="165" fontId="15" fillId="2" borderId="0" xfId="107" applyNumberFormat="1" applyFont="1" applyFill="1" applyAlignment="1">
      <alignment horizontal="right"/>
    </xf>
    <xf numFmtId="165" fontId="15" fillId="2" borderId="0" xfId="107" applyNumberFormat="1" applyFont="1" applyFill="1" applyAlignment="1">
      <alignment horizontal="left"/>
    </xf>
    <xf numFmtId="165" fontId="15" fillId="2" borderId="0" xfId="107" applyNumberFormat="1" applyFont="1" applyFill="1" applyAlignment="1">
      <alignment horizontal="center"/>
    </xf>
    <xf numFmtId="165" fontId="13" fillId="2" borderId="0" xfId="107" applyNumberFormat="1" applyFont="1" applyFill="1" applyAlignment="1">
      <alignment horizontal="center"/>
    </xf>
    <xf numFmtId="165" fontId="13" fillId="2" borderId="1" xfId="107" applyNumberFormat="1" applyFont="1" applyFill="1" applyBorder="1"/>
    <xf numFmtId="165" fontId="11" fillId="2" borderId="1" xfId="107" applyNumberFormat="1" applyFont="1" applyFill="1" applyBorder="1"/>
    <xf numFmtId="165" fontId="11" fillId="2" borderId="1" xfId="107" applyNumberFormat="1" applyFont="1" applyFill="1" applyBorder="1" applyAlignment="1">
      <alignment horizontal="center"/>
    </xf>
    <xf numFmtId="165" fontId="16" fillId="2" borderId="1" xfId="107" applyNumberFormat="1" applyFont="1" applyFill="1" applyBorder="1"/>
    <xf numFmtId="165" fontId="11" fillId="2" borderId="1" xfId="107" applyNumberFormat="1" applyFont="1" applyFill="1" applyBorder="1" applyAlignment="1">
      <alignment horizontal="left"/>
    </xf>
    <xf numFmtId="165" fontId="16" fillId="2" borderId="0" xfId="107" applyNumberFormat="1" applyFont="1" applyFill="1" applyBorder="1" applyAlignment="1">
      <alignment horizontal="center" vertical="center"/>
    </xf>
    <xf numFmtId="165" fontId="16" fillId="2" borderId="0" xfId="105" applyNumberFormat="1" applyFont="1" applyFill="1" applyBorder="1" applyAlignment="1"/>
    <xf numFmtId="165" fontId="17" fillId="2" borderId="0" xfId="107" applyNumberFormat="1" applyFont="1" applyFill="1" applyBorder="1" applyAlignment="1">
      <alignment horizontal="left" vertical="top"/>
    </xf>
    <xf numFmtId="165" fontId="17" fillId="2" borderId="0" xfId="107" applyNumberFormat="1" applyFont="1" applyFill="1" applyBorder="1" applyAlignment="1">
      <alignment horizontal="center" vertical="center"/>
    </xf>
    <xf numFmtId="165" fontId="17" fillId="2" borderId="0" xfId="105" applyNumberFormat="1" applyFont="1" applyFill="1" applyBorder="1" applyAlignment="1"/>
    <xf numFmtId="165" fontId="13" fillId="2" borderId="2" xfId="107" applyNumberFormat="1" applyFont="1" applyFill="1" applyBorder="1"/>
    <xf numFmtId="165" fontId="13" fillId="2" borderId="2" xfId="107" applyNumberFormat="1" applyFont="1" applyFill="1" applyBorder="1" applyAlignment="1">
      <alignment horizontal="center"/>
    </xf>
    <xf numFmtId="165" fontId="13" fillId="2" borderId="2" xfId="107" applyNumberFormat="1" applyFont="1" applyFill="1" applyBorder="1" applyAlignment="1">
      <alignment horizontal="right"/>
    </xf>
    <xf numFmtId="165" fontId="14" fillId="2" borderId="2" xfId="107" applyNumberFormat="1" applyFont="1" applyFill="1" applyBorder="1" applyAlignment="1">
      <alignment horizontal="right"/>
    </xf>
    <xf numFmtId="165" fontId="13" fillId="2" borderId="0" xfId="107" applyNumberFormat="1" applyFont="1" applyFill="1" applyAlignment="1"/>
    <xf numFmtId="0" fontId="11" fillId="2" borderId="0" xfId="548" applyFont="1" applyFill="1" applyBorder="1" applyAlignment="1">
      <alignment horizontal="center" vertical="center"/>
    </xf>
    <xf numFmtId="0" fontId="87" fillId="2" borderId="0" xfId="102" applyFont="1" applyFill="1"/>
    <xf numFmtId="165" fontId="17" fillId="2" borderId="0" xfId="107" applyNumberFormat="1" applyFont="1" applyFill="1" applyBorder="1" applyAlignment="1">
      <alignment horizontal="right"/>
    </xf>
    <xf numFmtId="165" fontId="15" fillId="2" borderId="3" xfId="107" applyNumberFormat="1" applyFont="1" applyFill="1" applyBorder="1" applyAlignment="1">
      <alignment horizontal="left"/>
    </xf>
    <xf numFmtId="165" fontId="17" fillId="2" borderId="3" xfId="107" applyNumberFormat="1" applyFont="1" applyFill="1" applyBorder="1" applyAlignment="1">
      <alignment horizontal="left"/>
    </xf>
    <xf numFmtId="165" fontId="17" fillId="2" borderId="3" xfId="107" applyNumberFormat="1" applyFont="1" applyFill="1" applyBorder="1" applyAlignment="1">
      <alignment horizontal="center"/>
    </xf>
    <xf numFmtId="165" fontId="17" fillId="2" borderId="3" xfId="107" applyNumberFormat="1" applyFont="1" applyFill="1" applyBorder="1" applyAlignment="1">
      <alignment horizontal="right"/>
    </xf>
    <xf numFmtId="165" fontId="16" fillId="2" borderId="3" xfId="107" applyNumberFormat="1" applyFont="1" applyFill="1" applyBorder="1"/>
    <xf numFmtId="165" fontId="11" fillId="2" borderId="3" xfId="107" applyNumberFormat="1" applyFont="1" applyFill="1" applyBorder="1"/>
    <xf numFmtId="165" fontId="31" fillId="2" borderId="0" xfId="105" applyNumberFormat="1" applyFont="1" applyFill="1" applyAlignment="1">
      <alignment horizontal="left"/>
    </xf>
    <xf numFmtId="165" fontId="16" fillId="2" borderId="0" xfId="105" applyNumberFormat="1" applyFont="1" applyFill="1" applyAlignment="1">
      <alignment horizontal="left"/>
    </xf>
    <xf numFmtId="37" fontId="11" fillId="2" borderId="0" xfId="107" applyNumberFormat="1" applyFont="1" applyFill="1" applyBorder="1" applyAlignment="1" applyProtection="1">
      <alignment horizontal="right"/>
    </xf>
    <xf numFmtId="165" fontId="32" fillId="2" borderId="0" xfId="105" applyNumberFormat="1" applyFont="1" applyFill="1" applyAlignment="1">
      <alignment horizontal="left"/>
    </xf>
    <xf numFmtId="165" fontId="17" fillId="2" borderId="0" xfId="105" applyNumberFormat="1" applyFont="1" applyFill="1" applyAlignment="1">
      <alignment horizontal="left"/>
    </xf>
    <xf numFmtId="165" fontId="33" fillId="2" borderId="0" xfId="105" applyNumberFormat="1" applyFont="1" applyFill="1" applyAlignment="1">
      <alignment horizontal="left"/>
    </xf>
    <xf numFmtId="165" fontId="11" fillId="2" borderId="0" xfId="107" applyNumberFormat="1" applyFont="1" applyFill="1" applyAlignment="1">
      <alignment horizontal="center"/>
    </xf>
    <xf numFmtId="165" fontId="11" fillId="2" borderId="0" xfId="107" applyNumberFormat="1" applyFont="1" applyFill="1" applyAlignment="1">
      <alignment horizontal="right"/>
    </xf>
    <xf numFmtId="165" fontId="16" fillId="2" borderId="0" xfId="107" applyNumberFormat="1" applyFont="1" applyFill="1"/>
    <xf numFmtId="165" fontId="17" fillId="2" borderId="0" xfId="107" applyNumberFormat="1" applyFont="1" applyFill="1" applyBorder="1" applyAlignment="1">
      <alignment horizontal="center" vertical="top"/>
    </xf>
    <xf numFmtId="165" fontId="17" fillId="2" borderId="0" xfId="105" applyNumberFormat="1" applyFont="1" applyFill="1" applyBorder="1" applyAlignment="1">
      <alignment vertical="top"/>
    </xf>
    <xf numFmtId="3" fontId="11" fillId="2" borderId="3" xfId="107" applyNumberFormat="1" applyFont="1" applyFill="1" applyBorder="1" applyAlignment="1">
      <alignment horizontal="right"/>
    </xf>
    <xf numFmtId="165" fontId="11" fillId="2" borderId="3" xfId="107" applyNumberFormat="1" applyFont="1" applyFill="1" applyBorder="1" applyAlignment="1">
      <alignment horizontal="left"/>
    </xf>
    <xf numFmtId="172" fontId="11" fillId="2" borderId="3" xfId="107" applyNumberFormat="1" applyFont="1" applyFill="1" applyBorder="1" applyAlignment="1">
      <alignment horizontal="right"/>
    </xf>
    <xf numFmtId="172" fontId="11" fillId="2" borderId="3" xfId="107" applyNumberFormat="1" applyFont="1" applyFill="1" applyBorder="1"/>
    <xf numFmtId="165" fontId="18" fillId="2" borderId="0" xfId="105" applyNumberFormat="1" applyFont="1" applyFill="1" applyAlignment="1">
      <alignment horizontal="left"/>
    </xf>
    <xf numFmtId="165" fontId="19" fillId="2" borderId="0" xfId="107" applyNumberFormat="1" applyFont="1" applyFill="1" applyBorder="1" applyAlignment="1">
      <alignment horizontal="left"/>
    </xf>
    <xf numFmtId="165" fontId="19" fillId="2" borderId="0" xfId="107" applyNumberFormat="1" applyFont="1" applyFill="1" applyBorder="1" applyAlignment="1">
      <alignment horizontal="center"/>
    </xf>
    <xf numFmtId="165" fontId="19" fillId="2" borderId="0" xfId="107" applyNumberFormat="1" applyFont="1" applyFill="1" applyBorder="1" applyAlignment="1">
      <alignment horizontal="right"/>
    </xf>
    <xf numFmtId="165" fontId="12" fillId="2" borderId="0" xfId="107" applyNumberFormat="1" applyFont="1" applyFill="1" applyBorder="1"/>
    <xf numFmtId="37" fontId="12" fillId="2" borderId="0" xfId="107" applyNumberFormat="1" applyFont="1" applyFill="1" applyBorder="1" applyAlignment="1" applyProtection="1">
      <alignment horizontal="right"/>
    </xf>
    <xf numFmtId="165" fontId="34" fillId="2" borderId="0" xfId="105" applyNumberFormat="1" applyFont="1" applyFill="1" applyAlignment="1">
      <alignment horizontal="left"/>
    </xf>
    <xf numFmtId="165" fontId="16" fillId="2" borderId="0" xfId="107" applyNumberFormat="1" applyFont="1" applyFill="1" applyBorder="1" applyAlignment="1">
      <alignment horizontal="right"/>
    </xf>
    <xf numFmtId="0" fontId="22" fillId="2" borderId="0" xfId="102" applyFont="1" applyFill="1" applyAlignment="1"/>
    <xf numFmtId="172" fontId="11" fillId="2" borderId="0" xfId="107" applyNumberFormat="1" applyFont="1" applyFill="1" applyBorder="1" applyAlignment="1"/>
    <xf numFmtId="165" fontId="14" fillId="2" borderId="3" xfId="107" applyNumberFormat="1" applyFont="1" applyFill="1" applyBorder="1"/>
    <xf numFmtId="165" fontId="33" fillId="2" borderId="3" xfId="107" applyNumberFormat="1" applyFont="1" applyFill="1" applyBorder="1" applyAlignment="1">
      <alignment horizontal="left"/>
    </xf>
    <xf numFmtId="165" fontId="33" fillId="2" borderId="3" xfId="107" applyNumberFormat="1" applyFont="1" applyFill="1" applyBorder="1" applyAlignment="1">
      <alignment horizontal="center"/>
    </xf>
    <xf numFmtId="165" fontId="33" fillId="2" borderId="3" xfId="107" applyNumberFormat="1" applyFont="1" applyFill="1" applyBorder="1" applyAlignment="1">
      <alignment horizontal="right"/>
    </xf>
    <xf numFmtId="165" fontId="20" fillId="2" borderId="0" xfId="107" applyNumberFormat="1" applyFont="1" applyFill="1" applyBorder="1"/>
    <xf numFmtId="165" fontId="18" fillId="2" borderId="0" xfId="107" applyNumberFormat="1" applyFont="1" applyFill="1" applyBorder="1"/>
    <xf numFmtId="165" fontId="19" fillId="2" borderId="0" xfId="107" applyNumberFormat="1" applyFont="1" applyFill="1" applyBorder="1" applyAlignment="1">
      <alignment vertical="top"/>
    </xf>
    <xf numFmtId="165" fontId="13" fillId="2" borderId="3" xfId="107" applyNumberFormat="1" applyFont="1" applyFill="1" applyBorder="1"/>
    <xf numFmtId="165" fontId="14" fillId="2" borderId="0" xfId="105" applyNumberFormat="1" applyFont="1" applyFill="1" applyAlignment="1">
      <alignment horizontal="left"/>
    </xf>
    <xf numFmtId="37" fontId="16" fillId="2" borderId="0" xfId="107" applyNumberFormat="1" applyFont="1" applyFill="1" applyBorder="1" applyAlignment="1" applyProtection="1">
      <alignment horizontal="right"/>
    </xf>
    <xf numFmtId="165" fontId="14" fillId="2" borderId="0" xfId="107" applyNumberFormat="1" applyFont="1" applyFill="1" applyBorder="1" applyAlignment="1">
      <alignment vertical="top"/>
    </xf>
    <xf numFmtId="165" fontId="15" fillId="2" borderId="0" xfId="107" applyNumberFormat="1" applyFont="1" applyFill="1" applyBorder="1" applyAlignment="1">
      <alignment horizontal="right"/>
    </xf>
    <xf numFmtId="165" fontId="35" fillId="2" borderId="0" xfId="105" applyNumberFormat="1" applyFont="1" applyFill="1" applyAlignment="1">
      <alignment horizontal="left"/>
    </xf>
    <xf numFmtId="37" fontId="13" fillId="2" borderId="0" xfId="107" applyNumberFormat="1" applyFont="1" applyFill="1" applyBorder="1" applyAlignment="1" applyProtection="1">
      <alignment horizontal="right"/>
    </xf>
    <xf numFmtId="165" fontId="15" fillId="2" borderId="0" xfId="107" applyNumberFormat="1" applyFont="1" applyFill="1" applyBorder="1"/>
    <xf numFmtId="165" fontId="15" fillId="2" borderId="0" xfId="105" applyNumberFormat="1" applyFont="1" applyFill="1" applyAlignment="1">
      <alignment horizontal="left"/>
    </xf>
    <xf numFmtId="37" fontId="15" fillId="2" borderId="0" xfId="107" applyNumberFormat="1" applyFont="1" applyFill="1" applyBorder="1" applyAlignment="1" applyProtection="1">
      <alignment horizontal="right"/>
    </xf>
    <xf numFmtId="165" fontId="14" fillId="2" borderId="0" xfId="107" applyNumberFormat="1" applyFont="1" applyFill="1" applyBorder="1"/>
    <xf numFmtId="165" fontId="16" fillId="2" borderId="0" xfId="107" applyNumberFormat="1" applyFont="1" applyFill="1" applyBorder="1" applyAlignment="1"/>
    <xf numFmtId="0" fontId="22" fillId="2" borderId="3" xfId="102" applyFont="1" applyFill="1" applyBorder="1" applyAlignment="1">
      <alignment horizontal="center"/>
    </xf>
    <xf numFmtId="0" fontId="22" fillId="2" borderId="3" xfId="102" applyFont="1" applyFill="1" applyBorder="1"/>
    <xf numFmtId="165" fontId="11" fillId="2" borderId="3" xfId="107" applyNumberFormat="1" applyFont="1" applyFill="1" applyBorder="1" applyAlignment="1">
      <alignment horizontal="right"/>
    </xf>
    <xf numFmtId="165" fontId="36" fillId="2" borderId="0" xfId="105" applyNumberFormat="1" applyFont="1" applyFill="1" applyAlignment="1">
      <alignment horizontal="left"/>
    </xf>
    <xf numFmtId="165" fontId="36" fillId="2" borderId="0" xfId="107" applyNumberFormat="1" applyFont="1" applyFill="1" applyBorder="1" applyAlignment="1">
      <alignment horizontal="left"/>
    </xf>
    <xf numFmtId="165" fontId="36" fillId="2" borderId="0" xfId="107" applyNumberFormat="1" applyFont="1" applyFill="1" applyBorder="1" applyAlignment="1">
      <alignment vertical="top"/>
    </xf>
    <xf numFmtId="165" fontId="37" fillId="2" borderId="0" xfId="107" applyNumberFormat="1" applyFont="1" applyFill="1" applyBorder="1" applyAlignment="1">
      <alignment horizontal="left"/>
    </xf>
    <xf numFmtId="165" fontId="18" fillId="2" borderId="0" xfId="107" applyNumberFormat="1" applyFont="1" applyFill="1" applyBorder="1" applyAlignment="1">
      <alignment horizontal="right"/>
    </xf>
    <xf numFmtId="165" fontId="18" fillId="2" borderId="0" xfId="107" applyNumberFormat="1" applyFont="1" applyFill="1" applyBorder="1" applyAlignment="1">
      <alignment horizontal="left"/>
    </xf>
    <xf numFmtId="37" fontId="18" fillId="2" borderId="0" xfId="107" applyNumberFormat="1" applyFont="1" applyFill="1" applyBorder="1" applyAlignment="1" applyProtection="1">
      <alignment horizontal="right"/>
    </xf>
    <xf numFmtId="165" fontId="18" fillId="2" borderId="0" xfId="107" applyNumberFormat="1" applyFont="1" applyFill="1" applyBorder="1" applyAlignment="1">
      <alignment vertical="top"/>
    </xf>
    <xf numFmtId="165" fontId="37" fillId="2" borderId="0" xfId="107" applyNumberFormat="1" applyFont="1" applyFill="1" applyBorder="1"/>
    <xf numFmtId="165" fontId="15" fillId="2" borderId="0" xfId="107" applyNumberFormat="1" applyFont="1" applyFill="1" applyBorder="1" applyAlignment="1">
      <alignment horizontal="center"/>
    </xf>
    <xf numFmtId="165" fontId="13" fillId="2" borderId="0" xfId="107" applyNumberFormat="1" applyFont="1" applyFill="1" applyBorder="1" applyAlignment="1">
      <alignment horizontal="center"/>
    </xf>
    <xf numFmtId="165" fontId="13" fillId="2" borderId="0" xfId="107" applyNumberFormat="1" applyFont="1" applyFill="1" applyBorder="1" applyAlignment="1">
      <alignment horizontal="right"/>
    </xf>
    <xf numFmtId="165" fontId="14" fillId="2" borderId="0" xfId="107" applyNumberFormat="1" applyFont="1" applyFill="1" applyBorder="1" applyAlignment="1">
      <alignment horizontal="right"/>
    </xf>
    <xf numFmtId="0" fontId="16" fillId="2" borderId="0" xfId="548" applyFont="1" applyFill="1" applyBorder="1" applyAlignment="1">
      <alignment horizontal="center" vertical="center"/>
    </xf>
    <xf numFmtId="3" fontId="16" fillId="2" borderId="0" xfId="107" applyNumberFormat="1" applyFont="1" applyFill="1" applyBorder="1" applyAlignment="1">
      <alignment horizontal="right"/>
    </xf>
    <xf numFmtId="169" fontId="11" fillId="2" borderId="0" xfId="107" applyNumberFormat="1" applyFont="1" applyFill="1" applyBorder="1" applyAlignment="1"/>
    <xf numFmtId="169" fontId="11" fillId="2" borderId="0" xfId="107" applyNumberFormat="1" applyFont="1" applyFill="1" applyBorder="1" applyAlignment="1">
      <alignment horizontal="right"/>
    </xf>
    <xf numFmtId="3" fontId="11" fillId="2" borderId="3" xfId="107" applyNumberFormat="1" applyFont="1" applyFill="1" applyBorder="1" applyAlignment="1"/>
    <xf numFmtId="165" fontId="13" fillId="2" borderId="0" xfId="105" applyNumberFormat="1" applyFont="1" applyFill="1" applyAlignment="1">
      <alignment horizontal="center" vertical="center"/>
    </xf>
    <xf numFmtId="165" fontId="15" fillId="2" borderId="0" xfId="105" applyNumberFormat="1" applyFont="1" applyFill="1" applyAlignment="1">
      <alignment horizontal="right"/>
    </xf>
    <xf numFmtId="165" fontId="14" fillId="2" borderId="0" xfId="105" applyNumberFormat="1" applyFont="1" applyFill="1" applyAlignment="1">
      <alignment horizontal="right"/>
    </xf>
    <xf numFmtId="165" fontId="14" fillId="2" borderId="0" xfId="105" applyNumberFormat="1" applyFont="1" applyFill="1" applyAlignment="1">
      <alignment horizontal="center" vertical="center"/>
    </xf>
    <xf numFmtId="165" fontId="15" fillId="2" borderId="0" xfId="105" applyNumberFormat="1" applyFont="1" applyFill="1" applyAlignment="1">
      <alignment horizontal="center" vertical="center"/>
    </xf>
    <xf numFmtId="165" fontId="13" fillId="2" borderId="1" xfId="105" applyNumberFormat="1" applyFont="1" applyFill="1" applyBorder="1"/>
    <xf numFmtId="165" fontId="14" fillId="2" borderId="1" xfId="105" applyNumberFormat="1" applyFont="1" applyFill="1" applyBorder="1" applyAlignment="1">
      <alignment vertical="center"/>
    </xf>
    <xf numFmtId="165" fontId="14" fillId="2" borderId="1" xfId="105" applyNumberFormat="1" applyFont="1" applyFill="1" applyBorder="1" applyAlignment="1">
      <alignment horizontal="left"/>
    </xf>
    <xf numFmtId="165" fontId="14" fillId="2" borderId="1" xfId="105" applyNumberFormat="1" applyFont="1" applyFill="1" applyBorder="1"/>
    <xf numFmtId="165" fontId="14" fillId="2" borderId="0" xfId="105" applyNumberFormat="1" applyFont="1" applyFill="1" applyBorder="1" applyAlignment="1">
      <alignment horizontal="left"/>
    </xf>
    <xf numFmtId="165" fontId="16" fillId="2" borderId="0" xfId="105" applyNumberFormat="1" applyFont="1" applyFill="1" applyBorder="1" applyAlignment="1">
      <alignment horizontal="left"/>
    </xf>
    <xf numFmtId="165" fontId="16" fillId="2" borderId="0" xfId="105" applyNumberFormat="1" applyFont="1" applyFill="1" applyBorder="1" applyAlignment="1">
      <alignment horizontal="center"/>
    </xf>
    <xf numFmtId="165" fontId="14" fillId="2" borderId="0" xfId="105" applyNumberFormat="1" applyFont="1" applyFill="1" applyBorder="1"/>
    <xf numFmtId="165" fontId="15" fillId="2" borderId="0" xfId="105" applyNumberFormat="1" applyFont="1" applyFill="1" applyBorder="1" applyAlignment="1">
      <alignment horizontal="left" vertical="top"/>
    </xf>
    <xf numFmtId="165" fontId="17" fillId="2" borderId="0" xfId="105" applyNumberFormat="1" applyFont="1" applyFill="1" applyBorder="1" applyAlignment="1">
      <alignment horizontal="left" vertical="top"/>
    </xf>
    <xf numFmtId="165" fontId="11" fillId="2" borderId="0" xfId="105" applyNumberFormat="1" applyFont="1" applyFill="1" applyBorder="1" applyAlignment="1">
      <alignment vertical="top"/>
    </xf>
    <xf numFmtId="165" fontId="17" fillId="2" borderId="0" xfId="105" applyNumberFormat="1" applyFont="1" applyFill="1" applyBorder="1" applyAlignment="1">
      <alignment horizontal="center" vertical="top"/>
    </xf>
    <xf numFmtId="165" fontId="15" fillId="2" borderId="0" xfId="105" applyNumberFormat="1" applyFont="1" applyFill="1" applyBorder="1" applyAlignment="1">
      <alignment vertical="top"/>
    </xf>
    <xf numFmtId="165" fontId="16" fillId="2" borderId="0" xfId="105" applyNumberFormat="1" applyFont="1" applyFill="1" applyBorder="1" applyAlignment="1">
      <alignment vertical="center"/>
    </xf>
    <xf numFmtId="165" fontId="16" fillId="2" borderId="4" xfId="105" applyNumberFormat="1" applyFont="1" applyFill="1" applyBorder="1" applyAlignment="1">
      <alignment horizontal="right"/>
    </xf>
    <xf numFmtId="165" fontId="16" fillId="2" borderId="0" xfId="105" applyNumberFormat="1" applyFont="1" applyFill="1" applyBorder="1" applyAlignment="1">
      <alignment horizontal="right"/>
    </xf>
    <xf numFmtId="165" fontId="14" fillId="2" borderId="0" xfId="105" applyNumberFormat="1" applyFont="1" applyFill="1" applyBorder="1" applyAlignment="1">
      <alignment horizontal="right"/>
    </xf>
    <xf numFmtId="165" fontId="17" fillId="2" borderId="0" xfId="105" applyNumberFormat="1" applyFont="1" applyFill="1" applyBorder="1" applyAlignment="1">
      <alignment horizontal="right"/>
    </xf>
    <xf numFmtId="165" fontId="15" fillId="2" borderId="0" xfId="105" applyNumberFormat="1" applyFont="1" applyFill="1" applyBorder="1" applyAlignment="1">
      <alignment horizontal="right"/>
    </xf>
    <xf numFmtId="165" fontId="13" fillId="2" borderId="2" xfId="105" applyNumberFormat="1" applyFont="1" applyFill="1" applyBorder="1"/>
    <xf numFmtId="165" fontId="14" fillId="2" borderId="2" xfId="105" applyNumberFormat="1" applyFont="1" applyFill="1" applyBorder="1" applyAlignment="1">
      <alignment vertical="center"/>
    </xf>
    <xf numFmtId="165" fontId="35" fillId="2" borderId="2" xfId="105" applyNumberFormat="1" applyFont="1" applyFill="1" applyBorder="1" applyAlignment="1">
      <alignment horizontal="right"/>
    </xf>
    <xf numFmtId="165" fontId="15" fillId="2" borderId="2" xfId="105" applyNumberFormat="1" applyFont="1" applyFill="1" applyBorder="1" applyAlignment="1">
      <alignment horizontal="right"/>
    </xf>
    <xf numFmtId="165" fontId="13" fillId="2" borderId="0" xfId="105" applyNumberFormat="1" applyFont="1" applyFill="1" applyBorder="1" applyAlignment="1">
      <alignment horizontal="center" vertical="center"/>
    </xf>
    <xf numFmtId="165" fontId="35" fillId="2" borderId="0" xfId="105" applyNumberFormat="1" applyFont="1" applyFill="1" applyBorder="1" applyAlignment="1">
      <alignment horizontal="right"/>
    </xf>
    <xf numFmtId="0" fontId="11" fillId="2" borderId="0" xfId="573" applyFont="1" applyFill="1" applyBorder="1" applyAlignment="1">
      <alignment horizontal="center" vertical="center"/>
    </xf>
    <xf numFmtId="165" fontId="13" fillId="2" borderId="3" xfId="105" applyNumberFormat="1" applyFont="1" applyFill="1" applyBorder="1"/>
    <xf numFmtId="165" fontId="11" fillId="2" borderId="3" xfId="105" applyNumberFormat="1" applyFont="1" applyFill="1" applyBorder="1"/>
    <xf numFmtId="165" fontId="11" fillId="2" borderId="3" xfId="105" applyNumberFormat="1" applyFont="1" applyFill="1" applyBorder="1" applyAlignment="1">
      <alignment horizontal="center"/>
    </xf>
    <xf numFmtId="165" fontId="16" fillId="2" borderId="3" xfId="105" applyNumberFormat="1" applyFont="1" applyFill="1" applyBorder="1"/>
    <xf numFmtId="3" fontId="16" fillId="2" borderId="3" xfId="105" applyNumberFormat="1" applyFont="1" applyFill="1" applyBorder="1"/>
    <xf numFmtId="165" fontId="12" fillId="2" borderId="0" xfId="105" applyNumberFormat="1" applyFont="1" applyFill="1" applyBorder="1"/>
    <xf numFmtId="165" fontId="18" fillId="2" borderId="0" xfId="105" applyNumberFormat="1" applyFont="1" applyFill="1" applyBorder="1"/>
    <xf numFmtId="165" fontId="12" fillId="2" borderId="0" xfId="105" applyNumberFormat="1" applyFont="1" applyFill="1"/>
    <xf numFmtId="165" fontId="18" fillId="2" borderId="0" xfId="105" applyNumberFormat="1" applyFont="1" applyFill="1" applyBorder="1" applyAlignment="1"/>
    <xf numFmtId="37" fontId="18" fillId="2" borderId="0" xfId="105" applyNumberFormat="1" applyFont="1" applyFill="1" applyBorder="1" applyAlignment="1" applyProtection="1"/>
    <xf numFmtId="3" fontId="38" fillId="2" borderId="0" xfId="105" applyNumberFormat="1" applyFont="1" applyFill="1" applyBorder="1" applyAlignment="1">
      <alignment horizontal="right"/>
    </xf>
    <xf numFmtId="165" fontId="15" fillId="2" borderId="3" xfId="105" applyNumberFormat="1" applyFont="1" applyFill="1" applyBorder="1" applyAlignment="1">
      <alignment horizontal="left"/>
    </xf>
    <xf numFmtId="165" fontId="17" fillId="2" borderId="3" xfId="105" applyNumberFormat="1" applyFont="1" applyFill="1" applyBorder="1" applyAlignment="1">
      <alignment horizontal="left"/>
    </xf>
    <xf numFmtId="165" fontId="20" fillId="2" borderId="0" xfId="105" applyNumberFormat="1" applyFont="1" applyFill="1" applyBorder="1"/>
    <xf numFmtId="165" fontId="31" fillId="2" borderId="0" xfId="105" applyNumberFormat="1" applyFont="1" applyFill="1" applyBorder="1" applyAlignment="1"/>
    <xf numFmtId="165" fontId="16" fillId="2" borderId="0" xfId="105" applyNumberFormat="1" applyFont="1" applyFill="1" applyAlignment="1">
      <alignment horizontal="center"/>
    </xf>
    <xf numFmtId="37" fontId="16" fillId="2" borderId="0" xfId="105" applyNumberFormat="1" applyFont="1" applyFill="1" applyBorder="1" applyAlignment="1" applyProtection="1"/>
    <xf numFmtId="165" fontId="15" fillId="2" borderId="0" xfId="105" applyNumberFormat="1" applyFont="1" applyFill="1" applyBorder="1" applyAlignment="1">
      <alignment horizontal="center"/>
    </xf>
    <xf numFmtId="3" fontId="13" fillId="2" borderId="0" xfId="105" applyNumberFormat="1" applyFont="1" applyFill="1" applyBorder="1"/>
    <xf numFmtId="3" fontId="13" fillId="2" borderId="0" xfId="48" applyNumberFormat="1" applyFont="1" applyFill="1" applyBorder="1" applyAlignment="1" applyProtection="1"/>
    <xf numFmtId="3" fontId="13" fillId="2" borderId="0" xfId="48" applyNumberFormat="1" applyFont="1" applyFill="1" applyBorder="1"/>
    <xf numFmtId="3" fontId="16" fillId="2" borderId="0" xfId="105" applyNumberFormat="1" applyFont="1" applyFill="1" applyBorder="1" applyAlignment="1">
      <alignment horizontal="right"/>
    </xf>
    <xf numFmtId="3" fontId="21" fillId="2" borderId="0" xfId="102" applyNumberFormat="1" applyFont="1" applyFill="1"/>
    <xf numFmtId="3" fontId="11" fillId="2" borderId="0" xfId="48" applyNumberFormat="1" applyFont="1" applyFill="1" applyBorder="1" applyAlignment="1">
      <alignment horizontal="right"/>
    </xf>
    <xf numFmtId="3" fontId="16" fillId="2" borderId="0" xfId="48" applyNumberFormat="1" applyFont="1" applyFill="1" applyBorder="1" applyAlignment="1">
      <alignment horizontal="right"/>
    </xf>
    <xf numFmtId="3" fontId="17" fillId="2" borderId="0" xfId="48" applyNumberFormat="1" applyFont="1" applyFill="1" applyBorder="1" applyAlignment="1">
      <alignment horizontal="right"/>
    </xf>
    <xf numFmtId="165" fontId="11" fillId="2" borderId="3" xfId="105" applyNumberFormat="1" applyFont="1" applyFill="1" applyBorder="1" applyAlignment="1">
      <alignment horizontal="center" vertical="center"/>
    </xf>
    <xf numFmtId="3" fontId="11" fillId="2" borderId="3" xfId="105" applyNumberFormat="1" applyFont="1" applyFill="1" applyBorder="1" applyAlignment="1">
      <alignment horizontal="right"/>
    </xf>
    <xf numFmtId="3" fontId="11" fillId="2" borderId="3" xfId="105" applyNumberFormat="1" applyFont="1" applyFill="1" applyBorder="1" applyAlignment="1" applyProtection="1">
      <alignment horizontal="right"/>
    </xf>
    <xf numFmtId="165" fontId="12" fillId="2" borderId="0" xfId="105" applyNumberFormat="1" applyFont="1" applyFill="1" applyBorder="1" applyAlignment="1">
      <alignment horizontal="center" vertical="center"/>
    </xf>
    <xf numFmtId="165" fontId="18" fillId="2" borderId="0" xfId="105" applyNumberFormat="1" applyFont="1" applyFill="1" applyAlignment="1">
      <alignment horizontal="center" vertical="center"/>
    </xf>
    <xf numFmtId="3" fontId="13" fillId="2" borderId="0" xfId="105" applyNumberFormat="1" applyFont="1" applyFill="1" applyBorder="1" applyAlignment="1" applyProtection="1">
      <alignment horizontal="center"/>
    </xf>
    <xf numFmtId="3" fontId="11" fillId="2" borderId="0" xfId="105" quotePrefix="1" applyNumberFormat="1" applyFont="1" applyFill="1" applyBorder="1" applyAlignment="1">
      <alignment horizontal="right"/>
    </xf>
    <xf numFmtId="165" fontId="17" fillId="2" borderId="0" xfId="105" applyNumberFormat="1" applyFont="1" applyFill="1" applyBorder="1" applyAlignment="1">
      <alignment horizontal="left" indent="2"/>
    </xf>
    <xf numFmtId="165" fontId="14" fillId="2" borderId="0" xfId="105" applyNumberFormat="1" applyFont="1" applyFill="1" applyAlignment="1">
      <alignment horizontal="center"/>
    </xf>
    <xf numFmtId="165" fontId="15" fillId="2" borderId="0" xfId="105" applyNumberFormat="1" applyFont="1" applyFill="1" applyAlignment="1">
      <alignment horizontal="center"/>
    </xf>
    <xf numFmtId="165" fontId="13" fillId="2" borderId="0" xfId="105" applyNumberFormat="1" applyFont="1" applyFill="1" applyBorder="1" applyAlignment="1">
      <alignment horizontal="center"/>
    </xf>
    <xf numFmtId="165" fontId="16" fillId="2" borderId="0" xfId="105" applyNumberFormat="1" applyFont="1" applyFill="1" applyBorder="1" applyAlignment="1">
      <alignment horizontal="center" vertical="center"/>
    </xf>
    <xf numFmtId="165" fontId="17" fillId="2" borderId="0" xfId="105" applyNumberFormat="1" applyFont="1" applyFill="1" applyBorder="1" applyAlignment="1">
      <alignment horizontal="center" vertical="center"/>
    </xf>
    <xf numFmtId="165" fontId="11" fillId="2" borderId="0" xfId="105" applyNumberFormat="1" applyFont="1" applyFill="1" applyBorder="1" applyAlignment="1"/>
    <xf numFmtId="165" fontId="39" fillId="2" borderId="0" xfId="105" applyNumberFormat="1" applyFont="1" applyFill="1" applyBorder="1" applyAlignment="1">
      <alignment horizontal="right"/>
    </xf>
    <xf numFmtId="165" fontId="11" fillId="2" borderId="0" xfId="105" applyNumberFormat="1" applyFont="1" applyFill="1" applyBorder="1" applyAlignment="1">
      <alignment horizontal="right"/>
    </xf>
    <xf numFmtId="165" fontId="13" fillId="2" borderId="2" xfId="105" applyNumberFormat="1" applyFont="1" applyFill="1" applyBorder="1" applyAlignment="1">
      <alignment horizontal="right"/>
    </xf>
    <xf numFmtId="3" fontId="11" fillId="2" borderId="0" xfId="48" applyNumberFormat="1" applyFont="1" applyFill="1" applyBorder="1"/>
    <xf numFmtId="3" fontId="11" fillId="2" borderId="0" xfId="48" applyNumberFormat="1" applyFont="1" applyFill="1" applyBorder="1" applyAlignment="1" applyProtection="1"/>
    <xf numFmtId="165" fontId="77" fillId="2" borderId="0" xfId="105" applyNumberFormat="1" applyFont="1" applyFill="1" applyBorder="1" applyAlignment="1">
      <alignment horizontal="left" indent="1"/>
    </xf>
    <xf numFmtId="165" fontId="76" fillId="2" borderId="0" xfId="105" applyNumberFormat="1" applyFont="1" applyFill="1" applyBorder="1" applyAlignment="1">
      <alignment horizontal="left"/>
    </xf>
    <xf numFmtId="165" fontId="13" fillId="2" borderId="3" xfId="105" applyNumberFormat="1" applyFont="1" applyFill="1" applyBorder="1" applyAlignment="1">
      <alignment horizontal="center"/>
    </xf>
    <xf numFmtId="165" fontId="14" fillId="2" borderId="3" xfId="105" applyNumberFormat="1" applyFont="1" applyFill="1" applyBorder="1"/>
    <xf numFmtId="3" fontId="14" fillId="2" borderId="3" xfId="105" applyNumberFormat="1" applyFont="1" applyFill="1" applyBorder="1"/>
    <xf numFmtId="165" fontId="12" fillId="2" borderId="0" xfId="105" applyNumberFormat="1" applyFont="1" applyFill="1" applyBorder="1" applyAlignment="1">
      <alignment horizontal="center"/>
    </xf>
    <xf numFmtId="165" fontId="18" fillId="2" borderId="0" xfId="105" applyNumberFormat="1" applyFont="1" applyFill="1" applyAlignment="1">
      <alignment horizontal="right"/>
    </xf>
    <xf numFmtId="165" fontId="18" fillId="2" borderId="0" xfId="105" applyNumberFormat="1" applyFont="1" applyFill="1" applyAlignment="1">
      <alignment horizontal="center"/>
    </xf>
    <xf numFmtId="165" fontId="13" fillId="2" borderId="0" xfId="105" applyNumberFormat="1" applyFont="1" applyFill="1" applyAlignment="1">
      <alignment horizontal="center"/>
    </xf>
    <xf numFmtId="165" fontId="40" fillId="2" borderId="0" xfId="105" applyNumberFormat="1" applyFont="1" applyFill="1" applyBorder="1" applyAlignment="1">
      <alignment horizontal="right"/>
    </xf>
    <xf numFmtId="165" fontId="13" fillId="2" borderId="0" xfId="105" applyNumberFormat="1" applyFont="1" applyFill="1" applyBorder="1" applyAlignment="1">
      <alignment horizontal="right"/>
    </xf>
    <xf numFmtId="165" fontId="14" fillId="2" borderId="0" xfId="105" applyNumberFormat="1" applyFont="1" applyFill="1" applyBorder="1" applyAlignment="1">
      <alignment horizontal="center" vertical="center"/>
    </xf>
    <xf numFmtId="3" fontId="13" fillId="2" borderId="3" xfId="105" applyNumberFormat="1" applyFont="1" applyFill="1" applyBorder="1"/>
    <xf numFmtId="3" fontId="13" fillId="2" borderId="3" xfId="105" applyNumberFormat="1" applyFont="1" applyFill="1" applyBorder="1" applyAlignment="1">
      <alignment horizontal="right"/>
    </xf>
    <xf numFmtId="0" fontId="41" fillId="2" borderId="0" xfId="1" applyNumberFormat="1" applyFont="1" applyFill="1"/>
    <xf numFmtId="0" fontId="26" fillId="3" borderId="0" xfId="1" applyNumberFormat="1" applyFont="1" applyFill="1" applyBorder="1" applyAlignment="1">
      <alignment horizontal="right" vertical="top"/>
    </xf>
    <xf numFmtId="0" fontId="17" fillId="3" borderId="0" xfId="1" applyNumberFormat="1" applyFont="1" applyFill="1" applyBorder="1" applyAlignment="1">
      <alignment horizontal="right" wrapText="1"/>
    </xf>
    <xf numFmtId="0" fontId="28" fillId="3" borderId="0" xfId="1" applyNumberFormat="1" applyFont="1" applyFill="1" applyBorder="1" applyAlignment="1">
      <alignment horizontal="right" wrapText="1"/>
    </xf>
    <xf numFmtId="3" fontId="11" fillId="2" borderId="0" xfId="129" applyNumberFormat="1" applyFont="1" applyFill="1" applyBorder="1" applyAlignment="1">
      <alignment horizontal="right" vertical="center"/>
    </xf>
    <xf numFmtId="0" fontId="26" fillId="2" borderId="0" xfId="128" applyFont="1" applyFill="1" applyAlignment="1">
      <alignment horizontal="left" indent="1"/>
    </xf>
    <xf numFmtId="0" fontId="28" fillId="2" borderId="0" xfId="1" applyNumberFormat="1" applyFont="1" applyFill="1"/>
    <xf numFmtId="0" fontId="28" fillId="2" borderId="0" xfId="1" applyNumberFormat="1" applyFont="1" applyFill="1" applyAlignment="1">
      <alignment horizontal="center"/>
    </xf>
    <xf numFmtId="0" fontId="22" fillId="2" borderId="0" xfId="1" applyNumberFormat="1" applyFont="1" applyFill="1" applyBorder="1" applyAlignment="1">
      <alignment horizontal="right"/>
    </xf>
    <xf numFmtId="170" fontId="28" fillId="2" borderId="0" xfId="1" applyNumberFormat="1" applyFont="1" applyFill="1"/>
    <xf numFmtId="170" fontId="28" fillId="2" borderId="0" xfId="1" applyNumberFormat="1" applyFont="1" applyFill="1" applyAlignment="1">
      <alignment horizontal="center"/>
    </xf>
    <xf numFmtId="170" fontId="22" fillId="2" borderId="0" xfId="1" applyNumberFormat="1" applyFont="1" applyFill="1" applyBorder="1" applyAlignment="1">
      <alignment horizontal="right"/>
    </xf>
    <xf numFmtId="0" fontId="50" fillId="2" borderId="0" xfId="128" applyFont="1" applyFill="1" applyAlignment="1">
      <alignment horizontal="right"/>
    </xf>
    <xf numFmtId="0" fontId="26" fillId="3" borderId="0" xfId="1" applyNumberFormat="1" applyFont="1" applyFill="1" applyBorder="1" applyAlignment="1">
      <alignment horizontal="right" vertical="top" wrapText="1"/>
    </xf>
    <xf numFmtId="3" fontId="75" fillId="2" borderId="0" xfId="363" quotePrefix="1" applyNumberFormat="1" applyFont="1" applyFill="1" applyBorder="1" applyAlignment="1" applyProtection="1">
      <alignment horizontal="right" vertical="center"/>
    </xf>
    <xf numFmtId="3" fontId="22" fillId="2" borderId="0" xfId="1" quotePrefix="1" applyNumberFormat="1" applyFont="1" applyFill="1" applyAlignment="1">
      <alignment horizontal="right"/>
    </xf>
    <xf numFmtId="0" fontId="54" fillId="2" borderId="0" xfId="1" applyNumberFormat="1" applyFont="1" applyFill="1" applyAlignment="1">
      <alignment horizontal="left" vertical="top" indent="1"/>
    </xf>
    <xf numFmtId="0" fontId="54" fillId="2" borderId="0" xfId="1" applyNumberFormat="1" applyFont="1" applyFill="1" applyAlignment="1">
      <alignment horizontal="center" vertical="top"/>
    </xf>
    <xf numFmtId="0" fontId="54" fillId="2" borderId="0" xfId="1" applyNumberFormat="1" applyFont="1" applyFill="1" applyBorder="1" applyAlignment="1">
      <alignment horizontal="left" vertical="top" indent="1"/>
    </xf>
    <xf numFmtId="0" fontId="54" fillId="2" borderId="0" xfId="1" applyNumberFormat="1" applyFont="1" applyFill="1" applyBorder="1" applyAlignment="1">
      <alignment horizontal="right" vertical="top"/>
    </xf>
    <xf numFmtId="0" fontId="51" fillId="2" borderId="0" xfId="1" applyNumberFormat="1" applyFont="1" applyFill="1" applyAlignment="1">
      <alignment horizontal="left" vertical="top" indent="1"/>
    </xf>
    <xf numFmtId="0" fontId="55" fillId="2" borderId="0" xfId="1" applyNumberFormat="1" applyFont="1" applyFill="1"/>
    <xf numFmtId="0" fontId="55" fillId="2" borderId="0" xfId="1" applyNumberFormat="1" applyFont="1" applyFill="1" applyAlignment="1">
      <alignment horizontal="center"/>
    </xf>
    <xf numFmtId="0" fontId="56" fillId="2" borderId="0" xfId="1" applyNumberFormat="1" applyFont="1" applyFill="1" applyBorder="1" applyAlignment="1">
      <alignment horizontal="right"/>
    </xf>
    <xf numFmtId="0" fontId="13" fillId="2" borderId="0" xfId="111" applyFont="1" applyFill="1" applyAlignment="1">
      <alignment horizontal="center"/>
    </xf>
    <xf numFmtId="0" fontId="13" fillId="2" borderId="0" xfId="111" applyFont="1" applyFill="1" applyAlignment="1">
      <alignment horizontal="right"/>
    </xf>
    <xf numFmtId="0" fontId="14" fillId="2" borderId="0" xfId="111" applyFont="1" applyFill="1" applyAlignment="1">
      <alignment horizontal="right"/>
    </xf>
    <xf numFmtId="0" fontId="14" fillId="2" borderId="0" xfId="111" applyFont="1" applyFill="1" applyAlignment="1">
      <alignment horizontal="center"/>
    </xf>
    <xf numFmtId="0" fontId="15" fillId="2" borderId="0" xfId="111" applyFont="1" applyFill="1" applyAlignment="1">
      <alignment horizontal="right"/>
    </xf>
    <xf numFmtId="0" fontId="15" fillId="2" borderId="0" xfId="111" applyFont="1" applyFill="1" applyAlignment="1">
      <alignment horizontal="center"/>
    </xf>
    <xf numFmtId="0" fontId="13" fillId="2" borderId="1" xfId="111" applyFont="1" applyFill="1" applyBorder="1"/>
    <xf numFmtId="0" fontId="13" fillId="2" borderId="1" xfId="111" applyFont="1" applyFill="1" applyBorder="1" applyAlignment="1">
      <alignment horizontal="left"/>
    </xf>
    <xf numFmtId="0" fontId="13" fillId="2" borderId="1" xfId="111" applyFont="1" applyFill="1" applyBorder="1" applyAlignment="1">
      <alignment horizontal="center"/>
    </xf>
    <xf numFmtId="0" fontId="13" fillId="2" borderId="1" xfId="111" applyFont="1" applyFill="1" applyBorder="1" applyAlignment="1">
      <alignment horizontal="right"/>
    </xf>
    <xf numFmtId="167" fontId="16" fillId="2" borderId="0" xfId="90" applyNumberFormat="1" applyFont="1" applyFill="1" applyBorder="1" applyAlignment="1">
      <alignment horizontal="center"/>
    </xf>
    <xf numFmtId="0" fontId="16" fillId="2" borderId="0" xfId="111" applyFont="1" applyFill="1" applyBorder="1" applyAlignment="1">
      <alignment horizontal="right"/>
    </xf>
    <xf numFmtId="167" fontId="17" fillId="2" borderId="0" xfId="90" applyNumberFormat="1" applyFont="1" applyFill="1" applyBorder="1" applyAlignment="1">
      <alignment horizontal="center" vertical="top"/>
    </xf>
    <xf numFmtId="0" fontId="17" fillId="2" borderId="0" xfId="111" applyFont="1" applyFill="1" applyBorder="1" applyAlignment="1">
      <alignment horizontal="right"/>
    </xf>
    <xf numFmtId="0" fontId="13" fillId="2" borderId="2" xfId="111" applyFont="1" applyFill="1" applyBorder="1" applyAlignment="1"/>
    <xf numFmtId="0" fontId="13" fillId="2" borderId="0" xfId="111" applyFont="1" applyFill="1" applyBorder="1" applyAlignment="1"/>
    <xf numFmtId="0" fontId="17" fillId="2" borderId="0" xfId="111" applyFont="1" applyFill="1" applyBorder="1" applyAlignment="1">
      <alignment horizontal="right" vertical="top"/>
    </xf>
    <xf numFmtId="0" fontId="13" fillId="2" borderId="2" xfId="111" applyFont="1" applyFill="1" applyBorder="1"/>
    <xf numFmtId="0" fontId="11" fillId="2" borderId="2" xfId="111" applyFont="1" applyFill="1" applyBorder="1"/>
    <xf numFmtId="0" fontId="11" fillId="2" borderId="2" xfId="111" applyFont="1" applyFill="1" applyBorder="1" applyAlignment="1">
      <alignment horizontal="center"/>
    </xf>
    <xf numFmtId="0" fontId="11" fillId="2" borderId="2" xfId="111" applyFont="1" applyFill="1" applyBorder="1" applyAlignment="1">
      <alignment horizontal="right"/>
    </xf>
    <xf numFmtId="0" fontId="11" fillId="2" borderId="0" xfId="111" applyFont="1" applyFill="1" applyBorder="1" applyAlignment="1">
      <alignment horizontal="left"/>
    </xf>
    <xf numFmtId="0" fontId="11" fillId="2" borderId="0" xfId="111" applyFont="1" applyFill="1" applyBorder="1" applyAlignment="1">
      <alignment horizontal="right"/>
    </xf>
    <xf numFmtId="0" fontId="13" fillId="2" borderId="4" xfId="111" applyFont="1" applyFill="1" applyBorder="1"/>
    <xf numFmtId="3" fontId="11" fillId="2" borderId="3" xfId="128" applyNumberFormat="1" applyFont="1" applyFill="1" applyBorder="1" applyAlignment="1">
      <alignment horizontal="right" vertical="center"/>
    </xf>
    <xf numFmtId="0" fontId="14" fillId="2" borderId="0" xfId="111" applyFont="1" applyFill="1" applyAlignment="1">
      <alignment horizontal="left"/>
    </xf>
    <xf numFmtId="0" fontId="15" fillId="2" borderId="0" xfId="111" applyFont="1" applyFill="1" applyAlignment="1">
      <alignment horizontal="left"/>
    </xf>
    <xf numFmtId="0" fontId="16" fillId="2" borderId="0" xfId="111" applyFont="1" applyFill="1" applyBorder="1"/>
    <xf numFmtId="0" fontId="16" fillId="2" borderId="0" xfId="111" applyFont="1" applyFill="1" applyBorder="1" applyAlignment="1">
      <alignment horizontal="center"/>
    </xf>
    <xf numFmtId="3" fontId="16" fillId="2" borderId="0" xfId="111" applyNumberFormat="1" applyFont="1" applyFill="1"/>
    <xf numFmtId="0" fontId="17" fillId="2" borderId="0" xfId="111" applyFont="1" applyFill="1" applyBorder="1" applyAlignment="1">
      <alignment vertical="top"/>
    </xf>
    <xf numFmtId="3" fontId="16" fillId="2" borderId="0" xfId="111" applyNumberFormat="1" applyFont="1" applyFill="1" applyBorder="1" applyAlignment="1"/>
    <xf numFmtId="0" fontId="13" fillId="2" borderId="3" xfId="111" applyFont="1" applyFill="1" applyBorder="1"/>
    <xf numFmtId="0" fontId="15" fillId="2" borderId="3" xfId="111" applyFont="1" applyFill="1" applyBorder="1" applyAlignment="1">
      <alignment horizontal="left"/>
    </xf>
    <xf numFmtId="0" fontId="15" fillId="2" borderId="3" xfId="111" applyFont="1" applyFill="1" applyBorder="1" applyAlignment="1">
      <alignment horizontal="center"/>
    </xf>
    <xf numFmtId="37" fontId="14" fillId="2" borderId="3" xfId="111" applyNumberFormat="1" applyFont="1" applyFill="1" applyBorder="1" applyAlignment="1" applyProtection="1">
      <alignment horizontal="right"/>
    </xf>
    <xf numFmtId="37" fontId="13" fillId="2" borderId="3" xfId="111" applyNumberFormat="1" applyFont="1" applyFill="1" applyBorder="1" applyProtection="1"/>
    <xf numFmtId="37" fontId="14" fillId="2" borderId="3" xfId="111" applyNumberFormat="1" applyFont="1" applyFill="1" applyBorder="1" applyProtection="1"/>
    <xf numFmtId="0" fontId="20" fillId="2" borderId="0" xfId="111" applyFont="1" applyFill="1" applyBorder="1"/>
    <xf numFmtId="0" fontId="32" fillId="2" borderId="0" xfId="111" applyFont="1" applyFill="1" applyBorder="1" applyAlignment="1">
      <alignment horizontal="left"/>
    </xf>
    <xf numFmtId="0" fontId="32" fillId="2" borderId="0" xfId="111" applyFont="1" applyFill="1" applyBorder="1" applyAlignment="1">
      <alignment horizontal="center"/>
    </xf>
    <xf numFmtId="37" fontId="31" fillId="2" borderId="0" xfId="111" applyNumberFormat="1" applyFont="1" applyFill="1" applyBorder="1" applyAlignment="1" applyProtection="1">
      <alignment horizontal="right"/>
    </xf>
    <xf numFmtId="0" fontId="20" fillId="2" borderId="0" xfId="111" applyFont="1" applyFill="1" applyAlignment="1">
      <alignment horizontal="right"/>
    </xf>
    <xf numFmtId="0" fontId="20" fillId="2" borderId="0" xfId="111" applyFont="1" applyFill="1"/>
    <xf numFmtId="0" fontId="31" fillId="2" borderId="0" xfId="111" applyFont="1" applyFill="1" applyBorder="1" applyAlignment="1">
      <alignment horizontal="left"/>
    </xf>
    <xf numFmtId="37" fontId="31" fillId="2" borderId="0" xfId="111" applyNumberFormat="1" applyFont="1" applyFill="1" applyBorder="1" applyProtection="1"/>
    <xf numFmtId="37" fontId="31" fillId="2" borderId="0" xfId="405" applyFont="1" applyFill="1" applyAlignment="1">
      <alignment horizontal="right"/>
    </xf>
    <xf numFmtId="37" fontId="32" fillId="2" borderId="0" xfId="405" applyFont="1" applyFill="1" applyAlignment="1">
      <alignment horizontal="right" vertical="top"/>
    </xf>
    <xf numFmtId="0" fontId="15" fillId="2" borderId="0" xfId="111" applyFont="1" applyFill="1" applyBorder="1" applyAlignment="1">
      <alignment horizontal="left"/>
    </xf>
    <xf numFmtId="0" fontId="15" fillId="2" borderId="0" xfId="111" applyFont="1" applyFill="1" applyBorder="1" applyAlignment="1">
      <alignment horizontal="center"/>
    </xf>
    <xf numFmtId="37" fontId="14" fillId="2" borderId="0" xfId="111" applyNumberFormat="1" applyFont="1" applyFill="1" applyBorder="1" applyAlignment="1" applyProtection="1">
      <alignment horizontal="right"/>
    </xf>
    <xf numFmtId="0" fontId="35" fillId="2" borderId="0" xfId="111" applyFont="1" applyFill="1" applyBorder="1" applyAlignment="1">
      <alignment horizontal="right"/>
    </xf>
    <xf numFmtId="0" fontId="14" fillId="2" borderId="0" xfId="111" applyFont="1" applyFill="1"/>
    <xf numFmtId="37" fontId="14" fillId="2" borderId="0" xfId="111" applyNumberFormat="1" applyFont="1" applyFill="1" applyBorder="1" applyProtection="1"/>
    <xf numFmtId="167" fontId="14" fillId="2" borderId="0" xfId="90" applyNumberFormat="1" applyFont="1" applyFill="1" applyAlignment="1">
      <alignment horizontal="right"/>
    </xf>
    <xf numFmtId="167" fontId="14" fillId="2" borderId="0" xfId="90" applyNumberFormat="1" applyFont="1" applyFill="1" applyAlignment="1">
      <alignment horizontal="left"/>
    </xf>
    <xf numFmtId="167" fontId="14" fillId="2" borderId="0" xfId="90" applyNumberFormat="1" applyFont="1" applyFill="1"/>
    <xf numFmtId="167" fontId="15" fillId="2" borderId="0" xfId="90" applyNumberFormat="1" applyFont="1" applyFill="1" applyAlignment="1">
      <alignment horizontal="right"/>
    </xf>
    <xf numFmtId="167" fontId="15" fillId="2" borderId="0" xfId="90" applyNumberFormat="1" applyFont="1" applyFill="1" applyAlignment="1">
      <alignment horizontal="left"/>
    </xf>
    <xf numFmtId="167" fontId="13" fillId="2" borderId="1" xfId="90" applyNumberFormat="1" applyFont="1" applyFill="1" applyBorder="1"/>
    <xf numFmtId="167" fontId="13" fillId="2" borderId="3" xfId="90" applyNumberFormat="1" applyFont="1" applyFill="1" applyBorder="1"/>
    <xf numFmtId="165" fontId="16" fillId="2" borderId="0" xfId="76" applyNumberFormat="1" applyFont="1" applyFill="1" applyBorder="1" applyAlignment="1">
      <alignment horizontal="right"/>
    </xf>
    <xf numFmtId="165" fontId="17" fillId="2" borderId="0" xfId="76" applyNumberFormat="1" applyFont="1" applyFill="1" applyBorder="1" applyAlignment="1">
      <alignment horizontal="right"/>
    </xf>
    <xf numFmtId="167" fontId="13" fillId="2" borderId="2" xfId="90" applyNumberFormat="1" applyFont="1" applyFill="1" applyBorder="1"/>
    <xf numFmtId="167" fontId="13" fillId="2" borderId="3" xfId="90" applyNumberFormat="1" applyFont="1" applyFill="1" applyBorder="1" applyAlignment="1">
      <alignment horizontal="left"/>
    </xf>
    <xf numFmtId="167" fontId="15" fillId="2" borderId="3" xfId="90" applyNumberFormat="1" applyFont="1" applyFill="1" applyBorder="1"/>
    <xf numFmtId="167" fontId="20" fillId="2" borderId="0" xfId="90" applyNumberFormat="1" applyFont="1" applyFill="1"/>
    <xf numFmtId="167" fontId="31" fillId="2" borderId="0" xfId="90" applyNumberFormat="1" applyFont="1" applyFill="1"/>
    <xf numFmtId="167" fontId="31" fillId="2" borderId="0" xfId="90" applyNumberFormat="1" applyFont="1" applyFill="1" applyAlignment="1">
      <alignment horizontal="right"/>
    </xf>
    <xf numFmtId="167" fontId="32" fillId="2" borderId="0" xfId="90" applyNumberFormat="1" applyFont="1" applyFill="1" applyAlignment="1">
      <alignment horizontal="right" vertical="top"/>
    </xf>
    <xf numFmtId="167" fontId="14" fillId="2" borderId="0" xfId="90" applyNumberFormat="1" applyFont="1" applyFill="1" applyBorder="1" applyAlignment="1">
      <alignment horizontal="left"/>
    </xf>
    <xf numFmtId="167" fontId="13" fillId="2" borderId="0" xfId="90" applyNumberFormat="1" applyFont="1" applyFill="1" applyAlignment="1">
      <alignment horizontal="center"/>
    </xf>
    <xf numFmtId="167" fontId="14" fillId="2" borderId="0" xfId="90" applyNumberFormat="1" applyFont="1" applyFill="1" applyAlignment="1">
      <alignment horizontal="center"/>
    </xf>
    <xf numFmtId="167" fontId="15" fillId="2" borderId="0" xfId="90" applyNumberFormat="1" applyFont="1" applyFill="1" applyAlignment="1">
      <alignment horizontal="center"/>
    </xf>
    <xf numFmtId="167" fontId="15" fillId="2" borderId="3" xfId="90" applyNumberFormat="1" applyFont="1" applyFill="1" applyBorder="1" applyAlignment="1">
      <alignment horizontal="center"/>
    </xf>
    <xf numFmtId="167" fontId="15" fillId="2" borderId="0" xfId="90" applyNumberFormat="1" applyFont="1" applyFill="1" applyAlignment="1"/>
    <xf numFmtId="167" fontId="13" fillId="2" borderId="1" xfId="90" applyNumberFormat="1" applyFont="1" applyFill="1" applyBorder="1" applyAlignment="1">
      <alignment horizontal="center"/>
    </xf>
    <xf numFmtId="165" fontId="14" fillId="2" borderId="0" xfId="76" applyNumberFormat="1" applyFont="1" applyFill="1" applyBorder="1" applyAlignment="1">
      <alignment horizontal="left"/>
    </xf>
    <xf numFmtId="167" fontId="14" fillId="2" borderId="0" xfId="90" applyNumberFormat="1" applyFont="1" applyFill="1" applyBorder="1" applyAlignment="1">
      <alignment horizontal="center"/>
    </xf>
    <xf numFmtId="167" fontId="14" fillId="2" borderId="0" xfId="90" applyNumberFormat="1" applyFont="1" applyFill="1" applyBorder="1" applyAlignment="1">
      <alignment horizontal="right"/>
    </xf>
    <xf numFmtId="165" fontId="14" fillId="2" borderId="0" xfId="76" applyNumberFormat="1" applyFont="1" applyFill="1" applyBorder="1" applyAlignment="1">
      <alignment horizontal="right"/>
    </xf>
    <xf numFmtId="165" fontId="15" fillId="2" borderId="0" xfId="76" applyNumberFormat="1" applyFont="1" applyFill="1" applyBorder="1" applyAlignment="1">
      <alignment horizontal="left"/>
    </xf>
    <xf numFmtId="167" fontId="15" fillId="2" borderId="0" xfId="90" applyNumberFormat="1" applyFont="1" applyFill="1" applyBorder="1" applyAlignment="1">
      <alignment horizontal="right" vertical="top"/>
    </xf>
    <xf numFmtId="165" fontId="14" fillId="2" borderId="0" xfId="76" applyNumberFormat="1" applyFont="1" applyFill="1" applyBorder="1" applyAlignment="1">
      <alignment horizontal="right" vertical="top"/>
    </xf>
    <xf numFmtId="167" fontId="15" fillId="2" borderId="0" xfId="90" applyNumberFormat="1" applyFont="1" applyFill="1" applyBorder="1" applyAlignment="1">
      <alignment horizontal="right"/>
    </xf>
    <xf numFmtId="165" fontId="15" fillId="2" borderId="0" xfId="76" applyNumberFormat="1" applyFont="1" applyFill="1" applyBorder="1" applyAlignment="1">
      <alignment horizontal="right"/>
    </xf>
    <xf numFmtId="167" fontId="13" fillId="2" borderId="2" xfId="90" applyNumberFormat="1" applyFont="1" applyFill="1" applyBorder="1" applyAlignment="1">
      <alignment horizontal="center"/>
    </xf>
    <xf numFmtId="167" fontId="20" fillId="2" borderId="0" xfId="90" applyNumberFormat="1" applyFont="1" applyFill="1" applyAlignment="1">
      <alignment horizontal="center"/>
    </xf>
    <xf numFmtId="165" fontId="14" fillId="2" borderId="0" xfId="543" applyNumberFormat="1" applyFont="1" applyFill="1"/>
    <xf numFmtId="165" fontId="14" fillId="2" borderId="0" xfId="76" applyNumberFormat="1" applyFont="1" applyFill="1" applyAlignment="1">
      <alignment horizontal="right"/>
    </xf>
    <xf numFmtId="165" fontId="15" fillId="2" borderId="0" xfId="76" applyNumberFormat="1" applyFont="1" applyFill="1" applyAlignment="1">
      <alignment horizontal="right"/>
    </xf>
    <xf numFmtId="165" fontId="15" fillId="2" borderId="0" xfId="543" applyNumberFormat="1" applyFont="1" applyFill="1" applyAlignment="1">
      <alignment horizontal="left"/>
    </xf>
    <xf numFmtId="165" fontId="15" fillId="2" borderId="0" xfId="543" applyNumberFormat="1" applyFont="1" applyFill="1"/>
    <xf numFmtId="165" fontId="13" fillId="2" borderId="1" xfId="543" applyNumberFormat="1" applyFont="1" applyFill="1" applyBorder="1"/>
    <xf numFmtId="165" fontId="14" fillId="2" borderId="1" xfId="543" applyNumberFormat="1" applyFont="1" applyFill="1" applyBorder="1" applyAlignment="1">
      <alignment horizontal="left"/>
    </xf>
    <xf numFmtId="165" fontId="14" fillId="2" borderId="1" xfId="543" applyNumberFormat="1" applyFont="1" applyFill="1" applyBorder="1"/>
    <xf numFmtId="165" fontId="16" fillId="2" borderId="0" xfId="543" applyNumberFormat="1" applyFont="1" applyFill="1" applyBorder="1" applyAlignment="1">
      <alignment horizontal="right"/>
    </xf>
    <xf numFmtId="165" fontId="17" fillId="2" borderId="0" xfId="543" applyNumberFormat="1" applyFont="1" applyFill="1" applyBorder="1" applyAlignment="1">
      <alignment horizontal="left" indent="1"/>
    </xf>
    <xf numFmtId="165" fontId="17" fillId="2" borderId="0" xfId="543" applyNumberFormat="1" applyFont="1" applyFill="1" applyBorder="1" applyAlignment="1">
      <alignment horizontal="right" vertical="top"/>
    </xf>
    <xf numFmtId="165" fontId="16" fillId="2" borderId="0" xfId="543" applyNumberFormat="1" applyFont="1" applyFill="1" applyBorder="1" applyAlignment="1">
      <alignment horizontal="right" vertical="center"/>
    </xf>
    <xf numFmtId="165" fontId="13" fillId="2" borderId="2" xfId="543" applyNumberFormat="1" applyFont="1" applyFill="1" applyBorder="1"/>
    <xf numFmtId="165" fontId="11" fillId="2" borderId="2" xfId="543" applyNumberFormat="1" applyFont="1" applyFill="1" applyBorder="1"/>
    <xf numFmtId="165" fontId="17" fillId="2" borderId="2" xfId="543" applyNumberFormat="1" applyFont="1" applyFill="1" applyBorder="1" applyAlignment="1">
      <alignment horizontal="right"/>
    </xf>
    <xf numFmtId="165" fontId="13" fillId="2" borderId="3" xfId="543" applyNumberFormat="1" applyFont="1" applyFill="1" applyBorder="1"/>
    <xf numFmtId="165" fontId="14" fillId="2" borderId="3" xfId="543" applyNumberFormat="1" applyFont="1" applyFill="1" applyBorder="1" applyAlignment="1"/>
    <xf numFmtId="165" fontId="20" fillId="2" borderId="0" xfId="543" applyNumberFormat="1" applyFont="1" applyFill="1" applyBorder="1"/>
    <xf numFmtId="165" fontId="15" fillId="2" borderId="0" xfId="76" applyNumberFormat="1" applyFont="1" applyFill="1"/>
    <xf numFmtId="165" fontId="15" fillId="2" borderId="0" xfId="76" applyNumberFormat="1" applyFont="1" applyFill="1" applyBorder="1"/>
    <xf numFmtId="165" fontId="15" fillId="2" borderId="0" xfId="76" applyNumberFormat="1" applyFont="1" applyFill="1" applyAlignment="1">
      <alignment horizontal="left"/>
    </xf>
    <xf numFmtId="165" fontId="13" fillId="2" borderId="1" xfId="76" applyNumberFormat="1" applyFont="1" applyFill="1" applyBorder="1"/>
    <xf numFmtId="165" fontId="14" fillId="2" borderId="1" xfId="76" applyNumberFormat="1" applyFont="1" applyFill="1" applyBorder="1" applyAlignment="1">
      <alignment horizontal="left"/>
    </xf>
    <xf numFmtId="165" fontId="14" fillId="2" borderId="1" xfId="76" applyNumberFormat="1" applyFont="1" applyFill="1" applyBorder="1"/>
    <xf numFmtId="165" fontId="17" fillId="2" borderId="0" xfId="76" applyNumberFormat="1" applyFont="1" applyFill="1" applyBorder="1" applyAlignment="1">
      <alignment horizontal="center"/>
    </xf>
    <xf numFmtId="165" fontId="13" fillId="2" borderId="2" xfId="76" applyNumberFormat="1" applyFont="1" applyFill="1" applyBorder="1"/>
    <xf numFmtId="165" fontId="17" fillId="2" borderId="2" xfId="76" applyNumberFormat="1" applyFont="1" applyFill="1" applyBorder="1"/>
    <xf numFmtId="165" fontId="11" fillId="2" borderId="2" xfId="76" applyNumberFormat="1" applyFont="1" applyFill="1" applyBorder="1" applyAlignment="1">
      <alignment horizontal="right"/>
    </xf>
    <xf numFmtId="165" fontId="11" fillId="2" borderId="2" xfId="76" applyNumberFormat="1" applyFont="1" applyFill="1" applyBorder="1"/>
    <xf numFmtId="165" fontId="17" fillId="2" borderId="0" xfId="76" applyNumberFormat="1" applyFont="1" applyFill="1" applyBorder="1"/>
    <xf numFmtId="165" fontId="11" fillId="2" borderId="0" xfId="76" applyNumberFormat="1" applyFont="1" applyFill="1" applyBorder="1" applyAlignment="1">
      <alignment horizontal="right"/>
    </xf>
    <xf numFmtId="3" fontId="16" fillId="2" borderId="0" xfId="76" applyNumberFormat="1" applyFont="1" applyFill="1" applyBorder="1" applyAlignment="1">
      <alignment horizontal="right"/>
    </xf>
    <xf numFmtId="3" fontId="16" fillId="2" borderId="0" xfId="76" applyNumberFormat="1" applyFont="1" applyFill="1"/>
    <xf numFmtId="3" fontId="11" fillId="2" borderId="0" xfId="76" applyNumberFormat="1" applyFont="1" applyFill="1" applyBorder="1" applyAlignment="1">
      <alignment horizontal="right"/>
    </xf>
    <xf numFmtId="165" fontId="13" fillId="2" borderId="3" xfId="76" applyNumberFormat="1" applyFont="1" applyFill="1" applyBorder="1"/>
    <xf numFmtId="165" fontId="15" fillId="2" borderId="3" xfId="76" applyNumberFormat="1" applyFont="1" applyFill="1" applyBorder="1" applyAlignment="1">
      <alignment horizontal="left"/>
    </xf>
    <xf numFmtId="170" fontId="13" fillId="2" borderId="3" xfId="52" applyNumberFormat="1" applyFont="1" applyFill="1" applyBorder="1" applyProtection="1"/>
    <xf numFmtId="165" fontId="20" fillId="2" borderId="0" xfId="76" applyNumberFormat="1" applyFont="1" applyFill="1"/>
    <xf numFmtId="165" fontId="20" fillId="2" borderId="0" xfId="76" applyNumberFormat="1" applyFont="1" applyFill="1" applyBorder="1"/>
    <xf numFmtId="165" fontId="14" fillId="2" borderId="0" xfId="543" applyNumberFormat="1" applyFont="1" applyFill="1" applyAlignment="1">
      <alignment horizontal="right"/>
    </xf>
    <xf numFmtId="165" fontId="14" fillId="2" borderId="0" xfId="543" applyNumberFormat="1" applyFont="1" applyFill="1" applyAlignment="1">
      <alignment horizontal="left"/>
    </xf>
    <xf numFmtId="165" fontId="15" fillId="2" borderId="0" xfId="543" applyNumberFormat="1" applyFont="1" applyFill="1" applyAlignment="1">
      <alignment horizontal="right"/>
    </xf>
    <xf numFmtId="165" fontId="17" fillId="2" borderId="4" xfId="543" applyNumberFormat="1" applyFont="1" applyFill="1" applyBorder="1" applyAlignment="1">
      <alignment horizontal="right"/>
    </xf>
    <xf numFmtId="165" fontId="13" fillId="2" borderId="0" xfId="543" applyNumberFormat="1" applyFont="1" applyFill="1" applyAlignment="1">
      <alignment horizontal="right"/>
    </xf>
    <xf numFmtId="165" fontId="77" fillId="2" borderId="0" xfId="543" applyNumberFormat="1" applyFont="1" applyFill="1" applyBorder="1" applyAlignment="1">
      <alignment horizontal="left" indent="1"/>
    </xf>
    <xf numFmtId="165" fontId="77" fillId="2" borderId="0" xfId="543" applyNumberFormat="1" applyFont="1" applyFill="1" applyBorder="1" applyAlignment="1">
      <alignment horizontal="right"/>
    </xf>
    <xf numFmtId="165" fontId="76" fillId="2" borderId="0" xfId="543" applyNumberFormat="1" applyFont="1" applyFill="1" applyBorder="1" applyAlignment="1">
      <alignment horizontal="left" indent="1"/>
    </xf>
    <xf numFmtId="165" fontId="76" fillId="2" borderId="0" xfId="543" applyNumberFormat="1" applyFont="1" applyFill="1" applyBorder="1" applyAlignment="1">
      <alignment horizontal="right" vertical="top"/>
    </xf>
    <xf numFmtId="165" fontId="77" fillId="2" borderId="0" xfId="543" applyNumberFormat="1" applyFont="1" applyFill="1" applyBorder="1" applyAlignment="1">
      <alignment horizontal="right" vertical="center"/>
    </xf>
    <xf numFmtId="165" fontId="75" fillId="2" borderId="2" xfId="543" applyNumberFormat="1" applyFont="1" applyFill="1" applyBorder="1"/>
    <xf numFmtId="165" fontId="76" fillId="2" borderId="2" xfId="543" applyNumberFormat="1" applyFont="1" applyFill="1" applyBorder="1" applyAlignment="1">
      <alignment horizontal="right"/>
    </xf>
    <xf numFmtId="165" fontId="75" fillId="2" borderId="4" xfId="543" applyNumberFormat="1" applyFont="1" applyFill="1" applyBorder="1"/>
    <xf numFmtId="165" fontId="76" fillId="2" borderId="4" xfId="543" applyNumberFormat="1" applyFont="1" applyFill="1" applyBorder="1" applyAlignment="1">
      <alignment horizontal="right"/>
    </xf>
    <xf numFmtId="165" fontId="77" fillId="2" borderId="0" xfId="543" applyNumberFormat="1" applyFont="1" applyFill="1" applyBorder="1" applyAlignment="1">
      <alignment horizontal="left" vertical="top" indent="1"/>
    </xf>
    <xf numFmtId="165" fontId="76" fillId="2" borderId="0" xfId="543" applyNumberFormat="1" applyFont="1" applyFill="1" applyBorder="1" applyAlignment="1">
      <alignment horizontal="left" vertical="top" indent="1"/>
    </xf>
    <xf numFmtId="165" fontId="75" fillId="2" borderId="3" xfId="76" applyNumberFormat="1" applyFont="1" applyFill="1" applyBorder="1"/>
    <xf numFmtId="165" fontId="76" fillId="2" borderId="3" xfId="76" applyNumberFormat="1" applyFont="1" applyFill="1" applyBorder="1" applyAlignment="1">
      <alignment horizontal="left"/>
    </xf>
    <xf numFmtId="170" fontId="75" fillId="2" borderId="3" xfId="52" applyNumberFormat="1" applyFont="1" applyFill="1" applyBorder="1" applyProtection="1"/>
    <xf numFmtId="165" fontId="75" fillId="2" borderId="0" xfId="76" applyNumberFormat="1" applyFont="1" applyFill="1"/>
    <xf numFmtId="0" fontId="73" fillId="2" borderId="0" xfId="80" applyFont="1" applyFill="1" applyBorder="1" applyAlignment="1">
      <alignment horizontal="left"/>
    </xf>
    <xf numFmtId="165" fontId="13" fillId="2" borderId="0" xfId="542" applyNumberFormat="1" applyFont="1" applyFill="1" applyAlignment="1">
      <alignment horizontal="center"/>
    </xf>
    <xf numFmtId="165" fontId="13" fillId="2" borderId="0" xfId="542" applyNumberFormat="1" applyFont="1" applyFill="1" applyBorder="1"/>
    <xf numFmtId="0" fontId="74" fillId="2" borderId="0" xfId="80" applyFont="1" applyFill="1" applyBorder="1" applyAlignment="1">
      <alignment horizontal="left"/>
    </xf>
    <xf numFmtId="170" fontId="13" fillId="2" borderId="0" xfId="52" applyNumberFormat="1" applyFont="1" applyFill="1" applyBorder="1" applyProtection="1"/>
    <xf numFmtId="165" fontId="14" fillId="2" borderId="0" xfId="76" applyNumberFormat="1" applyFont="1" applyFill="1" applyAlignment="1">
      <alignment horizontal="left"/>
    </xf>
    <xf numFmtId="165" fontId="11" fillId="2" borderId="2" xfId="76" applyNumberFormat="1" applyFont="1" applyFill="1" applyBorder="1" applyAlignment="1">
      <alignment horizontal="left"/>
    </xf>
    <xf numFmtId="165" fontId="11" fillId="2" borderId="0" xfId="76" applyNumberFormat="1" applyFont="1" applyFill="1" applyBorder="1" applyAlignment="1">
      <alignment horizontal="left"/>
    </xf>
    <xf numFmtId="3" fontId="11" fillId="2" borderId="0" xfId="76" applyNumberFormat="1" applyFont="1" applyFill="1"/>
    <xf numFmtId="166" fontId="11" fillId="2" borderId="0" xfId="52" applyNumberFormat="1" applyFont="1" applyFill="1" applyBorder="1" applyAlignment="1" applyProtection="1">
      <alignment vertical="top"/>
    </xf>
    <xf numFmtId="165" fontId="31" fillId="2" borderId="0" xfId="76" applyNumberFormat="1" applyFont="1" applyFill="1" applyAlignment="1"/>
    <xf numFmtId="165" fontId="14" fillId="2" borderId="0" xfId="542" applyNumberFormat="1" applyFont="1" applyFill="1"/>
    <xf numFmtId="165" fontId="15" fillId="2" borderId="0" xfId="542" applyNumberFormat="1" applyFont="1" applyFill="1" applyAlignment="1">
      <alignment horizontal="left"/>
    </xf>
    <xf numFmtId="165" fontId="14" fillId="2" borderId="0" xfId="542" applyNumberFormat="1" applyFont="1" applyFill="1" applyAlignment="1">
      <alignment horizontal="right"/>
    </xf>
    <xf numFmtId="165" fontId="14" fillId="2" borderId="0" xfId="542" applyNumberFormat="1" applyFont="1" applyFill="1" applyAlignment="1">
      <alignment horizontal="left"/>
    </xf>
    <xf numFmtId="165" fontId="14" fillId="2" borderId="0" xfId="542" applyNumberFormat="1" applyFont="1" applyFill="1" applyAlignment="1">
      <alignment horizontal="center"/>
    </xf>
    <xf numFmtId="165" fontId="57" fillId="2" borderId="0" xfId="542" applyNumberFormat="1" applyFont="1" applyFill="1"/>
    <xf numFmtId="165" fontId="57" fillId="2" borderId="0" xfId="542" applyNumberFormat="1" applyFont="1" applyFill="1" applyBorder="1"/>
    <xf numFmtId="165" fontId="15" fillId="2" borderId="0" xfId="542" applyNumberFormat="1" applyFont="1" applyFill="1" applyAlignment="1">
      <alignment horizontal="right"/>
    </xf>
    <xf numFmtId="165" fontId="15" fillId="2" borderId="0" xfId="542" applyNumberFormat="1" applyFont="1" applyFill="1" applyAlignment="1">
      <alignment horizontal="center"/>
    </xf>
    <xf numFmtId="165" fontId="29" fillId="2" borderId="0" xfId="542" applyNumberFormat="1" applyFont="1" applyFill="1"/>
    <xf numFmtId="165" fontId="29" fillId="2" borderId="0" xfId="542" applyNumberFormat="1" applyFont="1" applyFill="1" applyBorder="1"/>
    <xf numFmtId="165" fontId="15" fillId="2" borderId="0" xfId="542" applyNumberFormat="1" applyFont="1" applyFill="1"/>
    <xf numFmtId="165" fontId="13" fillId="2" borderId="1" xfId="542" applyNumberFormat="1" applyFont="1" applyFill="1" applyBorder="1"/>
    <xf numFmtId="165" fontId="14" fillId="2" borderId="1" xfId="542" applyNumberFormat="1" applyFont="1" applyFill="1" applyBorder="1" applyAlignment="1">
      <alignment horizontal="left"/>
    </xf>
    <xf numFmtId="165" fontId="13" fillId="2" borderId="1" xfId="542" applyNumberFormat="1" applyFont="1" applyFill="1" applyBorder="1" applyAlignment="1">
      <alignment horizontal="center"/>
    </xf>
    <xf numFmtId="165" fontId="14" fillId="2" borderId="1" xfId="542" applyNumberFormat="1" applyFont="1" applyFill="1" applyBorder="1"/>
    <xf numFmtId="165" fontId="16" fillId="2" borderId="0" xfId="542" applyNumberFormat="1" applyFont="1" applyFill="1" applyBorder="1" applyAlignment="1">
      <alignment horizontal="left"/>
    </xf>
    <xf numFmtId="165" fontId="16" fillId="2" borderId="0" xfId="542" applyNumberFormat="1" applyFont="1" applyFill="1" applyBorder="1" applyAlignment="1">
      <alignment horizontal="center"/>
    </xf>
    <xf numFmtId="165" fontId="16" fillId="2" borderId="0" xfId="542" applyNumberFormat="1" applyFont="1" applyFill="1" applyBorder="1" applyAlignment="1">
      <alignment horizontal="right"/>
    </xf>
    <xf numFmtId="165" fontId="17" fillId="2" borderId="0" xfId="542" applyNumberFormat="1" applyFont="1" applyFill="1" applyBorder="1" applyAlignment="1">
      <alignment horizontal="left"/>
    </xf>
    <xf numFmtId="165" fontId="17" fillId="2" borderId="0" xfId="542" applyNumberFormat="1" applyFont="1" applyFill="1" applyBorder="1" applyAlignment="1">
      <alignment horizontal="center"/>
    </xf>
    <xf numFmtId="165" fontId="17" fillId="2" borderId="0" xfId="542" applyNumberFormat="1" applyFont="1" applyFill="1" applyBorder="1" applyAlignment="1">
      <alignment horizontal="right"/>
    </xf>
    <xf numFmtId="165" fontId="11" fillId="2" borderId="0" xfId="542" applyNumberFormat="1" applyFont="1" applyFill="1" applyBorder="1" applyAlignment="1">
      <alignment horizontal="center"/>
    </xf>
    <xf numFmtId="165" fontId="11" fillId="2" borderId="0" xfId="542" applyNumberFormat="1" applyFont="1" applyFill="1" applyBorder="1" applyAlignment="1">
      <alignment horizontal="right"/>
    </xf>
    <xf numFmtId="165" fontId="11" fillId="2" borderId="2" xfId="542" applyNumberFormat="1" applyFont="1" applyFill="1" applyBorder="1"/>
    <xf numFmtId="165" fontId="17" fillId="2" borderId="2" xfId="542" applyNumberFormat="1" applyFont="1" applyFill="1" applyBorder="1"/>
    <xf numFmtId="165" fontId="17" fillId="2" borderId="2" xfId="542" applyNumberFormat="1" applyFont="1" applyFill="1" applyBorder="1" applyAlignment="1">
      <alignment horizontal="center"/>
    </xf>
    <xf numFmtId="165" fontId="11" fillId="2" borderId="2" xfId="542" applyNumberFormat="1" applyFont="1" applyFill="1" applyBorder="1" applyAlignment="1">
      <alignment horizontal="right"/>
    </xf>
    <xf numFmtId="165" fontId="17" fillId="2" borderId="0" xfId="542" applyNumberFormat="1" applyFont="1" applyFill="1" applyBorder="1"/>
    <xf numFmtId="3" fontId="16" fillId="2" borderId="0" xfId="542" applyNumberFormat="1" applyFont="1" applyFill="1"/>
    <xf numFmtId="165" fontId="16" fillId="2" borderId="0" xfId="542" applyNumberFormat="1" applyFont="1" applyFill="1" applyBorder="1"/>
    <xf numFmtId="169" fontId="16" fillId="2" borderId="0" xfId="39" applyNumberFormat="1" applyFont="1" applyFill="1" applyBorder="1" applyAlignment="1" applyProtection="1">
      <alignment horizontal="right"/>
    </xf>
    <xf numFmtId="3" fontId="16" fillId="2" borderId="0" xfId="39" applyNumberFormat="1" applyFont="1" applyFill="1" applyBorder="1" applyAlignment="1" applyProtection="1">
      <alignment horizontal="right"/>
    </xf>
    <xf numFmtId="3" fontId="11" fillId="2" borderId="0" xfId="542" applyNumberFormat="1" applyFont="1" applyFill="1"/>
    <xf numFmtId="165" fontId="13" fillId="2" borderId="3" xfId="542" applyNumberFormat="1" applyFont="1" applyFill="1" applyBorder="1"/>
    <xf numFmtId="165" fontId="13" fillId="2" borderId="3" xfId="542" applyNumberFormat="1" applyFont="1" applyFill="1" applyBorder="1" applyAlignment="1">
      <alignment horizontal="center"/>
    </xf>
    <xf numFmtId="37" fontId="13" fillId="2" borderId="3" xfId="542" applyNumberFormat="1" applyFont="1" applyFill="1" applyBorder="1" applyAlignment="1" applyProtection="1">
      <alignment horizontal="right"/>
    </xf>
    <xf numFmtId="165" fontId="20" fillId="2" borderId="0" xfId="542" applyNumberFormat="1" applyFont="1" applyFill="1"/>
    <xf numFmtId="165" fontId="20" fillId="2" borderId="0" xfId="542" applyNumberFormat="1" applyFont="1" applyFill="1" applyAlignment="1">
      <alignment horizontal="center"/>
    </xf>
    <xf numFmtId="165" fontId="31" fillId="2" borderId="0" xfId="542" applyNumberFormat="1" applyFont="1" applyFill="1" applyBorder="1" applyAlignment="1">
      <alignment horizontal="left"/>
    </xf>
    <xf numFmtId="165" fontId="32" fillId="2" borderId="0" xfId="542" applyNumberFormat="1" applyFont="1" applyFill="1" applyBorder="1" applyAlignment="1">
      <alignment horizontal="left" indent="14"/>
    </xf>
    <xf numFmtId="170" fontId="21" fillId="2" borderId="0" xfId="1" applyNumberFormat="1" applyFont="1" applyFill="1" applyBorder="1"/>
    <xf numFmtId="0" fontId="14" fillId="2" borderId="0" xfId="101" applyFont="1" applyFill="1" applyBorder="1" applyAlignment="1">
      <alignment vertical="center"/>
    </xf>
    <xf numFmtId="0" fontId="21" fillId="2" borderId="0" xfId="128" applyFont="1" applyFill="1" applyBorder="1" applyAlignment="1">
      <alignment vertical="center"/>
    </xf>
    <xf numFmtId="0" fontId="15" fillId="2" borderId="0" xfId="101" applyFont="1" applyFill="1" applyBorder="1" applyAlignment="1">
      <alignment vertical="top"/>
    </xf>
    <xf numFmtId="0" fontId="27" fillId="2" borderId="0" xfId="128" applyFont="1" applyFill="1" applyBorder="1" applyAlignment="1">
      <alignment vertical="top"/>
    </xf>
    <xf numFmtId="0" fontId="22" fillId="2" borderId="0" xfId="128" applyFont="1" applyFill="1" applyBorder="1" applyAlignment="1">
      <alignment vertical="center"/>
    </xf>
    <xf numFmtId="0" fontId="21" fillId="2" borderId="0" xfId="1" applyNumberFormat="1" applyFont="1" applyFill="1" applyBorder="1"/>
    <xf numFmtId="170" fontId="11" fillId="2" borderId="0" xfId="1" applyNumberFormat="1" applyFont="1" applyFill="1" applyBorder="1" applyAlignment="1">
      <alignment vertical="center"/>
    </xf>
    <xf numFmtId="0" fontId="26" fillId="3" borderId="0" xfId="1" applyNumberFormat="1" applyFont="1" applyFill="1" applyBorder="1" applyAlignment="1">
      <alignment horizontal="center" wrapText="1"/>
    </xf>
    <xf numFmtId="0" fontId="28" fillId="3" borderId="0" xfId="1" applyNumberFormat="1" applyFont="1" applyFill="1" applyBorder="1" applyAlignment="1">
      <alignment horizontal="center" vertical="top" wrapText="1"/>
    </xf>
    <xf numFmtId="165" fontId="16" fillId="2" borderId="1" xfId="71" applyNumberFormat="1" applyFont="1" applyFill="1" applyBorder="1" applyAlignment="1">
      <alignment horizontal="left"/>
    </xf>
    <xf numFmtId="165" fontId="17" fillId="2" borderId="1" xfId="71" applyNumberFormat="1" applyFont="1" applyFill="1" applyBorder="1"/>
    <xf numFmtId="165" fontId="16" fillId="2" borderId="1" xfId="71" applyNumberFormat="1" applyFont="1" applyFill="1" applyBorder="1" applyAlignment="1">
      <alignment horizontal="center"/>
    </xf>
    <xf numFmtId="165" fontId="11" fillId="2" borderId="1" xfId="71" applyNumberFormat="1" applyFont="1" applyFill="1" applyBorder="1" applyAlignment="1">
      <alignment horizontal="left"/>
    </xf>
    <xf numFmtId="165" fontId="17" fillId="2" borderId="1" xfId="71" applyNumberFormat="1" applyFont="1" applyFill="1" applyBorder="1" applyAlignment="1"/>
    <xf numFmtId="165" fontId="16" fillId="2" borderId="1" xfId="71" applyNumberFormat="1" applyFont="1" applyFill="1" applyBorder="1" applyAlignment="1"/>
    <xf numFmtId="3" fontId="16" fillId="2" borderId="0" xfId="550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165" fontId="16" fillId="2" borderId="1" xfId="11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8" fillId="2" borderId="0" xfId="0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center" wrapText="1"/>
    </xf>
    <xf numFmtId="3" fontId="26" fillId="2" borderId="0" xfId="0" applyNumberFormat="1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3" fontId="22" fillId="2" borderId="0" xfId="0" applyNumberFormat="1" applyFont="1" applyFill="1" applyBorder="1" applyAlignment="1">
      <alignment vertical="center"/>
    </xf>
    <xf numFmtId="0" fontId="26" fillId="3" borderId="0" xfId="571" applyNumberFormat="1" applyFont="1" applyFill="1" applyBorder="1" applyAlignment="1">
      <alignment horizontal="left" wrapText="1"/>
    </xf>
    <xf numFmtId="0" fontId="28" fillId="3" borderId="0" xfId="571" applyNumberFormat="1" applyFont="1" applyFill="1" applyBorder="1" applyAlignment="1">
      <alignment horizontal="left" vertical="top" wrapText="1"/>
    </xf>
    <xf numFmtId="3" fontId="22" fillId="2" borderId="0" xfId="0" applyNumberFormat="1" applyFont="1" applyFill="1" applyBorder="1"/>
    <xf numFmtId="0" fontId="28" fillId="3" borderId="0" xfId="571" applyNumberFormat="1" applyFont="1" applyFill="1" applyBorder="1" applyAlignment="1">
      <alignment horizontal="left" vertical="top"/>
    </xf>
    <xf numFmtId="0" fontId="22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vertical="center" wrapText="1"/>
    </xf>
    <xf numFmtId="3" fontId="22" fillId="2" borderId="3" xfId="0" applyNumberFormat="1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vertical="top" wrapText="1"/>
    </xf>
    <xf numFmtId="0" fontId="26" fillId="3" borderId="0" xfId="571" applyNumberFormat="1" applyFont="1" applyFill="1" applyBorder="1" applyAlignment="1">
      <alignment horizontal="left" vertical="top" wrapText="1"/>
    </xf>
    <xf numFmtId="0" fontId="28" fillId="3" borderId="0" xfId="571" applyNumberFormat="1" applyFont="1" applyFill="1" applyBorder="1" applyAlignment="1">
      <alignment horizontal="left" wrapText="1"/>
    </xf>
    <xf numFmtId="165" fontId="19" fillId="2" borderId="0" xfId="105" applyNumberFormat="1" applyFont="1" applyFill="1" applyAlignment="1">
      <alignment horizontal="right" vertical="top"/>
    </xf>
    <xf numFmtId="0" fontId="16" fillId="2" borderId="0" xfId="111" applyFont="1" applyFill="1" applyBorder="1" applyAlignment="1">
      <alignment horizontal="center"/>
    </xf>
    <xf numFmtId="167" fontId="16" fillId="2" borderId="0" xfId="90" applyNumberFormat="1" applyFont="1" applyFill="1" applyBorder="1" applyAlignment="1">
      <alignment horizontal="left"/>
    </xf>
    <xf numFmtId="167" fontId="16" fillId="0" borderId="0" xfId="90" applyNumberFormat="1" applyFont="1" applyFill="1" applyBorder="1"/>
    <xf numFmtId="167" fontId="11" fillId="0" borderId="0" xfId="90" applyNumberFormat="1" applyFont="1" applyFill="1" applyBorder="1"/>
    <xf numFmtId="167" fontId="17" fillId="0" borderId="0" xfId="90" applyNumberFormat="1" applyFont="1" applyFill="1" applyBorder="1" applyAlignment="1">
      <alignment vertical="top"/>
    </xf>
    <xf numFmtId="167" fontId="16" fillId="0" borderId="0" xfId="90" applyNumberFormat="1" applyFont="1" applyFill="1" applyBorder="1" applyAlignment="1">
      <alignment horizontal="left"/>
    </xf>
    <xf numFmtId="167" fontId="17" fillId="0" borderId="0" xfId="90" applyNumberFormat="1" applyFont="1" applyFill="1" applyBorder="1" applyAlignment="1">
      <alignment horizontal="left" vertical="top"/>
    </xf>
    <xf numFmtId="167" fontId="11" fillId="0" borderId="0" xfId="90" applyNumberFormat="1" applyFont="1" applyFill="1" applyBorder="1" applyAlignment="1">
      <alignment horizontal="left"/>
    </xf>
    <xf numFmtId="167" fontId="16" fillId="0" borderId="0" xfId="90" applyNumberFormat="1" applyFont="1" applyFill="1" applyBorder="1" applyAlignment="1">
      <alignment horizontal="center"/>
    </xf>
    <xf numFmtId="167" fontId="11" fillId="0" borderId="0" xfId="90" applyNumberFormat="1" applyFont="1" applyFill="1" applyBorder="1" applyAlignment="1">
      <alignment horizontal="center"/>
    </xf>
    <xf numFmtId="167" fontId="15" fillId="0" borderId="0" xfId="90" applyNumberFormat="1" applyFont="1" applyFill="1" applyAlignment="1">
      <alignment horizontal="left"/>
    </xf>
    <xf numFmtId="167" fontId="13" fillId="0" borderId="0" xfId="90" applyNumberFormat="1" applyFont="1" applyFill="1"/>
    <xf numFmtId="167" fontId="13" fillId="0" borderId="0" xfId="90" applyNumberFormat="1" applyFont="1" applyFill="1" applyAlignment="1">
      <alignment horizontal="center"/>
    </xf>
    <xf numFmtId="167" fontId="13" fillId="0" borderId="0" xfId="90" applyNumberFormat="1" applyFont="1" applyFill="1" applyAlignment="1">
      <alignment horizontal="right"/>
    </xf>
    <xf numFmtId="167" fontId="14" fillId="0" borderId="0" xfId="90" applyNumberFormat="1" applyFont="1" applyFill="1" applyAlignment="1">
      <alignment horizontal="right"/>
    </xf>
    <xf numFmtId="167" fontId="14" fillId="0" borderId="0" xfId="90" applyNumberFormat="1" applyFont="1" applyFill="1" applyAlignment="1">
      <alignment horizontal="left"/>
    </xf>
    <xf numFmtId="167" fontId="14" fillId="0" borderId="0" xfId="90" applyNumberFormat="1" applyFont="1" applyFill="1" applyAlignment="1">
      <alignment horizontal="center"/>
    </xf>
    <xf numFmtId="167" fontId="14" fillId="0" borderId="0" xfId="90" applyNumberFormat="1" applyFont="1" applyFill="1"/>
    <xf numFmtId="167" fontId="15" fillId="0" borderId="0" xfId="90" applyNumberFormat="1" applyFont="1" applyFill="1" applyAlignment="1">
      <alignment horizontal="right"/>
    </xf>
    <xf numFmtId="167" fontId="15" fillId="0" borderId="0" xfId="90" applyNumberFormat="1" applyFont="1" applyFill="1" applyAlignment="1">
      <alignment horizontal="center"/>
    </xf>
    <xf numFmtId="167" fontId="15" fillId="0" borderId="0" xfId="90" applyNumberFormat="1" applyFont="1" applyFill="1"/>
    <xf numFmtId="167" fontId="13" fillId="0" borderId="1" xfId="90" applyNumberFormat="1" applyFont="1" applyFill="1" applyBorder="1"/>
    <xf numFmtId="167" fontId="11" fillId="0" borderId="1" xfId="90" applyNumberFormat="1" applyFont="1" applyFill="1" applyBorder="1"/>
    <xf numFmtId="167" fontId="11" fillId="0" borderId="1" xfId="90" applyNumberFormat="1" applyFont="1" applyFill="1" applyBorder="1" applyAlignment="1">
      <alignment horizontal="center"/>
    </xf>
    <xf numFmtId="167" fontId="11" fillId="0" borderId="1" xfId="90" applyNumberFormat="1" applyFont="1" applyFill="1" applyBorder="1" applyAlignment="1">
      <alignment horizontal="right"/>
    </xf>
    <xf numFmtId="167" fontId="13" fillId="0" borderId="0" xfId="90" applyNumberFormat="1" applyFont="1" applyFill="1" applyBorder="1"/>
    <xf numFmtId="165" fontId="16" fillId="0" borderId="0" xfId="76" applyNumberFormat="1" applyFont="1" applyFill="1" applyBorder="1" applyAlignment="1">
      <alignment horizontal="left"/>
    </xf>
    <xf numFmtId="167" fontId="16" fillId="0" borderId="0" xfId="90" applyNumberFormat="1" applyFont="1" applyFill="1" applyBorder="1" applyAlignment="1">
      <alignment horizontal="right"/>
    </xf>
    <xf numFmtId="167" fontId="13" fillId="0" borderId="3" xfId="90" applyNumberFormat="1" applyFont="1" applyFill="1" applyBorder="1"/>
    <xf numFmtId="165" fontId="17" fillId="0" borderId="0" xfId="76" applyNumberFormat="1" applyFont="1" applyFill="1" applyBorder="1" applyAlignment="1">
      <alignment horizontal="left"/>
    </xf>
    <xf numFmtId="167" fontId="17" fillId="0" borderId="0" xfId="90" applyNumberFormat="1" applyFont="1" applyFill="1" applyBorder="1" applyAlignment="1">
      <alignment horizontal="center"/>
    </xf>
    <xf numFmtId="167" fontId="17" fillId="0" borderId="0" xfId="90" applyNumberFormat="1" applyFont="1" applyFill="1" applyBorder="1" applyAlignment="1">
      <alignment horizontal="right"/>
    </xf>
    <xf numFmtId="165" fontId="16" fillId="0" borderId="0" xfId="76" applyNumberFormat="1" applyFont="1" applyFill="1" applyBorder="1" applyAlignment="1">
      <alignment horizontal="right"/>
    </xf>
    <xf numFmtId="167" fontId="17" fillId="0" borderId="0" xfId="90" applyNumberFormat="1" applyFont="1" applyFill="1" applyBorder="1" applyAlignment="1">
      <alignment horizontal="right" vertical="top"/>
    </xf>
    <xf numFmtId="165" fontId="17" fillId="0" borderId="0" xfId="76" applyNumberFormat="1" applyFont="1" applyFill="1" applyBorder="1" applyAlignment="1">
      <alignment horizontal="right"/>
    </xf>
    <xf numFmtId="167" fontId="13" fillId="0" borderId="2" xfId="90" applyNumberFormat="1" applyFont="1" applyFill="1" applyBorder="1"/>
    <xf numFmtId="167" fontId="11" fillId="0" borderId="2" xfId="90" applyNumberFormat="1" applyFont="1" applyFill="1" applyBorder="1"/>
    <xf numFmtId="167" fontId="11" fillId="0" borderId="2" xfId="90" applyNumberFormat="1" applyFont="1" applyFill="1" applyBorder="1" applyAlignment="1">
      <alignment horizontal="center"/>
    </xf>
    <xf numFmtId="167" fontId="11" fillId="0" borderId="2" xfId="90" applyNumberFormat="1" applyFont="1" applyFill="1" applyBorder="1" applyAlignment="1">
      <alignment horizontal="right"/>
    </xf>
    <xf numFmtId="167" fontId="11" fillId="0" borderId="0" xfId="90" applyNumberFormat="1" applyFont="1" applyFill="1" applyBorder="1" applyAlignment="1">
      <alignment horizontal="right"/>
    </xf>
    <xf numFmtId="3" fontId="11" fillId="0" borderId="0" xfId="575" applyNumberFormat="1" applyFont="1" applyFill="1" applyBorder="1" applyAlignment="1">
      <alignment horizontal="right"/>
    </xf>
    <xf numFmtId="173" fontId="16" fillId="0" borderId="0" xfId="575" applyNumberFormat="1" applyFont="1" applyFill="1" applyBorder="1" applyAlignment="1">
      <alignment horizontal="right"/>
    </xf>
    <xf numFmtId="173" fontId="11" fillId="0" borderId="0" xfId="576" applyNumberFormat="1" applyFont="1" applyFill="1" applyBorder="1" applyAlignment="1">
      <alignment horizontal="right"/>
    </xf>
    <xf numFmtId="167" fontId="14" fillId="0" borderId="0" xfId="90" applyNumberFormat="1" applyFont="1" applyFill="1" applyBorder="1"/>
    <xf numFmtId="3" fontId="13" fillId="0" borderId="0" xfId="90" applyNumberFormat="1" applyFont="1" applyFill="1"/>
    <xf numFmtId="0" fontId="13" fillId="0" borderId="0" xfId="574" applyFont="1" applyFill="1"/>
    <xf numFmtId="173" fontId="11" fillId="0" borderId="0" xfId="575" applyNumberFormat="1" applyFont="1" applyFill="1" applyBorder="1" applyAlignment="1">
      <alignment horizontal="right"/>
    </xf>
    <xf numFmtId="175" fontId="11" fillId="0" borderId="0" xfId="576" applyNumberFormat="1" applyFont="1" applyFill="1" applyBorder="1" applyAlignment="1" applyProtection="1">
      <alignment horizontal="right"/>
    </xf>
    <xf numFmtId="173" fontId="11" fillId="0" borderId="0" xfId="576" applyNumberFormat="1" applyFont="1" applyFill="1" applyBorder="1" applyAlignment="1" applyProtection="1"/>
    <xf numFmtId="175" fontId="11" fillId="0" borderId="0" xfId="576" applyNumberFormat="1" applyFont="1" applyFill="1" applyBorder="1" applyAlignment="1" applyProtection="1"/>
    <xf numFmtId="175" fontId="11" fillId="0" borderId="0" xfId="576" applyNumberFormat="1" applyFont="1" applyFill="1" applyBorder="1" applyAlignment="1">
      <alignment horizontal="right"/>
    </xf>
    <xf numFmtId="175" fontId="11" fillId="0" borderId="0" xfId="576" applyNumberFormat="1" applyFont="1" applyFill="1" applyBorder="1" applyAlignment="1"/>
    <xf numFmtId="3" fontId="11" fillId="0" borderId="0" xfId="575" applyNumberFormat="1" applyFont="1" applyFill="1" applyBorder="1" applyAlignment="1">
      <alignment horizontal="right" vertical="top"/>
    </xf>
    <xf numFmtId="175" fontId="11" fillId="0" borderId="0" xfId="576" applyNumberFormat="1" applyFont="1" applyFill="1" applyBorder="1" applyAlignment="1">
      <alignment horizontal="right" vertical="top"/>
    </xf>
    <xf numFmtId="167" fontId="13" fillId="0" borderId="0" xfId="90" applyNumberFormat="1" applyFont="1" applyFill="1" applyBorder="1" applyAlignment="1">
      <alignment vertical="top"/>
    </xf>
    <xf numFmtId="167" fontId="11" fillId="0" borderId="0" xfId="90" applyNumberFormat="1" applyFont="1" applyFill="1" applyBorder="1" applyAlignment="1">
      <alignment vertical="top"/>
    </xf>
    <xf numFmtId="167" fontId="13" fillId="0" borderId="0" xfId="90" applyNumberFormat="1" applyFont="1" applyFill="1" applyAlignment="1">
      <alignment vertical="top"/>
    </xf>
    <xf numFmtId="3" fontId="13" fillId="0" borderId="0" xfId="90" applyNumberFormat="1" applyFont="1" applyFill="1" applyAlignment="1">
      <alignment vertical="top"/>
    </xf>
    <xf numFmtId="175" fontId="11" fillId="0" borderId="0" xfId="576" applyNumberFormat="1" applyFont="1" applyFill="1" applyBorder="1" applyAlignment="1">
      <alignment vertical="top"/>
    </xf>
    <xf numFmtId="167" fontId="33" fillId="0" borderId="0" xfId="90" applyNumberFormat="1" applyFont="1" applyFill="1" applyBorder="1" applyAlignment="1">
      <alignment vertical="top"/>
    </xf>
    <xf numFmtId="167" fontId="17" fillId="0" borderId="0" xfId="90" applyNumberFormat="1" applyFont="1" applyFill="1" applyBorder="1" applyAlignment="1">
      <alignment horizontal="left" vertical="top" wrapText="1"/>
    </xf>
    <xf numFmtId="3" fontId="11" fillId="0" borderId="0" xfId="577" applyNumberFormat="1" applyFont="1" applyFill="1" applyBorder="1" applyAlignment="1">
      <alignment horizontal="right"/>
    </xf>
    <xf numFmtId="167" fontId="13" fillId="0" borderId="0" xfId="90" applyNumberFormat="1" applyFont="1" applyFill="1" applyBorder="1" applyAlignment="1">
      <alignment horizontal="left"/>
    </xf>
    <xf numFmtId="167" fontId="11" fillId="0" borderId="0" xfId="90" applyNumberFormat="1" applyFont="1" applyFill="1" applyAlignment="1">
      <alignment horizontal="right"/>
    </xf>
    <xf numFmtId="167" fontId="13" fillId="0" borderId="3" xfId="90" applyNumberFormat="1" applyFont="1" applyFill="1" applyBorder="1" applyAlignment="1">
      <alignment horizontal="left"/>
    </xf>
    <xf numFmtId="167" fontId="15" fillId="0" borderId="3" xfId="90" applyNumberFormat="1" applyFont="1" applyFill="1" applyBorder="1"/>
    <xf numFmtId="167" fontId="15" fillId="0" borderId="3" xfId="90" applyNumberFormat="1" applyFont="1" applyFill="1" applyBorder="1" applyAlignment="1">
      <alignment horizontal="center"/>
    </xf>
    <xf numFmtId="167" fontId="15" fillId="0" borderId="3" xfId="90" applyNumberFormat="1" applyFont="1" applyFill="1" applyBorder="1" applyAlignment="1">
      <alignment horizontal="right"/>
    </xf>
    <xf numFmtId="167" fontId="12" fillId="0" borderId="0" xfId="90" applyNumberFormat="1" applyFont="1" applyFill="1"/>
    <xf numFmtId="167" fontId="18" fillId="0" borderId="0" xfId="90" applyNumberFormat="1" applyFont="1" applyFill="1"/>
    <xf numFmtId="167" fontId="12" fillId="0" borderId="0" xfId="90" applyNumberFormat="1" applyFont="1" applyFill="1" applyAlignment="1">
      <alignment horizontal="center"/>
    </xf>
    <xf numFmtId="167" fontId="12" fillId="0" borderId="0" xfId="90" applyNumberFormat="1" applyFont="1" applyFill="1" applyAlignment="1">
      <alignment horizontal="right"/>
    </xf>
    <xf numFmtId="167" fontId="31" fillId="0" borderId="0" xfId="90" applyNumberFormat="1" applyFont="1" applyFill="1" applyAlignment="1">
      <alignment horizontal="right"/>
    </xf>
    <xf numFmtId="167" fontId="32" fillId="0" borderId="0" xfId="90" applyNumberFormat="1" applyFont="1" applyFill="1" applyAlignment="1">
      <alignment horizontal="right" vertical="top"/>
    </xf>
    <xf numFmtId="167" fontId="14" fillId="0" borderId="0" xfId="90" applyNumberFormat="1" applyFont="1" applyFill="1" applyBorder="1" applyAlignment="1">
      <alignment horizontal="left"/>
    </xf>
    <xf numFmtId="167" fontId="13" fillId="0" borderId="0" xfId="90" applyNumberFormat="1" applyFont="1" applyFill="1" applyAlignment="1">
      <alignment horizontal="center" vertical="center"/>
    </xf>
    <xf numFmtId="167" fontId="14" fillId="0" borderId="0" xfId="90" applyNumberFormat="1" applyFont="1" applyFill="1" applyAlignment="1">
      <alignment horizontal="center" vertical="center"/>
    </xf>
    <xf numFmtId="167" fontId="15" fillId="0" borderId="0" xfId="90" applyNumberFormat="1" applyFont="1" applyFill="1" applyAlignment="1">
      <alignment horizontal="center" vertical="center"/>
    </xf>
    <xf numFmtId="167" fontId="11" fillId="0" borderId="1" xfId="90" applyNumberFormat="1" applyFont="1" applyFill="1" applyBorder="1" applyAlignment="1">
      <alignment horizontal="center" vertical="center"/>
    </xf>
    <xf numFmtId="165" fontId="17" fillId="0" borderId="0" xfId="76" applyNumberFormat="1" applyFont="1" applyFill="1" applyBorder="1" applyAlignment="1">
      <alignment horizontal="left" vertical="top"/>
    </xf>
    <xf numFmtId="167" fontId="16" fillId="0" borderId="0" xfId="90" applyNumberFormat="1" applyFont="1" applyFill="1" applyBorder="1" applyAlignment="1">
      <alignment vertical="top"/>
    </xf>
    <xf numFmtId="167" fontId="17" fillId="0" borderId="0" xfId="90" applyNumberFormat="1" applyFont="1" applyFill="1" applyBorder="1" applyAlignment="1">
      <alignment horizontal="center" vertical="top"/>
    </xf>
    <xf numFmtId="167" fontId="11" fillId="0" borderId="0" xfId="90" applyNumberFormat="1" applyFont="1" applyFill="1" applyBorder="1" applyAlignment="1">
      <alignment horizontal="center" vertical="center"/>
    </xf>
    <xf numFmtId="167" fontId="11" fillId="0" borderId="2" xfId="90" applyNumberFormat="1" applyFont="1" applyFill="1" applyBorder="1" applyAlignment="1">
      <alignment horizontal="center" vertical="center"/>
    </xf>
    <xf numFmtId="173" fontId="11" fillId="0" borderId="0" xfId="575" applyNumberFormat="1" applyFont="1" applyFill="1" applyBorder="1" applyAlignment="1"/>
    <xf numFmtId="0" fontId="13" fillId="0" borderId="0" xfId="577" applyFont="1" applyFill="1"/>
    <xf numFmtId="167" fontId="14" fillId="0" borderId="0" xfId="90" applyNumberFormat="1" applyFont="1" applyFill="1" applyBorder="1" applyAlignment="1">
      <alignment vertical="top"/>
    </xf>
    <xf numFmtId="175" fontId="11" fillId="0" borderId="0" xfId="575" applyNumberFormat="1" applyFont="1" applyFill="1" applyBorder="1" applyAlignment="1"/>
    <xf numFmtId="167" fontId="17" fillId="0" borderId="0" xfId="90" applyNumberFormat="1" applyFont="1" applyFill="1" applyBorder="1"/>
    <xf numFmtId="0" fontId="11" fillId="0" borderId="0" xfId="575" applyNumberFormat="1" applyFont="1" applyFill="1" applyBorder="1" applyAlignment="1">
      <alignment horizontal="right"/>
    </xf>
    <xf numFmtId="167" fontId="17" fillId="0" borderId="0" xfId="90" applyNumberFormat="1" applyFont="1" applyFill="1" applyBorder="1" applyAlignment="1"/>
    <xf numFmtId="167" fontId="13" fillId="0" borderId="0" xfId="90" applyNumberFormat="1" applyFont="1" applyFill="1" applyBorder="1" applyAlignment="1"/>
    <xf numFmtId="167" fontId="17" fillId="0" borderId="0" xfId="90" applyNumberFormat="1" applyFont="1" applyFill="1" applyAlignment="1">
      <alignment vertical="top"/>
    </xf>
    <xf numFmtId="167" fontId="11" fillId="0" borderId="0" xfId="90" applyNumberFormat="1" applyFont="1" applyFill="1"/>
    <xf numFmtId="175" fontId="11" fillId="0" borderId="0" xfId="582" applyNumberFormat="1" applyFont="1" applyFill="1" applyBorder="1" applyAlignment="1"/>
    <xf numFmtId="3" fontId="11" fillId="0" borderId="0" xfId="582" applyNumberFormat="1" applyFont="1" applyFill="1" applyBorder="1" applyAlignment="1"/>
    <xf numFmtId="167" fontId="15" fillId="0" borderId="0" xfId="90" applyNumberFormat="1" applyFont="1" applyFill="1" applyBorder="1" applyAlignment="1">
      <alignment vertical="top"/>
    </xf>
    <xf numFmtId="3" fontId="11" fillId="0" borderId="0" xfId="90" applyNumberFormat="1" applyFont="1" applyFill="1"/>
    <xf numFmtId="167" fontId="15" fillId="0" borderId="3" xfId="90" applyNumberFormat="1" applyFont="1" applyFill="1" applyBorder="1" applyAlignment="1">
      <alignment horizontal="center" vertical="center"/>
    </xf>
    <xf numFmtId="167" fontId="20" fillId="0" borderId="0" xfId="90" applyNumberFormat="1" applyFont="1" applyFill="1"/>
    <xf numFmtId="167" fontId="31" fillId="0" borderId="0" xfId="90" applyNumberFormat="1" applyFont="1" applyFill="1"/>
    <xf numFmtId="167" fontId="20" fillId="0" borderId="0" xfId="90" applyNumberFormat="1" applyFont="1" applyFill="1" applyAlignment="1">
      <alignment horizontal="center" vertical="center"/>
    </xf>
    <xf numFmtId="167" fontId="15" fillId="0" borderId="0" xfId="90" applyNumberFormat="1" applyFont="1" applyFill="1" applyAlignment="1"/>
    <xf numFmtId="167" fontId="13" fillId="0" borderId="1" xfId="90" applyNumberFormat="1" applyFont="1" applyFill="1" applyBorder="1" applyAlignment="1">
      <alignment horizontal="center"/>
    </xf>
    <xf numFmtId="165" fontId="14" fillId="0" borderId="0" xfId="76" applyNumberFormat="1" applyFont="1" applyFill="1" applyBorder="1" applyAlignment="1">
      <alignment horizontal="left"/>
    </xf>
    <xf numFmtId="167" fontId="14" fillId="0" borderId="0" xfId="90" applyNumberFormat="1" applyFont="1" applyFill="1" applyBorder="1" applyAlignment="1">
      <alignment horizontal="center"/>
    </xf>
    <xf numFmtId="167" fontId="14" fillId="0" borderId="0" xfId="90" applyNumberFormat="1" applyFont="1" applyFill="1" applyBorder="1" applyAlignment="1">
      <alignment horizontal="right"/>
    </xf>
    <xf numFmtId="165" fontId="14" fillId="0" borderId="0" xfId="76" applyNumberFormat="1" applyFont="1" applyFill="1" applyBorder="1" applyAlignment="1">
      <alignment horizontal="right"/>
    </xf>
    <xf numFmtId="165" fontId="15" fillId="0" borderId="0" xfId="76" applyNumberFormat="1" applyFont="1" applyFill="1" applyBorder="1" applyAlignment="1">
      <alignment horizontal="left"/>
    </xf>
    <xf numFmtId="167" fontId="13" fillId="0" borderId="0" xfId="90" applyNumberFormat="1" applyFont="1" applyFill="1" applyBorder="1" applyAlignment="1">
      <alignment horizontal="center"/>
    </xf>
    <xf numFmtId="167" fontId="15" fillId="0" borderId="0" xfId="90" applyNumberFormat="1" applyFont="1" applyFill="1" applyBorder="1" applyAlignment="1">
      <alignment horizontal="right" vertical="top"/>
    </xf>
    <xf numFmtId="165" fontId="14" fillId="0" borderId="0" xfId="76" applyNumberFormat="1" applyFont="1" applyFill="1" applyBorder="1" applyAlignment="1">
      <alignment horizontal="right" vertical="top"/>
    </xf>
    <xf numFmtId="167" fontId="15" fillId="0" borderId="0" xfId="90" applyNumberFormat="1" applyFont="1" applyFill="1" applyBorder="1"/>
    <xf numFmtId="167" fontId="15" fillId="0" borderId="0" xfId="90" applyNumberFormat="1" applyFont="1" applyFill="1" applyBorder="1" applyAlignment="1">
      <alignment horizontal="right"/>
    </xf>
    <xf numFmtId="165" fontId="15" fillId="0" borderId="0" xfId="76" applyNumberFormat="1" applyFont="1" applyFill="1" applyBorder="1" applyAlignment="1">
      <alignment horizontal="right"/>
    </xf>
    <xf numFmtId="167" fontId="13" fillId="0" borderId="2" xfId="90" applyNumberFormat="1" applyFont="1" applyFill="1" applyBorder="1" applyAlignment="1">
      <alignment horizontal="center"/>
    </xf>
    <xf numFmtId="37" fontId="14" fillId="0" borderId="0" xfId="576" applyNumberFormat="1" applyFont="1" applyFill="1" applyAlignment="1">
      <alignment horizontal="right"/>
    </xf>
    <xf numFmtId="3" fontId="14" fillId="0" borderId="0" xfId="90" applyNumberFormat="1" applyFont="1" applyFill="1" applyBorder="1" applyAlignment="1" applyProtection="1">
      <alignment horizontal="right"/>
    </xf>
    <xf numFmtId="3" fontId="13" fillId="0" borderId="0" xfId="90" applyNumberFormat="1" applyFont="1" applyFill="1" applyBorder="1" applyAlignment="1" applyProtection="1">
      <alignment horizontal="right"/>
    </xf>
    <xf numFmtId="37" fontId="13" fillId="0" borderId="0" xfId="576" applyNumberFormat="1" applyFont="1" applyFill="1" applyAlignment="1">
      <alignment horizontal="right"/>
    </xf>
    <xf numFmtId="3" fontId="13" fillId="0" borderId="0" xfId="90" quotePrefix="1" applyNumberFormat="1" applyFont="1" applyFill="1" applyBorder="1" applyAlignment="1" applyProtection="1">
      <alignment horizontal="right"/>
    </xf>
    <xf numFmtId="4" fontId="14" fillId="0" borderId="0" xfId="90" applyNumberFormat="1" applyFont="1" applyFill="1" applyBorder="1" applyAlignment="1">
      <alignment horizontal="left"/>
    </xf>
    <xf numFmtId="3" fontId="13" fillId="0" borderId="0" xfId="576" applyNumberFormat="1" applyFont="1" applyFill="1" applyAlignment="1">
      <alignment horizontal="right"/>
    </xf>
    <xf numFmtId="167" fontId="15" fillId="0" borderId="0" xfId="90" applyNumberFormat="1" applyFont="1" applyFill="1" applyBorder="1" applyAlignment="1">
      <alignment horizontal="left" vertical="top"/>
    </xf>
    <xf numFmtId="167" fontId="20" fillId="0" borderId="0" xfId="90" applyNumberFormat="1" applyFont="1" applyFill="1" applyAlignment="1">
      <alignment horizontal="center"/>
    </xf>
    <xf numFmtId="165" fontId="13" fillId="0" borderId="0" xfId="96" applyNumberFormat="1" applyFont="1" applyFill="1"/>
    <xf numFmtId="165" fontId="15" fillId="0" borderId="0" xfId="96" applyNumberFormat="1" applyFont="1" applyFill="1" applyAlignment="1">
      <alignment horizontal="left"/>
    </xf>
    <xf numFmtId="165" fontId="14" fillId="0" borderId="0" xfId="96" applyNumberFormat="1" applyFont="1" applyFill="1" applyAlignment="1">
      <alignment horizontal="right"/>
    </xf>
    <xf numFmtId="165" fontId="14" fillId="0" borderId="0" xfId="96" applyNumberFormat="1" applyFont="1" applyFill="1" applyAlignment="1">
      <alignment horizontal="left"/>
    </xf>
    <xf numFmtId="165" fontId="14" fillId="0" borderId="0" xfId="96" applyNumberFormat="1" applyFont="1" applyFill="1"/>
    <xf numFmtId="165" fontId="15" fillId="0" borderId="0" xfId="96" applyNumberFormat="1" applyFont="1" applyFill="1" applyAlignment="1">
      <alignment horizontal="right"/>
    </xf>
    <xf numFmtId="165" fontId="15" fillId="0" borderId="0" xfId="96" applyNumberFormat="1" applyFont="1" applyFill="1"/>
    <xf numFmtId="165" fontId="13" fillId="0" borderId="1" xfId="96" applyNumberFormat="1" applyFont="1" applyFill="1" applyBorder="1"/>
    <xf numFmtId="165" fontId="14" fillId="0" borderId="1" xfId="96" applyNumberFormat="1" applyFont="1" applyFill="1" applyBorder="1" applyAlignment="1">
      <alignment horizontal="left"/>
    </xf>
    <xf numFmtId="165" fontId="14" fillId="0" borderId="1" xfId="96" applyNumberFormat="1" applyFont="1" applyFill="1" applyBorder="1"/>
    <xf numFmtId="165" fontId="13" fillId="0" borderId="0" xfId="96" applyNumberFormat="1" applyFont="1" applyFill="1" applyBorder="1"/>
    <xf numFmtId="165" fontId="16" fillId="0" borderId="0" xfId="96" applyNumberFormat="1" applyFont="1" applyFill="1" applyBorder="1" applyAlignment="1">
      <alignment horizontal="left"/>
    </xf>
    <xf numFmtId="165" fontId="16" fillId="0" borderId="0" xfId="96" applyNumberFormat="1" applyFont="1" applyFill="1" applyBorder="1" applyAlignment="1">
      <alignment horizontal="right"/>
    </xf>
    <xf numFmtId="165" fontId="16" fillId="0" borderId="0" xfId="83" applyNumberFormat="1" applyFont="1" applyFill="1" applyBorder="1" applyAlignment="1">
      <alignment horizontal="right"/>
    </xf>
    <xf numFmtId="165" fontId="17" fillId="0" borderId="0" xfId="96" applyNumberFormat="1" applyFont="1" applyFill="1" applyBorder="1" applyAlignment="1">
      <alignment horizontal="right"/>
    </xf>
    <xf numFmtId="165" fontId="17" fillId="0" borderId="0" xfId="96" applyNumberFormat="1" applyFont="1" applyFill="1" applyBorder="1" applyAlignment="1">
      <alignment horizontal="left"/>
    </xf>
    <xf numFmtId="0" fontId="17" fillId="0" borderId="0" xfId="111" applyFont="1" applyFill="1" applyBorder="1" applyAlignment="1">
      <alignment horizontal="right" readingOrder="1"/>
    </xf>
    <xf numFmtId="165" fontId="16" fillId="0" borderId="0" xfId="96" applyNumberFormat="1" applyFont="1" applyFill="1" applyBorder="1"/>
    <xf numFmtId="165" fontId="11" fillId="0" borderId="0" xfId="96" applyNumberFormat="1" applyFont="1" applyFill="1" applyBorder="1" applyAlignment="1">
      <alignment horizontal="right"/>
    </xf>
    <xf numFmtId="165" fontId="11" fillId="0" borderId="0" xfId="96" applyNumberFormat="1" applyFont="1" applyFill="1" applyBorder="1"/>
    <xf numFmtId="165" fontId="17" fillId="0" borderId="0" xfId="96" applyNumberFormat="1" applyFont="1" applyFill="1" applyBorder="1"/>
    <xf numFmtId="165" fontId="17" fillId="0" borderId="0" xfId="83" applyNumberFormat="1" applyFont="1" applyFill="1" applyBorder="1" applyAlignment="1">
      <alignment horizontal="right"/>
    </xf>
    <xf numFmtId="165" fontId="17" fillId="0" borderId="0" xfId="96" applyNumberFormat="1" applyFont="1" applyFill="1" applyBorder="1" applyAlignment="1">
      <alignment horizontal="center"/>
    </xf>
    <xf numFmtId="165" fontId="13" fillId="0" borderId="2" xfId="96" applyNumberFormat="1" applyFont="1" applyFill="1" applyBorder="1"/>
    <xf numFmtId="165" fontId="17" fillId="0" borderId="2" xfId="96" applyNumberFormat="1" applyFont="1" applyFill="1" applyBorder="1"/>
    <xf numFmtId="165" fontId="11" fillId="0" borderId="2" xfId="96" applyNumberFormat="1" applyFont="1" applyFill="1" applyBorder="1"/>
    <xf numFmtId="170" fontId="16" fillId="0" borderId="0" xfId="52" applyNumberFormat="1" applyFont="1" applyFill="1" applyBorder="1" applyProtection="1"/>
    <xf numFmtId="3" fontId="16" fillId="0" borderId="0" xfId="96" applyNumberFormat="1" applyFont="1" applyFill="1"/>
    <xf numFmtId="3" fontId="16" fillId="0" borderId="0" xfId="52" applyNumberFormat="1" applyFont="1" applyFill="1" applyBorder="1" applyProtection="1"/>
    <xf numFmtId="165" fontId="14" fillId="0" borderId="0" xfId="96" applyNumberFormat="1" applyFont="1" applyFill="1" applyBorder="1"/>
    <xf numFmtId="170" fontId="11" fillId="0" borderId="0" xfId="52" applyNumberFormat="1" applyFont="1" applyFill="1" applyBorder="1" applyProtection="1"/>
    <xf numFmtId="3" fontId="11" fillId="0" borderId="0" xfId="52" applyNumberFormat="1" applyFont="1" applyFill="1" applyBorder="1"/>
    <xf numFmtId="3" fontId="11" fillId="0" borderId="0" xfId="545" applyNumberFormat="1" applyFont="1" applyFill="1" applyBorder="1" applyAlignment="1" applyProtection="1"/>
    <xf numFmtId="3" fontId="11" fillId="0" borderId="0" xfId="96" applyNumberFormat="1" applyFont="1" applyFill="1" applyBorder="1" applyAlignment="1"/>
    <xf numFmtId="165" fontId="11" fillId="0" borderId="0" xfId="96" applyNumberFormat="1" applyFont="1" applyFill="1" applyBorder="1" applyAlignment="1">
      <alignment horizontal="left"/>
    </xf>
    <xf numFmtId="3" fontId="11" fillId="0" borderId="0" xfId="52" applyNumberFormat="1" applyFont="1" applyFill="1" applyBorder="1" applyAlignment="1">
      <alignment horizontal="right"/>
    </xf>
    <xf numFmtId="3" fontId="11" fillId="0" borderId="0" xfId="545" applyNumberFormat="1" applyFont="1" applyFill="1" applyBorder="1" applyAlignment="1" applyProtection="1">
      <alignment horizontal="right"/>
    </xf>
    <xf numFmtId="165" fontId="13" fillId="0" borderId="3" xfId="96" applyNumberFormat="1" applyFont="1" applyFill="1" applyBorder="1"/>
    <xf numFmtId="37" fontId="13" fillId="0" borderId="3" xfId="96" applyNumberFormat="1" applyFont="1" applyFill="1" applyBorder="1" applyProtection="1"/>
    <xf numFmtId="165" fontId="20" fillId="0" borderId="0" xfId="543" applyNumberFormat="1" applyFont="1" applyFill="1" applyBorder="1"/>
    <xf numFmtId="37" fontId="31" fillId="0" borderId="0" xfId="405" applyFont="1" applyFill="1" applyAlignment="1">
      <alignment horizontal="right"/>
    </xf>
    <xf numFmtId="37" fontId="32" fillId="0" borderId="0" xfId="405" applyFont="1" applyFill="1" applyAlignment="1">
      <alignment horizontal="right" vertical="top"/>
    </xf>
    <xf numFmtId="165" fontId="13" fillId="0" borderId="0" xfId="96" applyNumberFormat="1" applyFont="1" applyFill="1" applyAlignment="1">
      <alignment horizontal="center"/>
    </xf>
    <xf numFmtId="165" fontId="14" fillId="0" borderId="0" xfId="96" applyNumberFormat="1" applyFont="1" applyFill="1" applyAlignment="1">
      <alignment horizontal="center"/>
    </xf>
    <xf numFmtId="165" fontId="15" fillId="0" borderId="0" xfId="96" applyNumberFormat="1" applyFont="1" applyFill="1" applyAlignment="1">
      <alignment horizontal="center"/>
    </xf>
    <xf numFmtId="165" fontId="14" fillId="0" borderId="1" xfId="96" applyNumberFormat="1" applyFont="1" applyFill="1" applyBorder="1" applyAlignment="1">
      <alignment horizontal="center"/>
    </xf>
    <xf numFmtId="165" fontId="16" fillId="0" borderId="0" xfId="96" applyNumberFormat="1" applyFont="1" applyFill="1" applyBorder="1" applyAlignment="1">
      <alignment horizontal="center"/>
    </xf>
    <xf numFmtId="165" fontId="16" fillId="0" borderId="0" xfId="76" applyNumberFormat="1" applyFont="1" applyFill="1" applyBorder="1" applyAlignment="1">
      <alignment horizontal="right" vertical="top"/>
    </xf>
    <xf numFmtId="165" fontId="11" fillId="0" borderId="2" xfId="96" applyNumberFormat="1" applyFont="1" applyFill="1" applyBorder="1" applyAlignment="1">
      <alignment horizontal="center"/>
    </xf>
    <xf numFmtId="165" fontId="11" fillId="0" borderId="0" xfId="96" applyNumberFormat="1" applyFont="1" applyFill="1" applyBorder="1" applyAlignment="1">
      <alignment horizontal="center"/>
    </xf>
    <xf numFmtId="3" fontId="13" fillId="0" borderId="0" xfId="545" applyNumberFormat="1" applyFont="1" applyFill="1" applyBorder="1" applyAlignment="1" applyProtection="1"/>
    <xf numFmtId="37" fontId="13" fillId="0" borderId="3" xfId="96" applyNumberFormat="1" applyFont="1" applyFill="1" applyBorder="1" applyAlignment="1" applyProtection="1">
      <alignment horizontal="center"/>
    </xf>
    <xf numFmtId="165" fontId="31" fillId="0" borderId="0" xfId="96" applyNumberFormat="1" applyFont="1" applyFill="1"/>
    <xf numFmtId="165" fontId="20" fillId="0" borderId="0" xfId="96" applyNumberFormat="1" applyFont="1" applyFill="1"/>
    <xf numFmtId="165" fontId="20" fillId="0" borderId="0" xfId="96" applyNumberFormat="1" applyFont="1" applyFill="1" applyAlignment="1">
      <alignment horizontal="center"/>
    </xf>
    <xf numFmtId="165" fontId="31" fillId="0" borderId="0" xfId="96" applyNumberFormat="1" applyFont="1" applyFill="1" applyAlignment="1">
      <alignment horizontal="left"/>
    </xf>
    <xf numFmtId="165" fontId="32" fillId="0" borderId="0" xfId="96" applyNumberFormat="1" applyFont="1" applyFill="1"/>
    <xf numFmtId="165" fontId="32" fillId="0" borderId="0" xfId="96" applyNumberFormat="1" applyFont="1" applyFill="1" applyAlignment="1">
      <alignment horizontal="left" indent="9"/>
    </xf>
    <xf numFmtId="0" fontId="20" fillId="0" borderId="0" xfId="361" applyFont="1" applyFill="1" applyAlignment="1">
      <alignment vertical="top"/>
    </xf>
    <xf numFmtId="165" fontId="32" fillId="0" borderId="0" xfId="542" applyNumberFormat="1" applyFont="1" applyFill="1" applyAlignment="1">
      <alignment horizontal="right"/>
    </xf>
    <xf numFmtId="165" fontId="32" fillId="0" borderId="0" xfId="96" applyNumberFormat="1" applyFont="1" applyFill="1" applyAlignment="1">
      <alignment vertical="top"/>
    </xf>
    <xf numFmtId="165" fontId="13" fillId="0" borderId="0" xfId="76" applyNumberFormat="1" applyFont="1" applyFill="1"/>
    <xf numFmtId="165" fontId="13" fillId="0" borderId="0" xfId="76" applyNumberFormat="1" applyFont="1" applyFill="1" applyAlignment="1">
      <alignment horizontal="right"/>
    </xf>
    <xf numFmtId="165" fontId="15" fillId="0" borderId="0" xfId="76" applyNumberFormat="1" applyFont="1" applyFill="1" applyAlignment="1">
      <alignment horizontal="right"/>
    </xf>
    <xf numFmtId="165" fontId="14" fillId="0" borderId="0" xfId="76" applyNumberFormat="1" applyFont="1" applyFill="1" applyAlignment="1">
      <alignment horizontal="right"/>
    </xf>
    <xf numFmtId="165" fontId="14" fillId="0" borderId="0" xfId="86" applyNumberFormat="1" applyFont="1" applyFill="1" applyAlignment="1">
      <alignment horizontal="left"/>
    </xf>
    <xf numFmtId="165" fontId="14" fillId="0" borderId="0" xfId="76" applyNumberFormat="1" applyFont="1" applyFill="1"/>
    <xf numFmtId="165" fontId="15" fillId="0" borderId="0" xfId="78" applyNumberFormat="1" applyFont="1" applyFill="1" applyAlignment="1">
      <alignment horizontal="right"/>
    </xf>
    <xf numFmtId="165" fontId="15" fillId="0" borderId="0" xfId="86" applyNumberFormat="1" applyFont="1" applyFill="1" applyAlignment="1">
      <alignment horizontal="left"/>
    </xf>
    <xf numFmtId="165" fontId="15" fillId="0" borderId="0" xfId="78" applyNumberFormat="1" applyFont="1" applyFill="1" applyAlignment="1">
      <alignment horizontal="left" indent="1"/>
    </xf>
    <xf numFmtId="165" fontId="15" fillId="0" borderId="0" xfId="76" applyNumberFormat="1" applyFont="1" applyFill="1" applyAlignment="1">
      <alignment horizontal="left"/>
    </xf>
    <xf numFmtId="165" fontId="13" fillId="0" borderId="1" xfId="76" applyNumberFormat="1" applyFont="1" applyFill="1" applyBorder="1"/>
    <xf numFmtId="165" fontId="14" fillId="0" borderId="1" xfId="76" applyNumberFormat="1" applyFont="1" applyFill="1" applyBorder="1" applyAlignment="1">
      <alignment horizontal="left"/>
    </xf>
    <xf numFmtId="165" fontId="14" fillId="0" borderId="1" xfId="76" applyNumberFormat="1" applyFont="1" applyFill="1" applyBorder="1"/>
    <xf numFmtId="165" fontId="14" fillId="0" borderId="1" xfId="76" applyNumberFormat="1" applyFont="1" applyFill="1" applyBorder="1" applyAlignment="1">
      <alignment horizontal="right"/>
    </xf>
    <xf numFmtId="165" fontId="11" fillId="0" borderId="0" xfId="76" applyNumberFormat="1" applyFont="1" applyFill="1"/>
    <xf numFmtId="165" fontId="16" fillId="0" borderId="0" xfId="76" applyNumberFormat="1" applyFont="1" applyFill="1" applyAlignment="1">
      <alignment horizontal="left"/>
    </xf>
    <xf numFmtId="165" fontId="16" fillId="0" borderId="0" xfId="96" applyNumberFormat="1" applyFont="1" applyFill="1" applyAlignment="1">
      <alignment horizontal="right"/>
    </xf>
    <xf numFmtId="165" fontId="16" fillId="0" borderId="0" xfId="76" applyNumberFormat="1" applyFont="1" applyFill="1" applyAlignment="1">
      <alignment horizontal="right"/>
    </xf>
    <xf numFmtId="165" fontId="16" fillId="0" borderId="0" xfId="76" applyNumberFormat="1" applyFont="1" applyFill="1" applyAlignment="1">
      <alignment horizontal="right" vertical="top"/>
    </xf>
    <xf numFmtId="165" fontId="16" fillId="0" borderId="0" xfId="96" applyNumberFormat="1" applyFont="1" applyFill="1" applyAlignment="1">
      <alignment horizontal="right" vertical="top"/>
    </xf>
    <xf numFmtId="165" fontId="14" fillId="0" borderId="0" xfId="76" applyNumberFormat="1" applyFont="1" applyFill="1" applyAlignment="1">
      <alignment horizontal="left"/>
    </xf>
    <xf numFmtId="165" fontId="17" fillId="0" borderId="0" xfId="76" applyNumberFormat="1" applyFont="1" applyFill="1" applyAlignment="1">
      <alignment horizontal="left"/>
    </xf>
    <xf numFmtId="165" fontId="17" fillId="0" borderId="0" xfId="96" applyNumberFormat="1" applyFont="1" applyFill="1" applyAlignment="1">
      <alignment horizontal="right"/>
    </xf>
    <xf numFmtId="165" fontId="17" fillId="0" borderId="0" xfId="76" applyNumberFormat="1" applyFont="1" applyFill="1" applyAlignment="1">
      <alignment horizontal="right"/>
    </xf>
    <xf numFmtId="165" fontId="11" fillId="0" borderId="2" xfId="76" applyNumberFormat="1" applyFont="1" applyFill="1" applyBorder="1"/>
    <xf numFmtId="165" fontId="17" fillId="0" borderId="2" xfId="76" applyNumberFormat="1" applyFont="1" applyFill="1" applyBorder="1"/>
    <xf numFmtId="165" fontId="11" fillId="0" borderId="2" xfId="76" applyNumberFormat="1" applyFont="1" applyFill="1" applyBorder="1" applyAlignment="1">
      <alignment horizontal="right"/>
    </xf>
    <xf numFmtId="165" fontId="13" fillId="0" borderId="2" xfId="76" applyNumberFormat="1" applyFont="1" applyFill="1" applyBorder="1" applyAlignment="1">
      <alignment horizontal="left"/>
    </xf>
    <xf numFmtId="165" fontId="17" fillId="0" borderId="0" xfId="76" applyNumberFormat="1" applyFont="1" applyFill="1"/>
    <xf numFmtId="165" fontId="11" fillId="0" borderId="0" xfId="76" applyNumberFormat="1" applyFont="1" applyFill="1" applyAlignment="1">
      <alignment horizontal="right"/>
    </xf>
    <xf numFmtId="165" fontId="13" fillId="0" borderId="0" xfId="76" applyNumberFormat="1" applyFont="1" applyFill="1" applyAlignment="1">
      <alignment horizontal="left"/>
    </xf>
    <xf numFmtId="3" fontId="16" fillId="0" borderId="0" xfId="76" applyNumberFormat="1" applyFont="1" applyFill="1"/>
    <xf numFmtId="165" fontId="11" fillId="0" borderId="0" xfId="76" applyNumberFormat="1" applyFont="1" applyFill="1" applyAlignment="1">
      <alignment vertical="top"/>
    </xf>
    <xf numFmtId="3" fontId="16" fillId="0" borderId="0" xfId="76" applyNumberFormat="1" applyFont="1" applyFill="1" applyAlignment="1">
      <alignment horizontal="right"/>
    </xf>
    <xf numFmtId="3" fontId="11" fillId="0" borderId="0" xfId="76" applyNumberFormat="1" applyFont="1" applyFill="1" applyAlignment="1">
      <alignment horizontal="right"/>
    </xf>
    <xf numFmtId="3" fontId="11" fillId="0" borderId="0" xfId="52" applyNumberFormat="1" applyFont="1" applyFill="1" applyBorder="1" applyAlignment="1" applyProtection="1">
      <alignment horizontal="right"/>
    </xf>
    <xf numFmtId="165" fontId="13" fillId="0" borderId="0" xfId="76" applyNumberFormat="1" applyFont="1" applyFill="1" applyAlignment="1">
      <alignment vertical="top"/>
    </xf>
    <xf numFmtId="165" fontId="17" fillId="0" borderId="0" xfId="78" applyNumberFormat="1" applyFont="1" applyFill="1" applyAlignment="1">
      <alignment horizontal="left" vertical="top"/>
    </xf>
    <xf numFmtId="165" fontId="16" fillId="0" borderId="0" xfId="76" applyNumberFormat="1" applyFont="1" applyFill="1" applyAlignment="1">
      <alignment horizontal="left" indent="2"/>
    </xf>
    <xf numFmtId="165" fontId="17" fillId="0" borderId="0" xfId="76" applyNumberFormat="1" applyFont="1" applyFill="1" applyAlignment="1">
      <alignment horizontal="left" indent="2"/>
    </xf>
    <xf numFmtId="165" fontId="17" fillId="0" borderId="0" xfId="76" applyNumberFormat="1" applyFont="1" applyFill="1" applyAlignment="1">
      <alignment horizontal="left" vertical="top" indent="2"/>
    </xf>
    <xf numFmtId="166" fontId="13" fillId="0" borderId="0" xfId="76" applyNumberFormat="1" applyFont="1" applyFill="1" applyAlignment="1">
      <alignment vertical="top"/>
    </xf>
    <xf numFmtId="165" fontId="13" fillId="0" borderId="3" xfId="76" applyNumberFormat="1" applyFont="1" applyFill="1" applyBorder="1"/>
    <xf numFmtId="165" fontId="15" fillId="0" borderId="3" xfId="76" applyNumberFormat="1" applyFont="1" applyFill="1" applyBorder="1" applyAlignment="1">
      <alignment horizontal="left"/>
    </xf>
    <xf numFmtId="170" fontId="13" fillId="0" borderId="3" xfId="52" applyNumberFormat="1" applyFont="1" applyFill="1" applyBorder="1" applyProtection="1"/>
    <xf numFmtId="170" fontId="13" fillId="0" borderId="3" xfId="52" applyNumberFormat="1" applyFont="1" applyFill="1" applyBorder="1" applyAlignment="1" applyProtection="1">
      <alignment horizontal="right"/>
    </xf>
    <xf numFmtId="165" fontId="20" fillId="0" borderId="0" xfId="76" applyNumberFormat="1" applyFont="1" applyFill="1"/>
    <xf numFmtId="165" fontId="31" fillId="0" borderId="0" xfId="76" applyNumberFormat="1" applyFont="1" applyFill="1" applyAlignment="1">
      <alignment horizontal="right"/>
    </xf>
    <xf numFmtId="165" fontId="32" fillId="0" borderId="0" xfId="76" applyNumberFormat="1" applyFont="1" applyFill="1" applyAlignment="1">
      <alignment horizontal="right" indent="2"/>
    </xf>
    <xf numFmtId="169" fontId="32" fillId="0" borderId="0" xfId="111" applyNumberFormat="1" applyFont="1" applyFill="1" applyAlignment="1">
      <alignment horizontal="right"/>
    </xf>
    <xf numFmtId="165" fontId="13" fillId="0" borderId="2" xfId="76" applyNumberFormat="1" applyFont="1" applyFill="1" applyBorder="1"/>
    <xf numFmtId="165" fontId="11" fillId="0" borderId="0" xfId="76" applyNumberFormat="1" applyFont="1" applyFill="1" applyAlignment="1">
      <alignment horizontal="right" vertical="top"/>
    </xf>
    <xf numFmtId="165" fontId="16" fillId="0" borderId="0" xfId="78" applyNumberFormat="1" applyFont="1" applyFill="1" applyAlignment="1">
      <alignment horizontal="left" vertical="center"/>
    </xf>
    <xf numFmtId="165" fontId="19" fillId="0" borderId="0" xfId="78" applyNumberFormat="1" applyFont="1" applyFill="1"/>
    <xf numFmtId="165" fontId="12" fillId="0" borderId="0" xfId="78" applyNumberFormat="1" applyFont="1" applyFill="1" applyAlignment="1">
      <alignment vertical="top"/>
    </xf>
    <xf numFmtId="165" fontId="13" fillId="0" borderId="0" xfId="76" applyNumberFormat="1" applyFont="1" applyFill="1" applyAlignment="1">
      <alignment horizontal="right" vertical="top"/>
    </xf>
    <xf numFmtId="165" fontId="18" fillId="2" borderId="6" xfId="105" applyNumberFormat="1" applyFont="1" applyFill="1" applyBorder="1" applyAlignment="1">
      <alignment horizontal="right"/>
    </xf>
    <xf numFmtId="165" fontId="16" fillId="2" borderId="0" xfId="71" applyNumberFormat="1" applyFont="1" applyFill="1" applyBorder="1" applyAlignment="1">
      <alignment horizontal="center"/>
    </xf>
    <xf numFmtId="165" fontId="16" fillId="2" borderId="0" xfId="71" applyNumberFormat="1" applyFont="1" applyFill="1" applyBorder="1" applyAlignment="1">
      <alignment horizontal="center"/>
    </xf>
    <xf numFmtId="0" fontId="16" fillId="0" borderId="0" xfId="128" applyFont="1" applyAlignment="1">
      <alignment horizontal="center" vertical="center"/>
    </xf>
    <xf numFmtId="0" fontId="11" fillId="0" borderId="0" xfId="128" applyFont="1" applyAlignment="1">
      <alignment horizontal="center" vertical="center"/>
    </xf>
    <xf numFmtId="3" fontId="11" fillId="2" borderId="0" xfId="545" applyNumberFormat="1" applyFont="1" applyFill="1"/>
    <xf numFmtId="3" fontId="11" fillId="2" borderId="0" xfId="96" applyNumberFormat="1" applyFont="1" applyFill="1"/>
    <xf numFmtId="3" fontId="11" fillId="2" borderId="0" xfId="545" applyNumberFormat="1" applyFont="1" applyFill="1" applyAlignment="1">
      <alignment horizontal="right"/>
    </xf>
    <xf numFmtId="3" fontId="11" fillId="2" borderId="0" xfId="52" applyNumberFormat="1" applyFont="1" applyFill="1" applyBorder="1"/>
    <xf numFmtId="3" fontId="11" fillId="0" borderId="0" xfId="96" applyNumberFormat="1" applyFont="1"/>
    <xf numFmtId="165" fontId="13" fillId="0" borderId="0" xfId="96" applyNumberFormat="1" applyFont="1"/>
    <xf numFmtId="3" fontId="11" fillId="2" borderId="0" xfId="96" applyNumberFormat="1" applyFont="1" applyFill="1" applyAlignment="1">
      <alignment horizontal="right"/>
    </xf>
    <xf numFmtId="169" fontId="11" fillId="2" borderId="0" xfId="113" quotePrefix="1" applyNumberFormat="1" applyFont="1" applyFill="1" applyBorder="1" applyAlignment="1" applyProtection="1">
      <alignment horizontal="right"/>
    </xf>
    <xf numFmtId="3" fontId="11" fillId="2" borderId="0" xfId="105" applyNumberFormat="1" applyFont="1" applyFill="1" applyBorder="1" applyAlignment="1"/>
    <xf numFmtId="0" fontId="26" fillId="2" borderId="2" xfId="0" applyFont="1" applyFill="1" applyBorder="1" applyAlignment="1">
      <alignment horizontal="center" vertical="center"/>
    </xf>
    <xf numFmtId="0" fontId="16" fillId="2" borderId="0" xfId="111" applyFont="1" applyFill="1" applyBorder="1" applyAlignment="1">
      <alignment horizontal="center"/>
    </xf>
    <xf numFmtId="173" fontId="22" fillId="2" borderId="0" xfId="1" applyNumberFormat="1" applyFont="1" applyFill="1" applyBorder="1"/>
    <xf numFmtId="165" fontId="13" fillId="0" borderId="0" xfId="662" applyNumberFormat="1" applyFont="1"/>
    <xf numFmtId="165" fontId="14" fillId="0" borderId="0" xfId="662" applyNumberFormat="1" applyFont="1" applyAlignment="1">
      <alignment horizontal="left"/>
    </xf>
    <xf numFmtId="165" fontId="14" fillId="0" borderId="0" xfId="662" applyNumberFormat="1" applyFont="1" applyAlignment="1">
      <alignment horizontal="center"/>
    </xf>
    <xf numFmtId="165" fontId="15" fillId="0" borderId="0" xfId="662" applyNumberFormat="1" applyFont="1" applyAlignment="1">
      <alignment horizontal="left"/>
    </xf>
    <xf numFmtId="165" fontId="15" fillId="0" borderId="0" xfId="662" applyNumberFormat="1" applyFont="1" applyAlignment="1">
      <alignment horizontal="center"/>
    </xf>
    <xf numFmtId="165" fontId="15" fillId="0" borderId="0" xfId="662" applyNumberFormat="1" applyFont="1" applyFill="1"/>
    <xf numFmtId="165" fontId="13" fillId="0" borderId="0" xfId="662" applyNumberFormat="1" applyFont="1" applyFill="1"/>
    <xf numFmtId="165" fontId="13" fillId="0" borderId="0" xfId="662" applyNumberFormat="1" applyFont="1" applyFill="1" applyAlignment="1">
      <alignment horizontal="center"/>
    </xf>
    <xf numFmtId="165" fontId="13" fillId="0" borderId="1" xfId="662" applyNumberFormat="1" applyFont="1" applyFill="1" applyBorder="1"/>
    <xf numFmtId="165" fontId="11" fillId="0" borderId="1" xfId="662" applyNumberFormat="1" applyFont="1" applyFill="1" applyBorder="1"/>
    <xf numFmtId="165" fontId="11" fillId="0" borderId="1" xfId="662" applyNumberFormat="1" applyFont="1" applyFill="1" applyBorder="1" applyAlignment="1">
      <alignment horizontal="center"/>
    </xf>
    <xf numFmtId="165" fontId="11" fillId="0" borderId="1" xfId="662" applyNumberFormat="1" applyFont="1" applyFill="1" applyBorder="1" applyAlignment="1">
      <alignment horizontal="right"/>
    </xf>
    <xf numFmtId="165" fontId="13" fillId="5" borderId="0" xfId="662" applyNumberFormat="1" applyFont="1" applyFill="1"/>
    <xf numFmtId="165" fontId="13" fillId="0" borderId="0" xfId="662" applyNumberFormat="1" applyFont="1" applyFill="1" applyBorder="1"/>
    <xf numFmtId="165" fontId="16" fillId="0" borderId="0" xfId="662" applyNumberFormat="1" applyFont="1" applyFill="1" applyBorder="1" applyAlignment="1">
      <alignment horizontal="left"/>
    </xf>
    <xf numFmtId="165" fontId="16" fillId="0" borderId="0" xfId="662" applyNumberFormat="1" applyFont="1" applyFill="1" applyBorder="1" applyAlignment="1">
      <alignment horizontal="center"/>
    </xf>
    <xf numFmtId="165" fontId="16" fillId="0" borderId="0" xfId="663" applyNumberFormat="1" applyFont="1" applyFill="1" applyBorder="1" applyAlignment="1">
      <alignment horizontal="right"/>
    </xf>
    <xf numFmtId="165" fontId="16" fillId="0" borderId="0" xfId="662" applyNumberFormat="1" applyFont="1" applyFill="1" applyBorder="1" applyAlignment="1">
      <alignment horizontal="right" indent="11"/>
    </xf>
    <xf numFmtId="165" fontId="13" fillId="0" borderId="0" xfId="662" applyNumberFormat="1" applyFont="1" applyFill="1" applyBorder="1" applyAlignment="1">
      <alignment vertical="top"/>
    </xf>
    <xf numFmtId="165" fontId="17" fillId="0" borderId="0" xfId="662" applyNumberFormat="1" applyFont="1" applyFill="1" applyBorder="1" applyAlignment="1">
      <alignment horizontal="left" vertical="top"/>
    </xf>
    <xf numFmtId="165" fontId="17" fillId="0" borderId="0" xfId="662" applyNumberFormat="1" applyFont="1" applyFill="1" applyBorder="1" applyAlignment="1">
      <alignment horizontal="center" vertical="top"/>
    </xf>
    <xf numFmtId="165" fontId="17" fillId="0" borderId="0" xfId="663" applyNumberFormat="1" applyFont="1" applyFill="1" applyBorder="1" applyAlignment="1">
      <alignment horizontal="right" vertical="top"/>
    </xf>
    <xf numFmtId="165" fontId="17" fillId="0" borderId="0" xfId="662" applyNumberFormat="1" applyFont="1" applyFill="1" applyBorder="1" applyAlignment="1">
      <alignment horizontal="right" vertical="top"/>
    </xf>
    <xf numFmtId="165" fontId="13" fillId="5" borderId="0" xfId="662" applyNumberFormat="1" applyFont="1" applyFill="1" applyAlignment="1">
      <alignment vertical="top"/>
    </xf>
    <xf numFmtId="165" fontId="13" fillId="0" borderId="2" xfId="662" applyNumberFormat="1" applyFont="1" applyFill="1" applyBorder="1"/>
    <xf numFmtId="165" fontId="11" fillId="0" borderId="2" xfId="662" applyNumberFormat="1" applyFont="1" applyFill="1" applyBorder="1"/>
    <xf numFmtId="165" fontId="11" fillId="0" borderId="2" xfId="662" applyNumberFormat="1" applyFont="1" applyFill="1" applyBorder="1" applyAlignment="1">
      <alignment horizontal="center"/>
    </xf>
    <xf numFmtId="165" fontId="11" fillId="0" borderId="2" xfId="662" applyNumberFormat="1" applyFont="1" applyFill="1" applyBorder="1" applyAlignment="1">
      <alignment horizontal="right" indent="11"/>
    </xf>
    <xf numFmtId="165" fontId="11" fillId="0" borderId="0" xfId="662" applyNumberFormat="1" applyFont="1" applyFill="1" applyBorder="1"/>
    <xf numFmtId="165" fontId="11" fillId="0" borderId="0" xfId="662" applyNumberFormat="1" applyFont="1" applyFill="1" applyBorder="1" applyAlignment="1">
      <alignment horizontal="center"/>
    </xf>
    <xf numFmtId="165" fontId="11" fillId="0" borderId="4" xfId="662" applyNumberFormat="1" applyFont="1" applyFill="1" applyBorder="1"/>
    <xf numFmtId="165" fontId="11" fillId="0" borderId="0" xfId="662" applyNumberFormat="1" applyFont="1" applyFill="1" applyBorder="1" applyAlignment="1">
      <alignment horizontal="right" indent="11"/>
    </xf>
    <xf numFmtId="3" fontId="16" fillId="0" borderId="0" xfId="662" applyNumberFormat="1" applyFont="1" applyFill="1" applyBorder="1" applyAlignment="1">
      <alignment horizontal="right"/>
    </xf>
    <xf numFmtId="3" fontId="16" fillId="0" borderId="0" xfId="52" applyNumberFormat="1" applyFont="1" applyBorder="1" applyAlignment="1">
      <alignment horizontal="right" indent="11"/>
    </xf>
    <xf numFmtId="165" fontId="17" fillId="0" borderId="0" xfId="662" applyNumberFormat="1" applyFont="1" applyFill="1" applyBorder="1" applyAlignment="1">
      <alignment horizontal="left"/>
    </xf>
    <xf numFmtId="3" fontId="11" fillId="0" borderId="0" xfId="52" applyNumberFormat="1" applyFont="1" applyBorder="1" applyAlignment="1">
      <alignment horizontal="right" indent="11"/>
    </xf>
    <xf numFmtId="3" fontId="11" fillId="0" borderId="0" xfId="662" applyNumberFormat="1" applyFont="1" applyFill="1" applyBorder="1" applyAlignment="1">
      <alignment horizontal="right"/>
    </xf>
    <xf numFmtId="165" fontId="16" fillId="0" borderId="0" xfId="664" applyNumberFormat="1" applyFont="1" applyFill="1" applyBorder="1" applyAlignment="1">
      <alignment horizontal="left"/>
    </xf>
    <xf numFmtId="3" fontId="11" fillId="0" borderId="0" xfId="52" applyNumberFormat="1" applyFont="1" applyFill="1" applyBorder="1" applyAlignment="1">
      <alignment horizontal="right" indent="11"/>
    </xf>
    <xf numFmtId="165" fontId="14" fillId="0" borderId="0" xfId="662" applyNumberFormat="1" applyFont="1" applyFill="1"/>
    <xf numFmtId="165" fontId="16" fillId="0" borderId="0" xfId="665" applyNumberFormat="1" applyFont="1" applyFill="1" applyBorder="1" applyAlignment="1">
      <alignment horizontal="left"/>
    </xf>
    <xf numFmtId="165" fontId="17" fillId="0" borderId="0" xfId="665" applyNumberFormat="1" applyFont="1" applyFill="1" applyBorder="1" applyAlignment="1">
      <alignment horizontal="left" vertical="top"/>
    </xf>
    <xf numFmtId="170" fontId="11" fillId="0" borderId="0" xfId="52" applyNumberFormat="1" applyFont="1" applyBorder="1" applyAlignment="1">
      <alignment horizontal="right" indent="11"/>
    </xf>
    <xf numFmtId="165" fontId="17" fillId="0" borderId="2" xfId="662" applyNumberFormat="1" applyFont="1" applyFill="1" applyBorder="1" applyAlignment="1">
      <alignment horizontal="left"/>
    </xf>
    <xf numFmtId="165" fontId="17" fillId="0" borderId="2" xfId="662" applyNumberFormat="1" applyFont="1" applyFill="1" applyBorder="1" applyAlignment="1">
      <alignment horizontal="center"/>
    </xf>
    <xf numFmtId="37" fontId="11" fillId="0" borderId="2" xfId="662" quotePrefix="1" applyNumberFormat="1" applyFont="1" applyBorder="1" applyAlignment="1" applyProtection="1">
      <alignment horizontal="center"/>
    </xf>
    <xf numFmtId="165" fontId="12" fillId="0" borderId="0" xfId="666" applyNumberFormat="1" applyFont="1" applyFill="1" applyBorder="1"/>
    <xf numFmtId="165" fontId="12" fillId="0" borderId="0" xfId="666" applyNumberFormat="1" applyFont="1" applyFill="1" applyBorder="1" applyAlignment="1">
      <alignment horizontal="center"/>
    </xf>
    <xf numFmtId="165" fontId="18" fillId="0" borderId="0" xfId="664" applyNumberFormat="1" applyFont="1" applyFill="1" applyAlignment="1">
      <alignment horizontal="right"/>
    </xf>
    <xf numFmtId="165" fontId="19" fillId="0" borderId="0" xfId="664" applyNumberFormat="1" applyFont="1" applyFill="1" applyAlignment="1">
      <alignment horizontal="left"/>
    </xf>
    <xf numFmtId="2" fontId="19" fillId="0" borderId="0" xfId="666" applyNumberFormat="1" applyFont="1" applyFill="1" applyAlignment="1">
      <alignment horizontal="left"/>
    </xf>
    <xf numFmtId="37" fontId="12" fillId="0" borderId="0" xfId="666" applyNumberFormat="1" applyFont="1" applyFill="1" applyBorder="1" applyProtection="1"/>
    <xf numFmtId="37" fontId="19" fillId="0" borderId="0" xfId="667" applyFont="1" applyFill="1" applyAlignment="1">
      <alignment horizontal="right" vertical="top"/>
    </xf>
    <xf numFmtId="165" fontId="18" fillId="0" borderId="0" xfId="663" applyNumberFormat="1" applyFont="1" applyFill="1" applyBorder="1" applyAlignment="1">
      <alignment horizontal="left"/>
    </xf>
    <xf numFmtId="165" fontId="12" fillId="0" borderId="0" xfId="662" applyNumberFormat="1" applyFont="1" applyFill="1" applyBorder="1"/>
    <xf numFmtId="165" fontId="12" fillId="0" borderId="0" xfId="662" applyNumberFormat="1" applyFont="1" applyFill="1" applyBorder="1" applyAlignment="1">
      <alignment horizontal="center"/>
    </xf>
    <xf numFmtId="165" fontId="15" fillId="0" borderId="0" xfId="666" applyNumberFormat="1" applyFont="1" applyFill="1" applyBorder="1" applyAlignment="1">
      <alignment horizontal="left" vertical="top"/>
    </xf>
    <xf numFmtId="165" fontId="13" fillId="0" borderId="0" xfId="662" applyNumberFormat="1" applyFont="1" applyFill="1" applyBorder="1" applyAlignment="1">
      <alignment horizontal="center"/>
    </xf>
    <xf numFmtId="165" fontId="14" fillId="0" borderId="0" xfId="666" applyNumberFormat="1" applyFont="1" applyFill="1"/>
    <xf numFmtId="165" fontId="13" fillId="0" borderId="0" xfId="662" applyNumberFormat="1" applyFont="1" applyAlignment="1">
      <alignment horizontal="center"/>
    </xf>
    <xf numFmtId="37" fontId="16" fillId="2" borderId="0" xfId="565" applyNumberFormat="1" applyFont="1" applyFill="1" applyAlignment="1">
      <alignment horizontal="right"/>
    </xf>
    <xf numFmtId="3" fontId="16" fillId="2" borderId="0" xfId="90" applyNumberFormat="1" applyFont="1" applyFill="1" applyAlignment="1">
      <alignment horizontal="right"/>
    </xf>
    <xf numFmtId="3" fontId="16" fillId="2" borderId="0" xfId="90" applyNumberFormat="1" applyFont="1" applyFill="1" applyBorder="1" applyAlignment="1" applyProtection="1">
      <alignment horizontal="right"/>
    </xf>
    <xf numFmtId="3" fontId="11" fillId="2" borderId="0" xfId="90" applyNumberFormat="1" applyFont="1" applyFill="1" applyBorder="1" applyAlignment="1" applyProtection="1">
      <alignment horizontal="right"/>
    </xf>
    <xf numFmtId="37" fontId="11" fillId="2" borderId="0" xfId="565" applyNumberFormat="1" applyFont="1" applyFill="1" applyAlignment="1">
      <alignment horizontal="right"/>
    </xf>
    <xf numFmtId="3" fontId="11" fillId="2" borderId="0" xfId="90" quotePrefix="1" applyNumberFormat="1" applyFont="1" applyFill="1" applyBorder="1" applyAlignment="1" applyProtection="1">
      <alignment horizontal="right"/>
    </xf>
    <xf numFmtId="3" fontId="11" fillId="2" borderId="0" xfId="90" applyNumberFormat="1" applyFont="1" applyFill="1" applyBorder="1" applyAlignment="1">
      <alignment horizontal="right"/>
    </xf>
    <xf numFmtId="0" fontId="11" fillId="2" borderId="0" xfId="90" quotePrefix="1" applyNumberFormat="1" applyFont="1" applyFill="1" applyBorder="1" applyAlignment="1" applyProtection="1">
      <alignment horizontal="right"/>
    </xf>
    <xf numFmtId="0" fontId="11" fillId="2" borderId="0" xfId="90" applyNumberFormat="1" applyFont="1" applyFill="1" applyBorder="1" applyAlignment="1" applyProtection="1">
      <alignment horizontal="right"/>
    </xf>
    <xf numFmtId="3" fontId="11" fillId="2" borderId="0" xfId="566" applyNumberFormat="1" applyFont="1" applyFill="1" applyBorder="1" applyAlignment="1">
      <alignment horizontal="right"/>
    </xf>
    <xf numFmtId="0" fontId="11" fillId="2" borderId="0" xfId="566" applyNumberFormat="1" applyFont="1" applyFill="1" applyBorder="1" applyAlignment="1">
      <alignment horizontal="right"/>
    </xf>
    <xf numFmtId="3" fontId="11" fillId="2" borderId="0" xfId="552" applyNumberFormat="1" applyFont="1" applyFill="1" applyBorder="1" applyAlignment="1">
      <alignment horizontal="right"/>
    </xf>
    <xf numFmtId="0" fontId="11" fillId="2" borderId="0" xfId="552" applyNumberFormat="1" applyFont="1" applyFill="1" applyBorder="1" applyAlignment="1">
      <alignment horizontal="right"/>
    </xf>
    <xf numFmtId="3" fontId="11" fillId="2" borderId="0" xfId="553" applyNumberFormat="1" applyFont="1" applyFill="1" applyBorder="1" applyAlignment="1">
      <alignment horizontal="right"/>
    </xf>
    <xf numFmtId="3" fontId="11" fillId="2" borderId="0" xfId="553" quotePrefix="1" applyNumberFormat="1" applyFont="1" applyFill="1" applyBorder="1" applyAlignment="1">
      <alignment horizontal="right"/>
    </xf>
    <xf numFmtId="3" fontId="11" fillId="2" borderId="0" xfId="554" applyNumberFormat="1" applyFont="1" applyFill="1" applyBorder="1" applyAlignment="1">
      <alignment horizontal="right"/>
    </xf>
    <xf numFmtId="0" fontId="11" fillId="2" borderId="0" xfId="554" applyNumberFormat="1" applyFont="1" applyFill="1" applyBorder="1" applyAlignment="1">
      <alignment horizontal="right"/>
    </xf>
    <xf numFmtId="3" fontId="11" fillId="2" borderId="0" xfId="555" applyNumberFormat="1" applyFont="1" applyFill="1" applyBorder="1" applyAlignment="1">
      <alignment horizontal="right"/>
    </xf>
    <xf numFmtId="3" fontId="11" fillId="2" borderId="0" xfId="567" quotePrefix="1" applyNumberFormat="1" applyFont="1" applyFill="1" applyBorder="1" applyAlignment="1">
      <alignment horizontal="right"/>
    </xf>
    <xf numFmtId="0" fontId="11" fillId="2" borderId="0" xfId="564" applyNumberFormat="1" applyFont="1" applyFill="1" applyBorder="1" applyAlignment="1">
      <alignment horizontal="right"/>
    </xf>
    <xf numFmtId="3" fontId="11" fillId="2" borderId="0" xfId="564" quotePrefix="1" applyNumberFormat="1" applyFont="1" applyFill="1" applyBorder="1" applyAlignment="1">
      <alignment horizontal="right"/>
    </xf>
    <xf numFmtId="3" fontId="11" fillId="2" borderId="0" xfId="564" applyNumberFormat="1" applyFont="1" applyFill="1" applyBorder="1" applyAlignment="1">
      <alignment horizontal="right"/>
    </xf>
    <xf numFmtId="3" fontId="14" fillId="0" borderId="0" xfId="576" applyNumberFormat="1" applyFont="1" applyFill="1" applyAlignment="1">
      <alignment horizontal="right"/>
    </xf>
    <xf numFmtId="0" fontId="13" fillId="0" borderId="0" xfId="576" applyNumberFormat="1" applyFont="1" applyFill="1" applyAlignment="1">
      <alignment horizontal="right"/>
    </xf>
    <xf numFmtId="0" fontId="11" fillId="0" borderId="0" xfId="576" applyNumberFormat="1" applyFont="1" applyFill="1" applyBorder="1" applyAlignment="1" applyProtection="1">
      <alignment horizontal="right"/>
    </xf>
    <xf numFmtId="0" fontId="11" fillId="0" borderId="0" xfId="576" applyNumberFormat="1" applyFont="1" applyFill="1" applyBorder="1" applyAlignment="1">
      <alignment horizontal="right"/>
    </xf>
    <xf numFmtId="0" fontId="11" fillId="0" borderId="0" xfId="575" applyNumberFormat="1" applyFont="1" applyFill="1" applyBorder="1" applyAlignment="1">
      <alignment horizontal="right" vertical="top"/>
    </xf>
    <xf numFmtId="0" fontId="11" fillId="0" borderId="0" xfId="576" applyNumberFormat="1" applyFont="1" applyFill="1" applyBorder="1" applyAlignment="1">
      <alignment horizontal="right" vertical="top"/>
    </xf>
    <xf numFmtId="3" fontId="11" fillId="0" borderId="0" xfId="90" applyNumberFormat="1" applyFont="1" applyFill="1" applyAlignment="1">
      <alignment horizontal="right" vertical="top"/>
    </xf>
    <xf numFmtId="3" fontId="11" fillId="0" borderId="0" xfId="90" applyNumberFormat="1" applyFont="1" applyFill="1" applyAlignment="1">
      <alignment horizontal="right"/>
    </xf>
    <xf numFmtId="173" fontId="11" fillId="0" borderId="0" xfId="90" applyNumberFormat="1" applyFont="1" applyFill="1" applyBorder="1" applyAlignment="1" applyProtection="1"/>
    <xf numFmtId="173" fontId="11" fillId="0" borderId="0" xfId="90" applyNumberFormat="1" applyFont="1" applyFill="1" applyBorder="1" applyAlignment="1" applyProtection="1">
      <alignment horizontal="right"/>
    </xf>
    <xf numFmtId="173" fontId="11" fillId="0" borderId="0" xfId="578" applyNumberFormat="1" applyFont="1" applyFill="1" applyBorder="1" applyAlignment="1"/>
    <xf numFmtId="173" fontId="11" fillId="0" borderId="0" xfId="579" applyNumberFormat="1" applyFont="1" applyFill="1" applyBorder="1" applyAlignment="1"/>
    <xf numFmtId="173" fontId="11" fillId="0" borderId="0" xfId="580" applyNumberFormat="1" applyFont="1" applyFill="1" applyBorder="1" applyAlignment="1"/>
    <xf numFmtId="173" fontId="11" fillId="0" borderId="0" xfId="581" applyNumberFormat="1" applyFont="1" applyFill="1" applyBorder="1" applyAlignment="1"/>
    <xf numFmtId="173" fontId="11" fillId="0" borderId="0" xfId="582" applyNumberFormat="1" applyFont="1" applyFill="1" applyBorder="1" applyAlignment="1"/>
    <xf numFmtId="165" fontId="17" fillId="0" borderId="0" xfId="664" applyNumberFormat="1" applyFont="1" applyFill="1" applyBorder="1" applyAlignment="1">
      <alignment horizontal="left" vertical="top"/>
    </xf>
    <xf numFmtId="165" fontId="17" fillId="0" borderId="0" xfId="664" applyNumberFormat="1" applyFont="1" applyFill="1" applyBorder="1" applyAlignment="1">
      <alignment horizontal="left" vertical="center"/>
    </xf>
    <xf numFmtId="3" fontId="11" fillId="0" borderId="0" xfId="96" applyNumberFormat="1" applyFont="1" applyAlignment="1">
      <alignment horizontal="right"/>
    </xf>
    <xf numFmtId="165" fontId="13" fillId="2" borderId="0" xfId="119" applyNumberFormat="1" applyFont="1" applyFill="1" applyBorder="1" applyAlignment="1">
      <alignment vertical="center"/>
    </xf>
    <xf numFmtId="165" fontId="16" fillId="2" borderId="0" xfId="119" applyNumberFormat="1" applyFont="1" applyFill="1" applyBorder="1" applyAlignment="1">
      <alignment horizontal="left" vertical="center"/>
    </xf>
    <xf numFmtId="165" fontId="16" fillId="2" borderId="0" xfId="119" applyNumberFormat="1" applyFont="1" applyFill="1" applyBorder="1" applyAlignment="1">
      <alignment vertical="center"/>
    </xf>
    <xf numFmtId="165" fontId="11" fillId="2" borderId="0" xfId="71" applyNumberFormat="1" applyFont="1" applyFill="1" applyBorder="1" applyAlignment="1">
      <alignment horizontal="center" vertical="center"/>
    </xf>
    <xf numFmtId="3" fontId="11" fillId="2" borderId="0" xfId="119" applyNumberFormat="1" applyFont="1" applyFill="1" applyBorder="1" applyAlignment="1">
      <alignment horizontal="right" vertical="center"/>
    </xf>
    <xf numFmtId="165" fontId="13" fillId="2" borderId="0" xfId="119" applyNumberFormat="1" applyFont="1" applyFill="1" applyAlignment="1">
      <alignment vertical="center"/>
    </xf>
    <xf numFmtId="165" fontId="17" fillId="2" borderId="0" xfId="119" applyNumberFormat="1" applyFont="1" applyFill="1" applyBorder="1" applyAlignment="1">
      <alignment horizontal="left" vertical="center"/>
    </xf>
    <xf numFmtId="165" fontId="11" fillId="2" borderId="0" xfId="119" applyNumberFormat="1" applyFont="1" applyFill="1" applyBorder="1" applyAlignment="1">
      <alignment horizontal="right" vertical="center"/>
    </xf>
    <xf numFmtId="165" fontId="11" fillId="2" borderId="0" xfId="119" applyNumberFormat="1" applyFont="1" applyFill="1" applyBorder="1" applyAlignment="1">
      <alignment horizontal="left" vertical="center"/>
    </xf>
    <xf numFmtId="165" fontId="11" fillId="2" borderId="0" xfId="119" applyNumberFormat="1" applyFont="1" applyFill="1" applyBorder="1" applyAlignment="1">
      <alignment vertical="center"/>
    </xf>
    <xf numFmtId="165" fontId="17" fillId="2" borderId="0" xfId="71" applyNumberFormat="1" applyFont="1" applyFill="1" applyBorder="1" applyAlignment="1">
      <alignment horizontal="left" vertical="center"/>
    </xf>
    <xf numFmtId="165" fontId="17" fillId="2" borderId="0" xfId="119" applyNumberFormat="1" applyFont="1" applyFill="1" applyBorder="1" applyAlignment="1">
      <alignment vertical="center"/>
    </xf>
    <xf numFmtId="3" fontId="16" fillId="2" borderId="0" xfId="119" applyNumberFormat="1" applyFont="1" applyFill="1" applyBorder="1" applyAlignment="1" applyProtection="1">
      <alignment horizontal="right" vertical="center"/>
    </xf>
    <xf numFmtId="3" fontId="11" fillId="2" borderId="0" xfId="565" applyNumberFormat="1" applyFont="1" applyFill="1" applyAlignment="1">
      <alignment horizontal="right"/>
    </xf>
    <xf numFmtId="165" fontId="17" fillId="0" borderId="0" xfId="76" applyNumberFormat="1" applyFont="1" applyFill="1" applyBorder="1" applyAlignment="1">
      <alignment horizontal="right" vertical="top"/>
    </xf>
    <xf numFmtId="173" fontId="11" fillId="0" borderId="0" xfId="575" applyNumberFormat="1" applyFont="1" applyFill="1" applyBorder="1" applyAlignment="1">
      <alignment horizontal="right" vertical="top"/>
    </xf>
    <xf numFmtId="0" fontId="11" fillId="0" borderId="0" xfId="90" applyNumberFormat="1" applyFont="1" applyFill="1" applyBorder="1" applyAlignment="1">
      <alignment horizontal="right" vertical="top"/>
    </xf>
    <xf numFmtId="0" fontId="11" fillId="0" borderId="0" xfId="90" applyNumberFormat="1" applyFont="1" applyFill="1" applyBorder="1" applyAlignment="1">
      <alignment horizontal="right"/>
    </xf>
    <xf numFmtId="173" fontId="11" fillId="0" borderId="3" xfId="575" applyNumberFormat="1" applyFont="1" applyFill="1" applyBorder="1" applyAlignment="1">
      <alignment horizontal="right"/>
    </xf>
    <xf numFmtId="3" fontId="11" fillId="0" borderId="0" xfId="575" applyNumberFormat="1" applyFont="1" applyFill="1" applyBorder="1" applyAlignment="1"/>
    <xf numFmtId="37" fontId="11" fillId="0" borderId="0" xfId="90" applyNumberFormat="1" applyFont="1" applyFill="1" applyBorder="1" applyAlignment="1" applyProtection="1"/>
    <xf numFmtId="3" fontId="11" fillId="0" borderId="0" xfId="578" applyNumberFormat="1" applyFont="1" applyFill="1" applyBorder="1" applyAlignment="1"/>
    <xf numFmtId="3" fontId="11" fillId="0" borderId="0" xfId="579" applyNumberFormat="1" applyFont="1" applyFill="1" applyBorder="1" applyAlignment="1"/>
    <xf numFmtId="3" fontId="11" fillId="0" borderId="0" xfId="580" applyNumberFormat="1" applyFont="1" applyFill="1" applyBorder="1" applyAlignment="1"/>
    <xf numFmtId="3" fontId="11" fillId="0" borderId="0" xfId="581" applyNumberFormat="1" applyFont="1" applyFill="1" applyBorder="1" applyAlignment="1"/>
    <xf numFmtId="173" fontId="11" fillId="0" borderId="0" xfId="90" applyNumberFormat="1" applyFont="1" applyFill="1" applyBorder="1"/>
    <xf numFmtId="3" fontId="22" fillId="2" borderId="0" xfId="0" applyNumberFormat="1" applyFont="1" applyFill="1" applyBorder="1" applyAlignment="1">
      <alignment horizontal="right" vertical="center"/>
    </xf>
    <xf numFmtId="0" fontId="16" fillId="3" borderId="0" xfId="1" applyNumberFormat="1" applyFont="1" applyFill="1" applyBorder="1" applyAlignment="1">
      <alignment horizontal="center"/>
    </xf>
    <xf numFmtId="0" fontId="9" fillId="2" borderId="0" xfId="1" applyNumberFormat="1" applyFont="1" applyFill="1" applyAlignment="1"/>
    <xf numFmtId="0" fontId="17" fillId="3" borderId="0" xfId="1" applyNumberFormat="1" applyFont="1" applyFill="1" applyBorder="1" applyAlignment="1">
      <alignment horizontal="left" vertical="top" wrapText="1"/>
    </xf>
    <xf numFmtId="0" fontId="17" fillId="3" borderId="0" xfId="1" applyNumberFormat="1" applyFont="1" applyFill="1" applyBorder="1" applyAlignment="1">
      <alignment horizontal="center" vertical="top"/>
    </xf>
    <xf numFmtId="0" fontId="9" fillId="2" borderId="0" xfId="1" applyNumberFormat="1" applyFont="1" applyFill="1" applyAlignment="1">
      <alignment vertical="top"/>
    </xf>
    <xf numFmtId="170" fontId="22" fillId="2" borderId="0" xfId="1" applyNumberFormat="1" applyFont="1" applyFill="1" applyAlignment="1">
      <alignment vertical="center"/>
    </xf>
    <xf numFmtId="3" fontId="11" fillId="2" borderId="0" xfId="113" quotePrefix="1" applyNumberFormat="1" applyFont="1" applyFill="1" applyBorder="1" applyAlignment="1" applyProtection="1">
      <alignment horizontal="right" vertical="center"/>
    </xf>
    <xf numFmtId="3" fontId="11" fillId="2" borderId="0" xfId="113" applyNumberFormat="1" applyFont="1" applyFill="1" applyBorder="1" applyAlignment="1" applyProtection="1">
      <alignment horizontal="right" vertical="center"/>
    </xf>
    <xf numFmtId="3" fontId="11" fillId="2" borderId="0" xfId="545" applyNumberFormat="1" applyFont="1" applyFill="1" applyBorder="1" applyAlignment="1" applyProtection="1">
      <alignment horizontal="right" vertical="center"/>
    </xf>
    <xf numFmtId="3" fontId="45" fillId="2" borderId="0" xfId="545" applyNumberFormat="1" applyFont="1" applyFill="1" applyBorder="1" applyAlignment="1" applyProtection="1">
      <alignment horizontal="right" vertical="center"/>
    </xf>
    <xf numFmtId="3" fontId="44" fillId="2" borderId="0" xfId="111" applyNumberFormat="1" applyFont="1" applyFill="1" applyBorder="1" applyAlignment="1" applyProtection="1">
      <alignment horizontal="right" vertical="center"/>
    </xf>
    <xf numFmtId="3" fontId="11" fillId="0" borderId="0" xfId="363" applyNumberFormat="1" applyFont="1" applyFill="1" applyBorder="1" applyAlignment="1" applyProtection="1">
      <alignment horizontal="right" vertical="center"/>
    </xf>
    <xf numFmtId="165" fontId="95" fillId="0" borderId="0" xfId="76" applyNumberFormat="1" applyFont="1"/>
    <xf numFmtId="165" fontId="96" fillId="6" borderId="0" xfId="76" applyNumberFormat="1" applyFont="1" applyFill="1"/>
    <xf numFmtId="165" fontId="96" fillId="0" borderId="0" xfId="76" applyNumberFormat="1" applyFont="1"/>
    <xf numFmtId="165" fontId="97" fillId="0" borderId="0" xfId="668" applyNumberFormat="1" applyFont="1" applyFill="1"/>
    <xf numFmtId="165" fontId="97" fillId="0" borderId="0" xfId="668" applyNumberFormat="1" applyFont="1" applyFill="1" applyAlignment="1">
      <alignment horizontal="center"/>
    </xf>
    <xf numFmtId="165" fontId="98" fillId="0" borderId="0" xfId="668" applyNumberFormat="1" applyFont="1" applyFill="1"/>
    <xf numFmtId="165" fontId="98" fillId="0" borderId="0" xfId="668" applyNumberFormat="1" applyFont="1" applyFill="1" applyAlignment="1">
      <alignment horizontal="right"/>
    </xf>
    <xf numFmtId="165" fontId="98" fillId="0" borderId="0" xfId="668" applyNumberFormat="1" applyFont="1" applyFill="1" applyAlignment="1">
      <alignment horizontal="left"/>
    </xf>
    <xf numFmtId="165" fontId="98" fillId="0" borderId="0" xfId="668" applyNumberFormat="1" applyFont="1" applyFill="1" applyAlignment="1">
      <alignment horizontal="center"/>
    </xf>
    <xf numFmtId="165" fontId="99" fillId="0" borderId="0" xfId="668" applyNumberFormat="1" applyFont="1" applyFill="1" applyAlignment="1">
      <alignment horizontal="right"/>
    </xf>
    <xf numFmtId="165" fontId="99" fillId="0" borderId="0" xfId="668" applyNumberFormat="1" applyFont="1" applyFill="1" applyAlignment="1">
      <alignment horizontal="left"/>
    </xf>
    <xf numFmtId="165" fontId="99" fillId="0" borderId="0" xfId="668" applyNumberFormat="1" applyFont="1" applyFill="1" applyAlignment="1">
      <alignment horizontal="center"/>
    </xf>
    <xf numFmtId="165" fontId="99" fillId="0" borderId="0" xfId="668" applyNumberFormat="1" applyFont="1" applyFill="1"/>
    <xf numFmtId="165" fontId="97" fillId="0" borderId="1" xfId="668" applyNumberFormat="1" applyFont="1" applyFill="1" applyBorder="1"/>
    <xf numFmtId="165" fontId="97" fillId="0" borderId="1" xfId="668" applyNumberFormat="1" applyFont="1" applyFill="1" applyBorder="1" applyAlignment="1">
      <alignment horizontal="center"/>
    </xf>
    <xf numFmtId="165" fontId="98" fillId="0" borderId="1" xfId="668" applyNumberFormat="1" applyFont="1" applyFill="1" applyBorder="1" applyAlignment="1">
      <alignment horizontal="left"/>
    </xf>
    <xf numFmtId="165" fontId="98" fillId="0" borderId="1" xfId="668" applyNumberFormat="1" applyFont="1" applyFill="1" applyBorder="1"/>
    <xf numFmtId="165" fontId="96" fillId="0" borderId="0" xfId="668" applyNumberFormat="1" applyFont="1" applyFill="1"/>
    <xf numFmtId="165" fontId="95" fillId="0" borderId="0" xfId="668" applyNumberFormat="1" applyFont="1" applyFill="1" applyAlignment="1">
      <alignment horizontal="left" indent="1"/>
    </xf>
    <xf numFmtId="165" fontId="95" fillId="0" borderId="0" xfId="669" applyNumberFormat="1" applyFont="1" applyFill="1" applyAlignment="1">
      <alignment horizontal="center"/>
    </xf>
    <xf numFmtId="165" fontId="95" fillId="0" borderId="0" xfId="668" applyNumberFormat="1" applyFont="1" applyFill="1" applyAlignment="1">
      <alignment horizontal="right"/>
    </xf>
    <xf numFmtId="165" fontId="100" fillId="0" borderId="0" xfId="668" applyNumberFormat="1" applyFont="1" applyFill="1" applyAlignment="1">
      <alignment horizontal="left" indent="1"/>
    </xf>
    <xf numFmtId="165" fontId="100" fillId="0" borderId="0" xfId="669" applyNumberFormat="1" applyFont="1" applyFill="1" applyAlignment="1">
      <alignment horizontal="center"/>
    </xf>
    <xf numFmtId="165" fontId="100" fillId="0" borderId="0" xfId="668" applyNumberFormat="1" applyFont="1" applyFill="1" applyAlignment="1">
      <alignment horizontal="right" vertical="top"/>
    </xf>
    <xf numFmtId="165" fontId="96" fillId="0" borderId="0" xfId="668" applyNumberFormat="1" applyFont="1" applyFill="1" applyAlignment="1">
      <alignment horizontal="center"/>
    </xf>
    <xf numFmtId="165" fontId="95" fillId="0" borderId="0" xfId="668" applyNumberFormat="1" applyFont="1" applyFill="1" applyAlignment="1">
      <alignment horizontal="right" vertical="center"/>
    </xf>
    <xf numFmtId="165" fontId="95" fillId="0" borderId="0" xfId="668" applyNumberFormat="1" applyFont="1" applyFill="1" applyAlignment="1">
      <alignment horizontal="right" vertical="center" indent="1"/>
    </xf>
    <xf numFmtId="165" fontId="95" fillId="0" borderId="0" xfId="668" applyNumberFormat="1" applyFont="1" applyFill="1" applyAlignment="1">
      <alignment horizontal="right" vertical="center" indent="2"/>
    </xf>
    <xf numFmtId="165" fontId="96" fillId="0" borderId="2" xfId="668" applyNumberFormat="1" applyFont="1" applyFill="1" applyBorder="1"/>
    <xf numFmtId="165" fontId="96" fillId="0" borderId="2" xfId="668" applyNumberFormat="1" applyFont="1" applyFill="1" applyBorder="1" applyAlignment="1">
      <alignment horizontal="center"/>
    </xf>
    <xf numFmtId="165" fontId="100" fillId="0" borderId="2" xfId="668" applyNumberFormat="1" applyFont="1" applyFill="1" applyBorder="1" applyAlignment="1">
      <alignment horizontal="right"/>
    </xf>
    <xf numFmtId="165" fontId="100" fillId="0" borderId="0" xfId="668" applyNumberFormat="1" applyFont="1" applyFill="1" applyAlignment="1">
      <alignment horizontal="right"/>
    </xf>
    <xf numFmtId="165" fontId="96" fillId="0" borderId="4" xfId="668" applyNumberFormat="1" applyFont="1" applyFill="1" applyBorder="1"/>
    <xf numFmtId="165" fontId="96" fillId="0" borderId="4" xfId="668" applyNumberFormat="1" applyFont="1" applyFill="1" applyBorder="1" applyAlignment="1">
      <alignment horizontal="center"/>
    </xf>
    <xf numFmtId="165" fontId="100" fillId="0" borderId="4" xfId="668" applyNumberFormat="1" applyFont="1" applyFill="1" applyBorder="1" applyAlignment="1">
      <alignment horizontal="right"/>
    </xf>
    <xf numFmtId="0" fontId="102" fillId="0" borderId="0" xfId="670" applyFont="1" applyFill="1"/>
    <xf numFmtId="3" fontId="103" fillId="0" borderId="0" xfId="670" applyNumberFormat="1" applyFont="1" applyFill="1"/>
    <xf numFmtId="1" fontId="103" fillId="0" borderId="0" xfId="671" applyNumberFormat="1" applyFont="1" applyFill="1" applyBorder="1" applyAlignment="1" applyProtection="1"/>
    <xf numFmtId="3" fontId="103" fillId="0" borderId="0" xfId="672" applyNumberFormat="1" applyFont="1" applyFill="1"/>
    <xf numFmtId="0" fontId="103" fillId="0" borderId="0" xfId="672" applyFont="1" applyFill="1"/>
    <xf numFmtId="3" fontId="96" fillId="0" borderId="0" xfId="668" applyNumberFormat="1" applyFont="1" applyFill="1"/>
    <xf numFmtId="165" fontId="96" fillId="0" borderId="0" xfId="668" applyNumberFormat="1" applyFont="1" applyFill="1" applyAlignment="1">
      <alignment vertical="top"/>
    </xf>
    <xf numFmtId="165" fontId="100" fillId="0" borderId="0" xfId="668" applyNumberFormat="1" applyFont="1" applyFill="1" applyAlignment="1">
      <alignment horizontal="left" vertical="top"/>
    </xf>
    <xf numFmtId="0" fontId="103" fillId="0" borderId="0" xfId="670" applyFont="1" applyFill="1"/>
    <xf numFmtId="3" fontId="96" fillId="0" borderId="0" xfId="668" applyNumberFormat="1" applyFont="1" applyFill="1" applyAlignment="1">
      <alignment vertical="top"/>
    </xf>
    <xf numFmtId="3" fontId="104" fillId="0" borderId="0" xfId="672" applyNumberFormat="1" applyFill="1"/>
    <xf numFmtId="3" fontId="95" fillId="0" borderId="0" xfId="668" applyNumberFormat="1" applyFont="1" applyFill="1"/>
    <xf numFmtId="4" fontId="95" fillId="0" borderId="0" xfId="668" applyNumberFormat="1" applyFont="1" applyFill="1"/>
    <xf numFmtId="0" fontId="105" fillId="0" borderId="0" xfId="670" applyFont="1" applyFill="1"/>
    <xf numFmtId="4" fontId="95" fillId="0" borderId="0" xfId="668" applyNumberFormat="1" applyFont="1" applyFill="1" applyAlignment="1">
      <alignment vertical="top"/>
    </xf>
    <xf numFmtId="165" fontId="100" fillId="0" borderId="0" xfId="668" applyNumberFormat="1" applyFont="1" applyFill="1" applyAlignment="1">
      <alignment vertical="top"/>
    </xf>
    <xf numFmtId="3" fontId="95" fillId="0" borderId="0" xfId="668" applyNumberFormat="1" applyFont="1" applyFill="1" applyAlignment="1">
      <alignment vertical="top"/>
    </xf>
    <xf numFmtId="2" fontId="95" fillId="0" borderId="0" xfId="668" applyNumberFormat="1" applyFont="1" applyFill="1"/>
    <xf numFmtId="2" fontId="95" fillId="0" borderId="0" xfId="668" applyNumberFormat="1" applyFont="1" applyFill="1" applyAlignment="1">
      <alignment vertical="top"/>
    </xf>
    <xf numFmtId="3" fontId="103" fillId="0" borderId="0" xfId="672" applyNumberFormat="1" applyFont="1" applyFill="1" applyAlignment="1">
      <alignment horizontal="right"/>
    </xf>
    <xf numFmtId="165" fontId="98" fillId="0" borderId="3" xfId="668" applyNumberFormat="1" applyFont="1" applyFill="1" applyBorder="1"/>
    <xf numFmtId="165" fontId="98" fillId="0" borderId="3" xfId="668" applyNumberFormat="1" applyFont="1" applyFill="1" applyBorder="1" applyAlignment="1">
      <alignment horizontal="center"/>
    </xf>
    <xf numFmtId="165" fontId="97" fillId="0" borderId="3" xfId="668" applyNumberFormat="1" applyFont="1" applyFill="1" applyBorder="1"/>
    <xf numFmtId="165" fontId="106" fillId="0" borderId="6" xfId="673" applyNumberFormat="1" applyFont="1" applyFill="1" applyBorder="1"/>
    <xf numFmtId="0" fontId="106" fillId="0" borderId="0" xfId="674" applyFont="1" applyFill="1" applyAlignment="1">
      <alignment vertical="top"/>
    </xf>
    <xf numFmtId="165" fontId="106" fillId="0" borderId="0" xfId="673" applyNumberFormat="1" applyFont="1" applyFill="1"/>
    <xf numFmtId="165" fontId="106" fillId="0" borderId="0" xfId="673" applyNumberFormat="1" applyFont="1" applyFill="1" applyAlignment="1">
      <alignment horizontal="center"/>
    </xf>
    <xf numFmtId="165" fontId="108" fillId="0" borderId="0" xfId="673" applyNumberFormat="1" applyFont="1" applyFill="1" applyAlignment="1">
      <alignment horizontal="right"/>
    </xf>
    <xf numFmtId="37" fontId="108" fillId="0" borderId="0" xfId="675" applyFont="1" applyFill="1" applyAlignment="1">
      <alignment horizontal="right"/>
    </xf>
    <xf numFmtId="165" fontId="109" fillId="0" borderId="0" xfId="673" applyNumberFormat="1" applyFont="1" applyFill="1" applyAlignment="1">
      <alignment horizontal="right" indent="2"/>
    </xf>
    <xf numFmtId="37" fontId="109" fillId="0" borderId="0" xfId="675" applyFont="1" applyFill="1" applyAlignment="1">
      <alignment horizontal="right" vertical="top"/>
    </xf>
    <xf numFmtId="165" fontId="106" fillId="0" borderId="0" xfId="668" applyNumberFormat="1" applyFont="1" applyFill="1"/>
    <xf numFmtId="165" fontId="108" fillId="0" borderId="0" xfId="669" applyNumberFormat="1" applyFont="1" applyFill="1"/>
    <xf numFmtId="165" fontId="106" fillId="0" borderId="0" xfId="668" applyNumberFormat="1" applyFont="1" applyFill="1" applyAlignment="1">
      <alignment horizontal="center"/>
    </xf>
    <xf numFmtId="165" fontId="109" fillId="0" borderId="0" xfId="669" applyNumberFormat="1" applyFont="1" applyFill="1" applyAlignment="1">
      <alignment vertical="top"/>
    </xf>
    <xf numFmtId="165" fontId="109" fillId="0" borderId="0" xfId="676" applyNumberFormat="1" applyFont="1" applyFill="1" applyAlignment="1">
      <alignment horizontal="right"/>
    </xf>
    <xf numFmtId="165" fontId="97" fillId="0" borderId="0" xfId="673" applyNumberFormat="1" applyFont="1" applyFill="1"/>
    <xf numFmtId="165" fontId="98" fillId="0" borderId="0" xfId="673" applyNumberFormat="1" applyFont="1" applyFill="1" applyAlignment="1">
      <alignment horizontal="right"/>
    </xf>
    <xf numFmtId="165" fontId="98" fillId="0" borderId="0" xfId="677" applyNumberFormat="1" applyFont="1" applyFill="1" applyAlignment="1">
      <alignment horizontal="left"/>
    </xf>
    <xf numFmtId="165" fontId="98" fillId="0" borderId="0" xfId="677" applyNumberFormat="1" applyFont="1" applyFill="1" applyAlignment="1">
      <alignment horizontal="center"/>
    </xf>
    <xf numFmtId="165" fontId="98" fillId="0" borderId="0" xfId="673" applyNumberFormat="1" applyFont="1" applyFill="1"/>
    <xf numFmtId="165" fontId="99" fillId="0" borderId="0" xfId="673" applyNumberFormat="1" applyFont="1" applyFill="1" applyAlignment="1">
      <alignment horizontal="right"/>
    </xf>
    <xf numFmtId="165" fontId="99" fillId="0" borderId="0" xfId="677" applyNumberFormat="1" applyFont="1" applyFill="1" applyAlignment="1">
      <alignment horizontal="left"/>
    </xf>
    <xf numFmtId="165" fontId="99" fillId="0" borderId="0" xfId="677" applyNumberFormat="1" applyFont="1" applyFill="1" applyAlignment="1">
      <alignment horizontal="center"/>
    </xf>
    <xf numFmtId="165" fontId="95" fillId="0" borderId="0" xfId="668" applyNumberFormat="1" applyFont="1" applyFill="1" applyAlignment="1">
      <alignment horizontal="center"/>
    </xf>
    <xf numFmtId="165" fontId="100" fillId="0" borderId="0" xfId="668" applyNumberFormat="1" applyFont="1" applyFill="1" applyAlignment="1">
      <alignment horizontal="center" vertical="top"/>
    </xf>
    <xf numFmtId="165" fontId="95" fillId="0" borderId="4" xfId="668" applyNumberFormat="1" applyFont="1" applyFill="1" applyBorder="1" applyAlignment="1">
      <alignment horizontal="right" vertical="center"/>
    </xf>
    <xf numFmtId="165" fontId="100" fillId="0" borderId="0" xfId="668" applyNumberFormat="1" applyFont="1" applyFill="1" applyAlignment="1">
      <alignment horizontal="right" vertical="center"/>
    </xf>
    <xf numFmtId="165" fontId="97" fillId="0" borderId="2" xfId="668" applyNumberFormat="1" applyFont="1" applyFill="1" applyBorder="1"/>
    <xf numFmtId="165" fontId="99" fillId="0" borderId="2" xfId="668" applyNumberFormat="1" applyFont="1" applyFill="1" applyBorder="1" applyAlignment="1">
      <alignment horizontal="right"/>
    </xf>
    <xf numFmtId="165" fontId="95" fillId="0" borderId="0" xfId="668" applyNumberFormat="1" applyFont="1" applyFill="1" applyAlignment="1">
      <alignment horizontal="left" indent="2"/>
    </xf>
    <xf numFmtId="165" fontId="96" fillId="0" borderId="0" xfId="668" applyNumberFormat="1" applyFont="1" applyFill="1" applyAlignment="1">
      <alignment horizontal="right" vertical="center"/>
    </xf>
    <xf numFmtId="3" fontId="95" fillId="0" borderId="0" xfId="668" applyNumberFormat="1" applyFont="1" applyFill="1" applyAlignment="1">
      <alignment horizontal="right" vertical="center"/>
    </xf>
    <xf numFmtId="3" fontId="100" fillId="0" borderId="0" xfId="668" applyNumberFormat="1" applyFont="1" applyFill="1" applyAlignment="1">
      <alignment horizontal="right" vertical="center"/>
    </xf>
    <xf numFmtId="3" fontId="96" fillId="0" borderId="0" xfId="668" applyNumberFormat="1" applyFont="1" applyFill="1" applyAlignment="1">
      <alignment horizontal="right" vertical="center"/>
    </xf>
    <xf numFmtId="3" fontId="97" fillId="0" borderId="0" xfId="668" applyNumberFormat="1" applyFont="1" applyFill="1"/>
    <xf numFmtId="165" fontId="97" fillId="0" borderId="0" xfId="668" applyNumberFormat="1" applyFont="1" applyFill="1" applyAlignment="1">
      <alignment vertical="top"/>
    </xf>
    <xf numFmtId="165" fontId="100" fillId="0" borderId="0" xfId="668" applyNumberFormat="1" applyFont="1" applyFill="1" applyAlignment="1">
      <alignment horizontal="left" vertical="top" indent="2"/>
    </xf>
    <xf numFmtId="3" fontId="97" fillId="0" borderId="0" xfId="668" applyNumberFormat="1" applyFont="1" applyFill="1" applyAlignment="1">
      <alignment vertical="top"/>
    </xf>
    <xf numFmtId="165" fontId="95" fillId="0" borderId="0" xfId="668" applyNumberFormat="1" applyFont="1" applyFill="1" applyAlignment="1">
      <alignment horizontal="left" vertical="top" indent="2"/>
    </xf>
    <xf numFmtId="3" fontId="98" fillId="0" borderId="0" xfId="668" applyNumberFormat="1" applyFont="1" applyFill="1" applyAlignment="1">
      <alignment vertical="center"/>
    </xf>
    <xf numFmtId="165" fontId="100" fillId="0" borderId="0" xfId="668" applyNumberFormat="1" applyFont="1" applyFill="1" applyAlignment="1">
      <alignment horizontal="left" indent="2"/>
    </xf>
    <xf numFmtId="4" fontId="98" fillId="0" borderId="0" xfId="668" applyNumberFormat="1" applyFont="1" applyFill="1" applyAlignment="1">
      <alignment vertical="center"/>
    </xf>
    <xf numFmtId="4" fontId="98" fillId="0" borderId="0" xfId="668" applyNumberFormat="1" applyFont="1" applyFill="1" applyAlignment="1">
      <alignment vertical="top"/>
    </xf>
    <xf numFmtId="3" fontId="98" fillId="0" borderId="0" xfId="668" applyNumberFormat="1" applyFont="1" applyFill="1" applyAlignment="1">
      <alignment vertical="top"/>
    </xf>
    <xf numFmtId="2" fontId="98" fillId="0" borderId="0" xfId="668" applyNumberFormat="1" applyFont="1" applyFill="1" applyAlignment="1">
      <alignment vertical="center"/>
    </xf>
    <xf numFmtId="2" fontId="98" fillId="0" borderId="0" xfId="668" applyNumberFormat="1" applyFont="1" applyFill="1" applyAlignment="1">
      <alignment vertical="top"/>
    </xf>
    <xf numFmtId="165" fontId="99" fillId="0" borderId="0" xfId="668" applyNumberFormat="1" applyFont="1" applyFill="1" applyAlignment="1">
      <alignment horizontal="left" indent="2"/>
    </xf>
    <xf numFmtId="165" fontId="97" fillId="0" borderId="0" xfId="668" applyNumberFormat="1" applyFont="1" applyFill="1" applyAlignment="1">
      <alignment horizontal="right" vertical="center"/>
    </xf>
    <xf numFmtId="37" fontId="113" fillId="0" borderId="0" xfId="675" applyFont="1" applyFill="1" applyAlignment="1">
      <alignment horizontal="right"/>
    </xf>
    <xf numFmtId="165" fontId="115" fillId="0" borderId="0" xfId="668" applyNumberFormat="1" applyFont="1" applyFill="1"/>
    <xf numFmtId="0" fontId="115" fillId="0" borderId="0" xfId="674" applyFont="1" applyFill="1" applyAlignment="1">
      <alignment vertical="top"/>
    </xf>
    <xf numFmtId="165" fontId="115" fillId="0" borderId="0" xfId="668" applyNumberFormat="1" applyFont="1" applyFill="1" applyAlignment="1">
      <alignment horizontal="center"/>
    </xf>
    <xf numFmtId="37" fontId="114" fillId="0" borderId="0" xfId="675" applyFont="1" applyFill="1" applyAlignment="1">
      <alignment horizontal="right" vertical="top"/>
    </xf>
    <xf numFmtId="165" fontId="113" fillId="0" borderId="0" xfId="669" applyNumberFormat="1" applyFont="1" applyFill="1"/>
    <xf numFmtId="165" fontId="114" fillId="0" borderId="0" xfId="668" applyNumberFormat="1" applyFont="1" applyFill="1" applyAlignment="1">
      <alignment vertical="top"/>
    </xf>
    <xf numFmtId="165" fontId="97" fillId="0" borderId="0" xfId="673" applyNumberFormat="1" applyFont="1" applyFill="1" applyAlignment="1">
      <alignment horizontal="center"/>
    </xf>
    <xf numFmtId="165" fontId="97" fillId="0" borderId="0" xfId="673" applyNumberFormat="1" applyFont="1" applyFill="1" applyAlignment="1">
      <alignment horizontal="right"/>
    </xf>
    <xf numFmtId="165" fontId="99" fillId="0" borderId="0" xfId="678" applyNumberFormat="1" applyFont="1" applyFill="1" applyAlignment="1">
      <alignment horizontal="right"/>
    </xf>
    <xf numFmtId="165" fontId="99" fillId="0" borderId="0" xfId="673" applyNumberFormat="1" applyFont="1" applyFill="1"/>
    <xf numFmtId="165" fontId="99" fillId="0" borderId="0" xfId="673" applyNumberFormat="1" applyFont="1" applyFill="1" applyAlignment="1">
      <alignment horizontal="left"/>
    </xf>
    <xf numFmtId="165" fontId="97" fillId="0" borderId="1" xfId="673" applyNumberFormat="1" applyFont="1" applyFill="1" applyBorder="1"/>
    <xf numFmtId="165" fontId="98" fillId="0" borderId="1" xfId="673" applyNumberFormat="1" applyFont="1" applyFill="1" applyBorder="1" applyAlignment="1">
      <alignment horizontal="left"/>
    </xf>
    <xf numFmtId="165" fontId="97" fillId="0" borderId="1" xfId="673" applyNumberFormat="1" applyFont="1" applyFill="1" applyBorder="1" applyAlignment="1">
      <alignment horizontal="center"/>
    </xf>
    <xf numFmtId="165" fontId="98" fillId="0" borderId="1" xfId="673" applyNumberFormat="1" applyFont="1" applyFill="1" applyBorder="1"/>
    <xf numFmtId="165" fontId="98" fillId="0" borderId="1" xfId="673" applyNumberFormat="1" applyFont="1" applyFill="1" applyBorder="1" applyAlignment="1">
      <alignment horizontal="right"/>
    </xf>
    <xf numFmtId="165" fontId="95" fillId="0" borderId="0" xfId="673" applyNumberFormat="1" applyFont="1" applyFill="1" applyAlignment="1">
      <alignment horizontal="left"/>
    </xf>
    <xf numFmtId="165" fontId="96" fillId="0" borderId="0" xfId="673" applyNumberFormat="1" applyFont="1" applyFill="1"/>
    <xf numFmtId="165" fontId="95" fillId="0" borderId="0" xfId="673" applyNumberFormat="1" applyFont="1" applyFill="1" applyAlignment="1">
      <alignment horizontal="center"/>
    </xf>
    <xf numFmtId="165" fontId="95" fillId="0" borderId="0" xfId="673" applyNumberFormat="1" applyFont="1" applyFill="1" applyAlignment="1">
      <alignment horizontal="right"/>
    </xf>
    <xf numFmtId="165" fontId="95" fillId="0" borderId="0" xfId="673" applyNumberFormat="1" applyFont="1" applyFill="1" applyAlignment="1">
      <alignment horizontal="right" vertical="top"/>
    </xf>
    <xf numFmtId="165" fontId="95" fillId="0" borderId="0" xfId="669" applyNumberFormat="1" applyFont="1" applyFill="1" applyAlignment="1">
      <alignment horizontal="right"/>
    </xf>
    <xf numFmtId="165" fontId="98" fillId="0" borderId="0" xfId="673" applyNumberFormat="1" applyFont="1" applyFill="1" applyAlignment="1">
      <alignment horizontal="left"/>
    </xf>
    <xf numFmtId="165" fontId="100" fillId="0" borderId="0" xfId="673" applyNumberFormat="1" applyFont="1" applyFill="1" applyAlignment="1">
      <alignment horizontal="left"/>
    </xf>
    <xf numFmtId="165" fontId="100" fillId="0" borderId="0" xfId="673" applyNumberFormat="1" applyFont="1" applyFill="1" applyAlignment="1">
      <alignment horizontal="center"/>
    </xf>
    <xf numFmtId="165" fontId="100" fillId="0" borderId="0" xfId="673" applyNumberFormat="1" applyFont="1" applyFill="1" applyAlignment="1">
      <alignment horizontal="right"/>
    </xf>
    <xf numFmtId="165" fontId="97" fillId="0" borderId="2" xfId="673" applyNumberFormat="1" applyFont="1" applyFill="1" applyBorder="1"/>
    <xf numFmtId="165" fontId="100" fillId="0" borderId="2" xfId="673" applyNumberFormat="1" applyFont="1" applyFill="1" applyBorder="1"/>
    <xf numFmtId="165" fontId="100" fillId="0" borderId="2" xfId="673" applyNumberFormat="1" applyFont="1" applyFill="1" applyBorder="1" applyAlignment="1">
      <alignment horizontal="center"/>
    </xf>
    <xf numFmtId="165" fontId="96" fillId="0" borderId="2" xfId="673" applyNumberFormat="1" applyFont="1" applyFill="1" applyBorder="1" applyAlignment="1">
      <alignment horizontal="right"/>
    </xf>
    <xf numFmtId="165" fontId="96" fillId="0" borderId="2" xfId="673" applyNumberFormat="1" applyFont="1" applyFill="1" applyBorder="1"/>
    <xf numFmtId="165" fontId="97" fillId="0" borderId="2" xfId="673" applyNumberFormat="1" applyFont="1" applyFill="1" applyBorder="1" applyAlignment="1">
      <alignment horizontal="left"/>
    </xf>
    <xf numFmtId="165" fontId="100" fillId="0" borderId="0" xfId="673" applyNumberFormat="1" applyFont="1" applyFill="1"/>
    <xf numFmtId="165" fontId="96" fillId="0" borderId="0" xfId="673" applyNumberFormat="1" applyFont="1" applyFill="1" applyAlignment="1">
      <alignment horizontal="right"/>
    </xf>
    <xf numFmtId="165" fontId="97" fillId="0" borderId="0" xfId="673" applyNumberFormat="1" applyFont="1" applyFill="1" applyAlignment="1">
      <alignment horizontal="left"/>
    </xf>
    <xf numFmtId="165" fontId="95" fillId="0" borderId="0" xfId="673" applyNumberFormat="1" applyFont="1" applyFill="1"/>
    <xf numFmtId="165" fontId="95" fillId="0" borderId="0" xfId="673" applyNumberFormat="1" applyFont="1" applyFill="1" applyAlignment="1">
      <alignment horizontal="right" vertical="center"/>
    </xf>
    <xf numFmtId="3" fontId="95" fillId="0" borderId="0" xfId="673" applyNumberFormat="1" applyFont="1" applyFill="1" applyAlignment="1">
      <alignment horizontal="right" vertical="center"/>
    </xf>
    <xf numFmtId="165" fontId="100" fillId="0" borderId="0" xfId="673" applyNumberFormat="1" applyFont="1" applyFill="1" applyAlignment="1">
      <alignment vertical="top"/>
    </xf>
    <xf numFmtId="165" fontId="96" fillId="0" borderId="0" xfId="673" applyNumberFormat="1" applyFont="1" applyFill="1" applyAlignment="1">
      <alignment horizontal="right" vertical="center"/>
    </xf>
    <xf numFmtId="3" fontId="96" fillId="0" borderId="0" xfId="673" applyNumberFormat="1" applyFont="1" applyFill="1" applyAlignment="1">
      <alignment horizontal="right" vertical="center"/>
    </xf>
    <xf numFmtId="3" fontId="96" fillId="0" borderId="0" xfId="679" applyNumberFormat="1" applyFont="1" applyFill="1" applyBorder="1" applyAlignment="1" applyProtection="1">
      <alignment horizontal="right" vertical="center"/>
    </xf>
    <xf numFmtId="165" fontId="97" fillId="0" borderId="0" xfId="673" applyNumberFormat="1" applyFont="1" applyFill="1" applyAlignment="1">
      <alignment vertical="top"/>
    </xf>
    <xf numFmtId="165" fontId="95" fillId="0" borderId="0" xfId="678" applyNumberFormat="1" applyFont="1" applyFill="1"/>
    <xf numFmtId="165" fontId="100" fillId="0" borderId="0" xfId="678" applyNumberFormat="1" applyFont="1" applyFill="1" applyAlignment="1">
      <alignment vertical="top"/>
    </xf>
    <xf numFmtId="165" fontId="96" fillId="0" borderId="0" xfId="673" applyNumberFormat="1" applyFont="1" applyFill="1" applyAlignment="1">
      <alignment vertical="top"/>
    </xf>
    <xf numFmtId="165" fontId="97" fillId="0" borderId="3" xfId="673" applyNumberFormat="1" applyFont="1" applyFill="1" applyBorder="1"/>
    <xf numFmtId="165" fontId="99" fillId="0" borderId="3" xfId="673" applyNumberFormat="1" applyFont="1" applyFill="1" applyBorder="1" applyAlignment="1">
      <alignment horizontal="left"/>
    </xf>
    <xf numFmtId="165" fontId="97" fillId="0" borderId="3" xfId="673" applyNumberFormat="1" applyFont="1" applyFill="1" applyBorder="1" applyAlignment="1">
      <alignment horizontal="center" vertical="center"/>
    </xf>
    <xf numFmtId="178" fontId="97" fillId="0" borderId="3" xfId="679" applyNumberFormat="1" applyFont="1" applyFill="1" applyBorder="1" applyAlignment="1" applyProtection="1">
      <alignment vertical="center"/>
    </xf>
    <xf numFmtId="178" fontId="97" fillId="0" borderId="3" xfId="679" applyNumberFormat="1" applyFont="1" applyFill="1" applyBorder="1" applyAlignment="1" applyProtection="1">
      <alignment horizontal="right" vertical="center"/>
    </xf>
    <xf numFmtId="3" fontId="96" fillId="0" borderId="0" xfId="673" applyNumberFormat="1" applyFont="1" applyFill="1" applyAlignment="1">
      <alignment horizontal="right"/>
    </xf>
    <xf numFmtId="165" fontId="113" fillId="0" borderId="0" xfId="677" applyNumberFormat="1" applyFont="1" applyFill="1"/>
    <xf numFmtId="165" fontId="114" fillId="0" borderId="0" xfId="678" applyNumberFormat="1" applyFont="1" applyFill="1"/>
    <xf numFmtId="165" fontId="114" fillId="0" borderId="0" xfId="678" applyNumberFormat="1" applyFont="1" applyFill="1" applyAlignment="1">
      <alignment horizontal="center"/>
    </xf>
    <xf numFmtId="165" fontId="113" fillId="0" borderId="0" xfId="678" applyNumberFormat="1" applyFont="1" applyFill="1"/>
    <xf numFmtId="165" fontId="115" fillId="0" borderId="0" xfId="678" applyNumberFormat="1" applyFont="1" applyFill="1" applyAlignment="1">
      <alignment vertical="top"/>
    </xf>
    <xf numFmtId="165" fontId="115" fillId="0" borderId="0" xfId="678" applyNumberFormat="1" applyFont="1" applyFill="1" applyAlignment="1">
      <alignment horizontal="center" vertical="top"/>
    </xf>
    <xf numFmtId="165" fontId="114" fillId="0" borderId="0" xfId="678" applyNumberFormat="1" applyFont="1" applyFill="1" applyAlignment="1">
      <alignment horizontal="left" vertical="top"/>
    </xf>
    <xf numFmtId="165" fontId="97" fillId="0" borderId="0" xfId="673" applyNumberFormat="1" applyFont="1" applyFill="1" applyAlignment="1">
      <alignment horizontal="right" vertical="top"/>
    </xf>
    <xf numFmtId="165" fontId="109" fillId="0" borderId="0" xfId="673" applyNumberFormat="1" applyFont="1" applyFill="1" applyAlignment="1">
      <alignment vertical="top"/>
    </xf>
    <xf numFmtId="1" fontId="103" fillId="0" borderId="0" xfId="671" applyNumberFormat="1" applyFont="1" applyFill="1" applyBorder="1" applyAlignment="1" applyProtection="1">
      <alignment horizontal="right"/>
    </xf>
    <xf numFmtId="0" fontId="103" fillId="0" borderId="0" xfId="672" applyFont="1" applyFill="1" applyAlignment="1">
      <alignment horizontal="right"/>
    </xf>
    <xf numFmtId="0" fontId="104" fillId="0" borderId="0" xfId="672" applyFill="1" applyAlignment="1">
      <alignment horizontal="right"/>
    </xf>
    <xf numFmtId="0" fontId="112" fillId="0" borderId="0" xfId="672" applyFont="1" applyFill="1"/>
    <xf numFmtId="165" fontId="100" fillId="0" borderId="0" xfId="668" applyNumberFormat="1" applyFont="1" applyFill="1"/>
    <xf numFmtId="165" fontId="95" fillId="0" borderId="0" xfId="668" applyNumberFormat="1" applyFont="1" applyFill="1"/>
    <xf numFmtId="165" fontId="95" fillId="0" borderId="0" xfId="668" applyNumberFormat="1" applyFont="1" applyFill="1" applyAlignment="1">
      <alignment horizontal="left"/>
    </xf>
    <xf numFmtId="165" fontId="95" fillId="0" borderId="3" xfId="668" applyNumberFormat="1" applyFont="1" applyFill="1" applyBorder="1" applyAlignment="1">
      <alignment horizontal="right"/>
    </xf>
    <xf numFmtId="165" fontId="96" fillId="0" borderId="3" xfId="668" applyNumberFormat="1" applyFont="1" applyFill="1" applyBorder="1" applyAlignment="1">
      <alignment horizontal="right"/>
    </xf>
    <xf numFmtId="0" fontId="111" fillId="0" borderId="0" xfId="672" applyFont="1" applyFill="1"/>
    <xf numFmtId="165" fontId="100" fillId="0" borderId="0" xfId="668" applyNumberFormat="1" applyFont="1" applyFill="1" applyAlignment="1">
      <alignment vertical="center"/>
    </xf>
    <xf numFmtId="0" fontId="105" fillId="0" borderId="0" xfId="670" applyFont="1" applyFill="1" applyAlignment="1">
      <alignment wrapText="1"/>
    </xf>
    <xf numFmtId="3" fontId="11" fillId="2" borderId="0" xfId="128" quotePrefix="1" applyNumberFormat="1" applyFont="1" applyFill="1" applyBorder="1" applyAlignment="1">
      <alignment horizontal="right" vertical="center"/>
    </xf>
    <xf numFmtId="0" fontId="23" fillId="2" borderId="0" xfId="1" applyNumberFormat="1" applyFont="1" applyFill="1" applyBorder="1" applyAlignment="1">
      <alignment horizontal="center"/>
    </xf>
    <xf numFmtId="3" fontId="11" fillId="2" borderId="0" xfId="363" applyNumberFormat="1" applyFont="1" applyFill="1" applyBorder="1" applyAlignment="1" applyProtection="1"/>
    <xf numFmtId="165" fontId="16" fillId="2" borderId="0" xfId="71" applyNumberFormat="1" applyFont="1" applyFill="1" applyBorder="1" applyAlignment="1">
      <alignment horizontal="center"/>
    </xf>
    <xf numFmtId="165" fontId="14" fillId="2" borderId="0" xfId="71" applyNumberFormat="1" applyFont="1" applyFill="1" applyBorder="1" applyAlignment="1">
      <alignment horizontal="center"/>
    </xf>
    <xf numFmtId="165" fontId="15" fillId="2" borderId="0" xfId="71" applyNumberFormat="1" applyFont="1" applyFill="1" applyBorder="1" applyAlignment="1">
      <alignment horizontal="center"/>
    </xf>
    <xf numFmtId="165" fontId="16" fillId="2" borderId="0" xfId="71" applyNumberFormat="1" applyFont="1" applyFill="1" applyBorder="1" applyAlignment="1">
      <alignment horizontal="center"/>
    </xf>
    <xf numFmtId="165" fontId="14" fillId="2" borderId="0" xfId="71" applyNumberFormat="1" applyFont="1" applyFill="1" applyBorder="1" applyAlignment="1">
      <alignment horizontal="center"/>
    </xf>
    <xf numFmtId="165" fontId="15" fillId="2" borderId="0" xfId="71" applyNumberFormat="1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 vertical="center"/>
    </xf>
    <xf numFmtId="3" fontId="11" fillId="2" borderId="0" xfId="47" applyNumberFormat="1" applyFont="1" applyFill="1" applyBorder="1" applyAlignment="1">
      <alignment horizontal="right"/>
    </xf>
    <xf numFmtId="3" fontId="22" fillId="2" borderId="0" xfId="0" quotePrefix="1" applyNumberFormat="1" applyFont="1" applyFill="1" applyBorder="1" applyAlignment="1">
      <alignment horizontal="right" vertical="center"/>
    </xf>
    <xf numFmtId="0" fontId="26" fillId="3" borderId="0" xfId="1" applyNumberFormat="1" applyFont="1" applyFill="1" applyBorder="1" applyAlignment="1">
      <alignment horizontal="center" wrapText="1"/>
    </xf>
    <xf numFmtId="0" fontId="28" fillId="3" borderId="2" xfId="1" applyNumberFormat="1" applyFont="1" applyFill="1" applyBorder="1" applyAlignment="1">
      <alignment horizontal="center" vertical="top" wrapText="1"/>
    </xf>
    <xf numFmtId="0" fontId="16" fillId="4" borderId="0" xfId="57" applyNumberFormat="1" applyFont="1" applyFill="1" applyBorder="1" applyAlignment="1">
      <alignment horizontal="center" vertical="center" wrapText="1"/>
    </xf>
    <xf numFmtId="0" fontId="17" fillId="4" borderId="2" xfId="57" applyNumberFormat="1" applyFont="1" applyFill="1" applyBorder="1" applyAlignment="1">
      <alignment horizontal="center" vertical="center" wrapText="1"/>
    </xf>
    <xf numFmtId="0" fontId="26" fillId="3" borderId="4" xfId="1" applyNumberFormat="1" applyFont="1" applyFill="1" applyBorder="1" applyAlignment="1">
      <alignment horizontal="center" wrapText="1"/>
    </xf>
    <xf numFmtId="165" fontId="16" fillId="2" borderId="0" xfId="78" applyNumberFormat="1" applyFont="1" applyFill="1" applyBorder="1" applyAlignment="1">
      <alignment horizontal="left" vertical="center" wrapText="1"/>
    </xf>
    <xf numFmtId="165" fontId="17" fillId="2" borderId="0" xfId="78" applyNumberFormat="1" applyFont="1" applyFill="1" applyBorder="1" applyAlignment="1">
      <alignment horizontal="left" vertical="top" wrapText="1"/>
    </xf>
    <xf numFmtId="165" fontId="77" fillId="2" borderId="0" xfId="543" applyNumberFormat="1" applyFont="1" applyFill="1" applyBorder="1" applyAlignment="1">
      <alignment horizontal="center"/>
    </xf>
    <xf numFmtId="165" fontId="76" fillId="2" borderId="2" xfId="543" applyNumberFormat="1" applyFont="1" applyFill="1" applyBorder="1" applyAlignment="1">
      <alignment horizontal="center"/>
    </xf>
    <xf numFmtId="165" fontId="76" fillId="2" borderId="0" xfId="543" applyNumberFormat="1" applyFont="1" applyFill="1" applyBorder="1" applyAlignment="1">
      <alignment horizontal="center"/>
    </xf>
    <xf numFmtId="165" fontId="16" fillId="2" borderId="0" xfId="543" applyNumberFormat="1" applyFont="1" applyFill="1" applyBorder="1" applyAlignment="1">
      <alignment horizontal="center"/>
    </xf>
    <xf numFmtId="165" fontId="17" fillId="2" borderId="2" xfId="543" applyNumberFormat="1" applyFont="1" applyFill="1" applyBorder="1" applyAlignment="1">
      <alignment horizontal="center"/>
    </xf>
    <xf numFmtId="165" fontId="17" fillId="2" borderId="0" xfId="543" applyNumberFormat="1" applyFont="1" applyFill="1" applyBorder="1" applyAlignment="1">
      <alignment horizontal="center"/>
    </xf>
    <xf numFmtId="165" fontId="16" fillId="0" borderId="0" xfId="78" applyNumberFormat="1" applyFont="1" applyFill="1" applyAlignment="1">
      <alignment horizontal="left" vertical="top"/>
    </xf>
    <xf numFmtId="165" fontId="17" fillId="0" borderId="0" xfId="78" applyNumberFormat="1" applyFont="1" applyFill="1" applyAlignment="1">
      <alignment horizontal="left" vertical="top"/>
    </xf>
    <xf numFmtId="165" fontId="95" fillId="0" borderId="0" xfId="668" applyNumberFormat="1" applyFont="1" applyFill="1" applyBorder="1" applyAlignment="1">
      <alignment horizontal="center"/>
    </xf>
    <xf numFmtId="165" fontId="100" fillId="0" borderId="2" xfId="668" applyNumberFormat="1" applyFont="1" applyFill="1" applyBorder="1" applyAlignment="1">
      <alignment horizontal="center"/>
    </xf>
    <xf numFmtId="165" fontId="95" fillId="0" borderId="4" xfId="668" applyNumberFormat="1" applyFont="1" applyFill="1" applyBorder="1" applyAlignment="1">
      <alignment horizontal="center"/>
    </xf>
    <xf numFmtId="165" fontId="100" fillId="0" borderId="0" xfId="668" applyNumberFormat="1" applyFont="1" applyFill="1" applyBorder="1" applyAlignment="1">
      <alignment horizontal="center" vertical="top"/>
    </xf>
    <xf numFmtId="167" fontId="16" fillId="0" borderId="1" xfId="90" applyNumberFormat="1" applyFont="1" applyFill="1" applyBorder="1" applyAlignment="1">
      <alignment horizontal="center" vertical="center" wrapText="1"/>
    </xf>
    <xf numFmtId="0" fontId="11" fillId="0" borderId="1" xfId="574" applyFont="1" applyFill="1" applyBorder="1" applyAlignment="1">
      <alignment horizontal="center" vertical="center" wrapText="1"/>
    </xf>
    <xf numFmtId="0" fontId="11" fillId="0" borderId="3" xfId="574" applyFont="1" applyFill="1" applyBorder="1" applyAlignment="1">
      <alignment horizontal="center" vertical="center" wrapText="1"/>
    </xf>
    <xf numFmtId="167" fontId="16" fillId="0" borderId="0" xfId="90" applyNumberFormat="1" applyFont="1" applyFill="1" applyBorder="1" applyAlignment="1">
      <alignment horizontal="left"/>
    </xf>
    <xf numFmtId="167" fontId="16" fillId="0" borderId="0" xfId="90" applyNumberFormat="1" applyFont="1" applyFill="1" applyBorder="1" applyAlignment="1">
      <alignment horizontal="left" vertical="top"/>
    </xf>
    <xf numFmtId="0" fontId="11" fillId="0" borderId="1" xfId="577" applyFont="1" applyFill="1" applyBorder="1" applyAlignment="1">
      <alignment horizontal="center" vertical="center" wrapText="1"/>
    </xf>
    <xf numFmtId="0" fontId="11" fillId="0" borderId="3" xfId="577" applyFont="1" applyFill="1" applyBorder="1" applyAlignment="1">
      <alignment horizontal="center" vertical="center" wrapText="1"/>
    </xf>
    <xf numFmtId="0" fontId="16" fillId="2" borderId="0" xfId="111" applyFont="1" applyFill="1" applyBorder="1" applyAlignment="1">
      <alignment horizontal="center"/>
    </xf>
    <xf numFmtId="0" fontId="17" fillId="2" borderId="2" xfId="111" applyFont="1" applyFill="1" applyBorder="1" applyAlignment="1">
      <alignment horizontal="center"/>
    </xf>
    <xf numFmtId="0" fontId="26" fillId="3" borderId="0" xfId="1" applyNumberFormat="1" applyFont="1" applyFill="1" applyBorder="1" applyAlignment="1">
      <alignment horizontal="center"/>
    </xf>
    <xf numFmtId="0" fontId="28" fillId="3" borderId="0" xfId="1" applyNumberFormat="1" applyFont="1" applyFill="1" applyBorder="1" applyAlignment="1">
      <alignment horizontal="center" vertical="top"/>
    </xf>
    <xf numFmtId="0" fontId="16" fillId="3" borderId="0" xfId="1" applyNumberFormat="1" applyFont="1" applyFill="1" applyBorder="1" applyAlignment="1">
      <alignment horizontal="center"/>
    </xf>
    <xf numFmtId="0" fontId="17" fillId="3" borderId="2" xfId="1" applyNumberFormat="1" applyFont="1" applyFill="1" applyBorder="1" applyAlignment="1">
      <alignment horizontal="center"/>
    </xf>
    <xf numFmtId="0" fontId="16" fillId="3" borderId="0" xfId="1" applyNumberFormat="1" applyFont="1" applyFill="1" applyBorder="1" applyAlignment="1">
      <alignment horizontal="center" vertical="top"/>
    </xf>
    <xf numFmtId="0" fontId="17" fillId="3" borderId="2" xfId="1" applyNumberFormat="1" applyFont="1" applyFill="1" applyBorder="1" applyAlignment="1">
      <alignment horizontal="center" wrapText="1"/>
    </xf>
    <xf numFmtId="0" fontId="17" fillId="3" borderId="2" xfId="1" applyNumberFormat="1" applyFont="1" applyFill="1" applyBorder="1" applyAlignment="1">
      <alignment horizontal="center" vertical="top"/>
    </xf>
    <xf numFmtId="0" fontId="17" fillId="3" borderId="2" xfId="1" applyNumberFormat="1" applyFont="1" applyFill="1" applyBorder="1" applyAlignment="1">
      <alignment horizontal="center" vertical="top" wrapText="1"/>
    </xf>
    <xf numFmtId="165" fontId="16" fillId="2" borderId="0" xfId="105" applyNumberFormat="1" applyFont="1" applyFill="1" applyBorder="1" applyAlignment="1">
      <alignment horizontal="center"/>
    </xf>
    <xf numFmtId="165" fontId="17" fillId="2" borderId="2" xfId="105" applyNumberFormat="1" applyFont="1" applyFill="1" applyBorder="1" applyAlignment="1">
      <alignment horizontal="center" vertical="top"/>
    </xf>
    <xf numFmtId="165" fontId="17" fillId="2" borderId="0" xfId="105" applyNumberFormat="1" applyFont="1" applyFill="1" applyBorder="1" applyAlignment="1">
      <alignment horizontal="center"/>
    </xf>
    <xf numFmtId="165" fontId="17" fillId="2" borderId="0" xfId="105" applyNumberFormat="1" applyFont="1" applyFill="1" applyBorder="1" applyAlignment="1">
      <alignment horizontal="center" vertical="top"/>
    </xf>
    <xf numFmtId="165" fontId="16" fillId="2" borderId="1" xfId="105" applyNumberFormat="1" applyFont="1" applyFill="1" applyBorder="1" applyAlignment="1">
      <alignment horizontal="center"/>
    </xf>
    <xf numFmtId="165" fontId="16" fillId="2" borderId="0" xfId="107" applyNumberFormat="1" applyFont="1" applyFill="1" applyBorder="1" applyAlignment="1">
      <alignment horizontal="center"/>
    </xf>
    <xf numFmtId="165" fontId="17" fillId="2" borderId="2" xfId="107" applyNumberFormat="1" applyFont="1" applyFill="1" applyBorder="1" applyAlignment="1">
      <alignment horizontal="center" vertical="top"/>
    </xf>
    <xf numFmtId="165" fontId="17" fillId="2" borderId="2" xfId="105" applyNumberFormat="1" applyFont="1" applyFill="1" applyBorder="1" applyAlignment="1">
      <alignment horizontal="center"/>
    </xf>
    <xf numFmtId="165" fontId="17" fillId="2" borderId="2" xfId="107" applyNumberFormat="1" applyFont="1" applyFill="1" applyBorder="1" applyAlignment="1">
      <alignment horizontal="center"/>
    </xf>
    <xf numFmtId="165" fontId="16" fillId="2" borderId="0" xfId="71" applyNumberFormat="1" applyFont="1" applyFill="1" applyBorder="1" applyAlignment="1">
      <alignment horizontal="center"/>
    </xf>
    <xf numFmtId="165" fontId="17" fillId="2" borderId="0" xfId="71" applyNumberFormat="1" applyFont="1" applyFill="1" applyBorder="1" applyAlignment="1">
      <alignment horizontal="center"/>
    </xf>
    <xf numFmtId="165" fontId="17" fillId="2" borderId="2" xfId="71" applyNumberFormat="1" applyFont="1" applyFill="1" applyBorder="1" applyAlignment="1">
      <alignment horizontal="center" vertical="top"/>
    </xf>
    <xf numFmtId="165" fontId="17" fillId="2" borderId="2" xfId="71" applyNumberFormat="1" applyFont="1" applyFill="1" applyBorder="1" applyAlignment="1">
      <alignment horizontal="center"/>
    </xf>
    <xf numFmtId="165" fontId="14" fillId="2" borderId="0" xfId="71" applyNumberFormat="1" applyFont="1" applyFill="1" applyBorder="1" applyAlignment="1">
      <alignment horizontal="center"/>
    </xf>
    <xf numFmtId="165" fontId="15" fillId="2" borderId="0" xfId="71" applyNumberFormat="1" applyFont="1" applyFill="1" applyBorder="1" applyAlignment="1">
      <alignment horizontal="center"/>
    </xf>
    <xf numFmtId="165" fontId="16" fillId="2" borderId="1" xfId="71" applyNumberFormat="1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left" vertical="top" wrapText="1"/>
    </xf>
  </cellXfs>
  <cellStyles count="680">
    <cellStyle name="Comma" xfId="1" builtinId="3"/>
    <cellStyle name="Comma [0] 2" xfId="48"/>
    <cellStyle name="Comma 10" xfId="587"/>
    <cellStyle name="Comma 11" xfId="588"/>
    <cellStyle name="Comma 12" xfId="594"/>
    <cellStyle name="Comma 13" xfId="590"/>
    <cellStyle name="Comma 14" xfId="596"/>
    <cellStyle name="Comma 15" xfId="598"/>
    <cellStyle name="Comma 16" xfId="600"/>
    <cellStyle name="Comma 17" xfId="602"/>
    <cellStyle name="Comma 18" xfId="604"/>
    <cellStyle name="Comma 19" xfId="606"/>
    <cellStyle name="Comma 2" xfId="47"/>
    <cellStyle name="Comma 2 2" xfId="39"/>
    <cellStyle name="Comma 2 3" xfId="46"/>
    <cellStyle name="Comma 20" xfId="608"/>
    <cellStyle name="Comma 21" xfId="610"/>
    <cellStyle name="Comma 22" xfId="612"/>
    <cellStyle name="Comma 23" xfId="614"/>
    <cellStyle name="Comma 24" xfId="616"/>
    <cellStyle name="Comma 25" xfId="618"/>
    <cellStyle name="Comma 26" xfId="620"/>
    <cellStyle name="Comma 27" xfId="622"/>
    <cellStyle name="Comma 28" xfId="624"/>
    <cellStyle name="Comma 29" xfId="626"/>
    <cellStyle name="Comma 3" xfId="52"/>
    <cellStyle name="Comma 3 2" xfId="679"/>
    <cellStyle name="Comma 30" xfId="628"/>
    <cellStyle name="Comma 31" xfId="630"/>
    <cellStyle name="Comma 32" xfId="632"/>
    <cellStyle name="Comma 33" xfId="634"/>
    <cellStyle name="Comma 34" xfId="636"/>
    <cellStyle name="Comma 35" xfId="638"/>
    <cellStyle name="Comma 36" xfId="640"/>
    <cellStyle name="Comma 37" xfId="642"/>
    <cellStyle name="Comma 38" xfId="644"/>
    <cellStyle name="Comma 39" xfId="646"/>
    <cellStyle name="Comma 4" xfId="54"/>
    <cellStyle name="Comma 4 2" xfId="23"/>
    <cellStyle name="Comma 40" xfId="648"/>
    <cellStyle name="Comma 41" xfId="650"/>
    <cellStyle name="Comma 42" xfId="652"/>
    <cellStyle name="Comma 43" xfId="671"/>
    <cellStyle name="Comma 5" xfId="57"/>
    <cellStyle name="Comma 5 2" xfId="569"/>
    <cellStyle name="Comma 6" xfId="550"/>
    <cellStyle name="Comma 7" xfId="565"/>
    <cellStyle name="Comma 7 2" xfId="576"/>
    <cellStyle name="Comma 8" xfId="571"/>
    <cellStyle name="Comma 9" xfId="585"/>
    <cellStyle name="Hyperlink 2" xfId="58"/>
    <cellStyle name="Hyperlink 2 2" xfId="56"/>
    <cellStyle name="Hyperlink 3" xfId="59"/>
    <cellStyle name="Hyperlink 4" xfId="63"/>
    <cellStyle name="Hyperlink 5" xfId="16"/>
    <cellStyle name="Normal" xfId="0" builtinId="0"/>
    <cellStyle name="Normal - Style1" xfId="34"/>
    <cellStyle name="Normal - Style2" xfId="38"/>
    <cellStyle name="Normal - Style3" xfId="45"/>
    <cellStyle name="Normal - Style4" xfId="64"/>
    <cellStyle name="Normal - Style5" xfId="67"/>
    <cellStyle name="Normal - Style6" xfId="70"/>
    <cellStyle name="Normal - Style7" xfId="73"/>
    <cellStyle name="Normal - Style8" xfId="75"/>
    <cellStyle name="Normal 10" xfId="76"/>
    <cellStyle name="Normal 10 2" xfId="673"/>
    <cellStyle name="Normal 100" xfId="658"/>
    <cellStyle name="Normal 101" xfId="659"/>
    <cellStyle name="Normal 102" xfId="660"/>
    <cellStyle name="Normal 103" xfId="661"/>
    <cellStyle name="Normal 104" xfId="672"/>
    <cellStyle name="Normal 11" xfId="77"/>
    <cellStyle name="Normal 12" xfId="78"/>
    <cellStyle name="Normal 12 2" xfId="678"/>
    <cellStyle name="Normal 13" xfId="79"/>
    <cellStyle name="Normal 13 2" xfId="80"/>
    <cellStyle name="Normal 13 2 6" xfId="546"/>
    <cellStyle name="Normal 14" xfId="83"/>
    <cellStyle name="Normal 15" xfId="86"/>
    <cellStyle name="Normal 15 2" xfId="677"/>
    <cellStyle name="Normal 16" xfId="90"/>
    <cellStyle name="Normal 17" xfId="92"/>
    <cellStyle name="Normal 18" xfId="94"/>
    <cellStyle name="Normal 19" xfId="96"/>
    <cellStyle name="Normal 19 2" xfId="669"/>
    <cellStyle name="Normal 2" xfId="98"/>
    <cellStyle name="Normal 2 2" xfId="100"/>
    <cellStyle name="Normal 2 2 2" xfId="101"/>
    <cellStyle name="Normal 2 2 2 2" xfId="29"/>
    <cellStyle name="Normal 2 2 2 3" xfId="32"/>
    <cellStyle name="Normal 2 3" xfId="102"/>
    <cellStyle name="Normal 2 4" xfId="591"/>
    <cellStyle name="Normal 20" xfId="87"/>
    <cellStyle name="Normal 20 2" xfId="105"/>
    <cellStyle name="Normal 20 3" xfId="664"/>
    <cellStyle name="Normal 21" xfId="91"/>
    <cellStyle name="Normal 21 2" xfId="106"/>
    <cellStyle name="Normal 21 3" xfId="663"/>
    <cellStyle name="Normal 22" xfId="93"/>
    <cellStyle name="Normal 22 2" xfId="107"/>
    <cellStyle name="Normal 22 3" xfId="665"/>
    <cellStyle name="Normal 23" xfId="95"/>
    <cellStyle name="Normal 24" xfId="97"/>
    <cellStyle name="Normal 25" xfId="108"/>
    <cellStyle name="Normal 25 2" xfId="110"/>
    <cellStyle name="Normal 25 3" xfId="662"/>
    <cellStyle name="Normal 26" xfId="111"/>
    <cellStyle name="Normal 26 2" xfId="113"/>
    <cellStyle name="Normal 27" xfId="115"/>
    <cellStyle name="Normal 28" xfId="117"/>
    <cellStyle name="Normal 28 2" xfId="119"/>
    <cellStyle name="Normal 29" xfId="121"/>
    <cellStyle name="Normal 29 2" xfId="71"/>
    <cellStyle name="Normal 29 3" xfId="666"/>
    <cellStyle name="Normal 3" xfId="126"/>
    <cellStyle name="Normal 3 2" xfId="592"/>
    <cellStyle name="Normal 3 2 3" xfId="128"/>
    <cellStyle name="Normal 3 2 3 2" xfId="129"/>
    <cellStyle name="Normal 3 2 3 3" xfId="130"/>
    <cellStyle name="Normal 3 2 3 3 2" xfId="568"/>
    <cellStyle name="Normal 3 2 3 3 3" xfId="547"/>
    <cellStyle name="Normal 3 2 3 3 3 2" xfId="570"/>
    <cellStyle name="Normal 3 2 3 4" xfId="548"/>
    <cellStyle name="Normal 3 2 3 4 2" xfId="573"/>
    <cellStyle name="Normal 3 2 3 5" xfId="572"/>
    <cellStyle name="Normal 3 2 3 6" xfId="584"/>
    <cellStyle name="Normal 3 2 3 6 2" xfId="670"/>
    <cellStyle name="Normal 3 5 2 5 5" xfId="131"/>
    <cellStyle name="Normal 30" xfId="109"/>
    <cellStyle name="Normal 31" xfId="112"/>
    <cellStyle name="Normal 31 2" xfId="114"/>
    <cellStyle name="Normal 32" xfId="116"/>
    <cellStyle name="Normal 32 2" xfId="123"/>
    <cellStyle name="Normal 32 3" xfId="134"/>
    <cellStyle name="Normal 32 3 2" xfId="549"/>
    <cellStyle name="Normal 32 3 3" xfId="556"/>
    <cellStyle name="Normal 32 3 3 2" xfId="582"/>
    <cellStyle name="Normal 33" xfId="118"/>
    <cellStyle name="Normal 33 2" xfId="120"/>
    <cellStyle name="Normal 33 2 2" xfId="135"/>
    <cellStyle name="Normal 33 2 2 2" xfId="137"/>
    <cellStyle name="Normal 33 2 2 2 2" xfId="22"/>
    <cellStyle name="Normal 33 2 2 3" xfId="138"/>
    <cellStyle name="Normal 33 2 3" xfId="139"/>
    <cellStyle name="Normal 33 2 3 2" xfId="141"/>
    <cellStyle name="Normal 33 2 4" xfId="142"/>
    <cellStyle name="Normal 33 3" xfId="143"/>
    <cellStyle name="Normal 33 3 2" xfId="144"/>
    <cellStyle name="Normal 33 3 2 2" xfId="145"/>
    <cellStyle name="Normal 33 3 3" xfId="146"/>
    <cellStyle name="Normal 33 4" xfId="147"/>
    <cellStyle name="Normal 33 4 2" xfId="148"/>
    <cellStyle name="Normal 33 5" xfId="149"/>
    <cellStyle name="Normal 33 6" xfId="136"/>
    <cellStyle name="Normal 33 6 2" xfId="566"/>
    <cellStyle name="Normal 33 6 2 2" xfId="578"/>
    <cellStyle name="Normal 34" xfId="122"/>
    <cellStyle name="Normal 34 2" xfId="72"/>
    <cellStyle name="Normal 34 2 2" xfId="152"/>
    <cellStyle name="Normal 34 2 2 2" xfId="62"/>
    <cellStyle name="Normal 34 2 2 2 2" xfId="155"/>
    <cellStyle name="Normal 34 2 2 3" xfId="15"/>
    <cellStyle name="Normal 34 2 3" xfId="158"/>
    <cellStyle name="Normal 34 2 3 2" xfId="161"/>
    <cellStyle name="Normal 34 2 4" xfId="164"/>
    <cellStyle name="Normal 34 3" xfId="74"/>
    <cellStyle name="Normal 34 3 2" xfId="167"/>
    <cellStyle name="Normal 34 3 2 2" xfId="170"/>
    <cellStyle name="Normal 34 3 3" xfId="173"/>
    <cellStyle name="Normal 34 4" xfId="174"/>
    <cellStyle name="Normal 34 4 2" xfId="177"/>
    <cellStyle name="Normal 34 5" xfId="178"/>
    <cellStyle name="Normal 34 6" xfId="140"/>
    <cellStyle name="Normal 34 6 2" xfId="567"/>
    <cellStyle name="Normal 35" xfId="132"/>
    <cellStyle name="Normal 35 2" xfId="179"/>
    <cellStyle name="Normal 35 2 2" xfId="181"/>
    <cellStyle name="Normal 35 2 2 2" xfId="65"/>
    <cellStyle name="Normal 35 2 2 2 2" xfId="184"/>
    <cellStyle name="Normal 35 2 2 3" xfId="68"/>
    <cellStyle name="Normal 35 2 3" xfId="186"/>
    <cellStyle name="Normal 35 2 3 2" xfId="188"/>
    <cellStyle name="Normal 35 2 4" xfId="20"/>
    <cellStyle name="Normal 35 3" xfId="190"/>
    <cellStyle name="Normal 35 3 2" xfId="192"/>
    <cellStyle name="Normal 35 3 2 2" xfId="194"/>
    <cellStyle name="Normal 35 3 3" xfId="196"/>
    <cellStyle name="Normal 35 4" xfId="198"/>
    <cellStyle name="Normal 35 4 2" xfId="202"/>
    <cellStyle name="Normal 35 5" xfId="204"/>
    <cellStyle name="Normal 35 6" xfId="206"/>
    <cellStyle name="Normal 35 6 2" xfId="552"/>
    <cellStyle name="Normal 35 6 2 2" xfId="579"/>
    <cellStyle name="Normal 36" xfId="208"/>
    <cellStyle name="Normal 36 2" xfId="210"/>
    <cellStyle name="Normal 36 2 2" xfId="81"/>
    <cellStyle name="Normal 36 2 2 2" xfId="212"/>
    <cellStyle name="Normal 36 2 2 2 2" xfId="11"/>
    <cellStyle name="Normal 36 2 2 3" xfId="214"/>
    <cellStyle name="Normal 36 2 3" xfId="84"/>
    <cellStyle name="Normal 36 2 3 2" xfId="103"/>
    <cellStyle name="Normal 36 2 4" xfId="88"/>
    <cellStyle name="Normal 36 3" xfId="217"/>
    <cellStyle name="Normal 36 3 2" xfId="222"/>
    <cellStyle name="Normal 36 3 2 2" xfId="226"/>
    <cellStyle name="Normal 36 3 3" xfId="228"/>
    <cellStyle name="Normal 36 4" xfId="231"/>
    <cellStyle name="Normal 36 4 2" xfId="233"/>
    <cellStyle name="Normal 36 5" xfId="237"/>
    <cellStyle name="Normal 36 6" xfId="241"/>
    <cellStyle name="Normal 36 6 2" xfId="553"/>
    <cellStyle name="Normal 36 6 2 2" xfId="580"/>
    <cellStyle name="Normal 37" xfId="244"/>
    <cellStyle name="Normal 37 2" xfId="246"/>
    <cellStyle name="Normal 37 2 2" xfId="235"/>
    <cellStyle name="Normal 37 2 2 2" xfId="248"/>
    <cellStyle name="Normal 37 2 2 2 2" xfId="250"/>
    <cellStyle name="Normal 37 2 2 3" xfId="252"/>
    <cellStyle name="Normal 37 2 3" xfId="239"/>
    <cellStyle name="Normal 37 2 3 2" xfId="254"/>
    <cellStyle name="Normal 37 2 4" xfId="256"/>
    <cellStyle name="Normal 37 3" xfId="259"/>
    <cellStyle name="Normal 37 3 2" xfId="263"/>
    <cellStyle name="Normal 37 3 2 2" xfId="267"/>
    <cellStyle name="Normal 37 3 3" xfId="271"/>
    <cellStyle name="Normal 37 4" xfId="273"/>
    <cellStyle name="Normal 37 4 2" xfId="277"/>
    <cellStyle name="Normal 37 5" xfId="261"/>
    <cellStyle name="Normal 37 6" xfId="269"/>
    <cellStyle name="Normal 37 6 2" xfId="554"/>
    <cellStyle name="Normal 37 6 2 2" xfId="583"/>
    <cellStyle name="Normal 38" xfId="279"/>
    <cellStyle name="Normal 38 2" xfId="281"/>
    <cellStyle name="Normal 38 2 2" xfId="283"/>
    <cellStyle name="Normal 38 2 2 2" xfId="287"/>
    <cellStyle name="Normal 38 2 2 2 2" xfId="291"/>
    <cellStyle name="Normal 38 2 2 3" xfId="295"/>
    <cellStyle name="Normal 38 2 3" xfId="297"/>
    <cellStyle name="Normal 38 2 3 2" xfId="301"/>
    <cellStyle name="Normal 38 2 4" xfId="303"/>
    <cellStyle name="Normal 38 3" xfId="305"/>
    <cellStyle name="Normal 38 3 2" xfId="307"/>
    <cellStyle name="Normal 38 3 2 2" xfId="310"/>
    <cellStyle name="Normal 38 3 3" xfId="312"/>
    <cellStyle name="Normal 38 4" xfId="314"/>
    <cellStyle name="Normal 38 4 2" xfId="316"/>
    <cellStyle name="Normal 38 5" xfId="275"/>
    <cellStyle name="Normal 38 6" xfId="318"/>
    <cellStyle name="Normal 38 6 2" xfId="555"/>
    <cellStyle name="Normal 38 6 2 2" xfId="581"/>
    <cellStyle name="Normal 39" xfId="320"/>
    <cellStyle name="Normal 39 2" xfId="322"/>
    <cellStyle name="Normal 39 2 2" xfId="324"/>
    <cellStyle name="Normal 39 2 2 2" xfId="326"/>
    <cellStyle name="Normal 39 2 2 2 2" xfId="199"/>
    <cellStyle name="Normal 39 2 2 3" xfId="328"/>
    <cellStyle name="Normal 39 2 3" xfId="285"/>
    <cellStyle name="Normal 39 2 3 2" xfId="289"/>
    <cellStyle name="Normal 39 2 4" xfId="293"/>
    <cellStyle name="Normal 39 3" xfId="330"/>
    <cellStyle name="Normal 39 3 2" xfId="332"/>
    <cellStyle name="Normal 39 3 2 2" xfId="334"/>
    <cellStyle name="Normal 39 3 3" xfId="299"/>
    <cellStyle name="Normal 39 4" xfId="336"/>
    <cellStyle name="Normal 39 4 2" xfId="24"/>
    <cellStyle name="Normal 39 5" xfId="265"/>
    <cellStyle name="Normal 39 6" xfId="338"/>
    <cellStyle name="Normal 39 6 2" xfId="557"/>
    <cellStyle name="Normal 4" xfId="342"/>
    <cellStyle name="Normal 4 2" xfId="345"/>
    <cellStyle name="Normal 4 3" xfId="593"/>
    <cellStyle name="Normal 40" xfId="133"/>
    <cellStyle name="Normal 40 2" xfId="180"/>
    <cellStyle name="Normal 40 2 2" xfId="182"/>
    <cellStyle name="Normal 40 2 2 2" xfId="66"/>
    <cellStyle name="Normal 40 2 2 2 2" xfId="185"/>
    <cellStyle name="Normal 40 2 2 3" xfId="69"/>
    <cellStyle name="Normal 40 2 3" xfId="187"/>
    <cellStyle name="Normal 40 2 3 2" xfId="189"/>
    <cellStyle name="Normal 40 2 4" xfId="21"/>
    <cellStyle name="Normal 40 3" xfId="191"/>
    <cellStyle name="Normal 40 3 2" xfId="193"/>
    <cellStyle name="Normal 40 3 2 2" xfId="195"/>
    <cellStyle name="Normal 40 3 3" xfId="197"/>
    <cellStyle name="Normal 40 4" xfId="200"/>
    <cellStyle name="Normal 40 4 2" xfId="203"/>
    <cellStyle name="Normal 40 5" xfId="205"/>
    <cellStyle name="Normal 40 6" xfId="207"/>
    <cellStyle name="Normal 40 6 2" xfId="558"/>
    <cellStyle name="Normal 41" xfId="209"/>
    <cellStyle name="Normal 41 2" xfId="211"/>
    <cellStyle name="Normal 41 2 2" xfId="82"/>
    <cellStyle name="Normal 41 2 2 2" xfId="213"/>
    <cellStyle name="Normal 41 2 2 2 2" xfId="12"/>
    <cellStyle name="Normal 41 2 2 3" xfId="215"/>
    <cellStyle name="Normal 41 2 3" xfId="85"/>
    <cellStyle name="Normal 41 2 3 2" xfId="104"/>
    <cellStyle name="Normal 41 2 4" xfId="89"/>
    <cellStyle name="Normal 41 3" xfId="218"/>
    <cellStyle name="Normal 41 3 2" xfId="223"/>
    <cellStyle name="Normal 41 3 2 2" xfId="227"/>
    <cellStyle name="Normal 41 3 3" xfId="229"/>
    <cellStyle name="Normal 41 4" xfId="232"/>
    <cellStyle name="Normal 41 4 2" xfId="234"/>
    <cellStyle name="Normal 41 5" xfId="238"/>
    <cellStyle name="Normal 41 6" xfId="242"/>
    <cellStyle name="Normal 41 6 2" xfId="559"/>
    <cellStyle name="Normal 42" xfId="245"/>
    <cellStyle name="Normal 42 2" xfId="247"/>
    <cellStyle name="Normal 42 2 2" xfId="236"/>
    <cellStyle name="Normal 42 2 2 2" xfId="249"/>
    <cellStyle name="Normal 42 2 2 2 2" xfId="251"/>
    <cellStyle name="Normal 42 2 2 3" xfId="253"/>
    <cellStyle name="Normal 42 2 3" xfId="240"/>
    <cellStyle name="Normal 42 2 3 2" xfId="255"/>
    <cellStyle name="Normal 42 2 4" xfId="257"/>
    <cellStyle name="Normal 42 3" xfId="260"/>
    <cellStyle name="Normal 42 3 2" xfId="264"/>
    <cellStyle name="Normal 42 3 2 2" xfId="268"/>
    <cellStyle name="Normal 42 3 3" xfId="272"/>
    <cellStyle name="Normal 42 4" xfId="274"/>
    <cellStyle name="Normal 42 4 2" xfId="278"/>
    <cellStyle name="Normal 42 5" xfId="262"/>
    <cellStyle name="Normal 42 6" xfId="270"/>
    <cellStyle name="Normal 42 6 2" xfId="560"/>
    <cellStyle name="Normal 43" xfId="280"/>
    <cellStyle name="Normal 43 2" xfId="282"/>
    <cellStyle name="Normal 43 2 2" xfId="284"/>
    <cellStyle name="Normal 43 2 2 2" xfId="288"/>
    <cellStyle name="Normal 43 2 2 2 2" xfId="292"/>
    <cellStyle name="Normal 43 2 2 3" xfId="296"/>
    <cellStyle name="Normal 43 2 3" xfId="298"/>
    <cellStyle name="Normal 43 2 3 2" xfId="302"/>
    <cellStyle name="Normal 43 2 4" xfId="304"/>
    <cellStyle name="Normal 43 3" xfId="306"/>
    <cellStyle name="Normal 43 3 2" xfId="308"/>
    <cellStyle name="Normal 43 3 2 2" xfId="311"/>
    <cellStyle name="Normal 43 3 3" xfId="313"/>
    <cellStyle name="Normal 43 4" xfId="315"/>
    <cellStyle name="Normal 43 4 2" xfId="317"/>
    <cellStyle name="Normal 43 5" xfId="276"/>
    <cellStyle name="Normal 43 6" xfId="319"/>
    <cellStyle name="Normal 43 6 2" xfId="561"/>
    <cellStyle name="Normal 44" xfId="321"/>
    <cellStyle name="Normal 44 2" xfId="323"/>
    <cellStyle name="Normal 44 2 2" xfId="325"/>
    <cellStyle name="Normal 44 2 2 2" xfId="327"/>
    <cellStyle name="Normal 44 2 2 2 2" xfId="201"/>
    <cellStyle name="Normal 44 2 2 3" xfId="329"/>
    <cellStyle name="Normal 44 2 3" xfId="286"/>
    <cellStyle name="Normal 44 2 3 2" xfId="290"/>
    <cellStyle name="Normal 44 2 4" xfId="294"/>
    <cellStyle name="Normal 44 3" xfId="331"/>
    <cellStyle name="Normal 44 3 2" xfId="333"/>
    <cellStyle name="Normal 44 3 2 2" xfId="335"/>
    <cellStyle name="Normal 44 3 3" xfId="300"/>
    <cellStyle name="Normal 44 4" xfId="337"/>
    <cellStyle name="Normal 44 4 2" xfId="25"/>
    <cellStyle name="Normal 44 5" xfId="266"/>
    <cellStyle name="Normal 44 6" xfId="339"/>
    <cellStyle name="Normal 44 6 2" xfId="562"/>
    <cellStyle name="Normal 45" xfId="346"/>
    <cellStyle name="Normal 45 2" xfId="348"/>
    <cellStyle name="Normal 45 2 2" xfId="349"/>
    <cellStyle name="Normal 45 2 2 2" xfId="352"/>
    <cellStyle name="Normal 45 2 2 2 2" xfId="44"/>
    <cellStyle name="Normal 45 2 2 3" xfId="353"/>
    <cellStyle name="Normal 45 2 3" xfId="309"/>
    <cellStyle name="Normal 45 2 3 2" xfId="53"/>
    <cellStyle name="Normal 45 2 4" xfId="354"/>
    <cellStyle name="Normal 45 3" xfId="183"/>
    <cellStyle name="Normal 45 3 2" xfId="355"/>
    <cellStyle name="Normal 45 3 2 2" xfId="356"/>
    <cellStyle name="Normal 45 3 3" xfId="357"/>
    <cellStyle name="Normal 45 4" xfId="358"/>
    <cellStyle name="Normal 45 4 2" xfId="359"/>
    <cellStyle name="Normal 45 5" xfId="27"/>
    <cellStyle name="Normal 45 6" xfId="28"/>
    <cellStyle name="Normal 45 6 2" xfId="563"/>
    <cellStyle name="Normal 46" xfId="360"/>
    <cellStyle name="Normal 46 2" xfId="362"/>
    <cellStyle name="Normal 46 2 2" xfId="9"/>
    <cellStyle name="Normal 46 2 2 2" xfId="216"/>
    <cellStyle name="Normal 46 2 2 2 2" xfId="221"/>
    <cellStyle name="Normal 46 2 2 3" xfId="230"/>
    <cellStyle name="Normal 46 2 3" xfId="33"/>
    <cellStyle name="Normal 46 2 3 2" xfId="258"/>
    <cellStyle name="Normal 46 2 4" xfId="37"/>
    <cellStyle name="Normal 46 3" xfId="364"/>
    <cellStyle name="Normal 46 3 2" xfId="365"/>
    <cellStyle name="Normal 46 3 2 2" xfId="366"/>
    <cellStyle name="Normal 46 3 3" xfId="99"/>
    <cellStyle name="Normal 46 4" xfId="367"/>
    <cellStyle name="Normal 46 4 2" xfId="368"/>
    <cellStyle name="Normal 46 5" xfId="369"/>
    <cellStyle name="Normal 46 6" xfId="370"/>
    <cellStyle name="Normal 46 6 2" xfId="564"/>
    <cellStyle name="Normal 46 6 2 2" xfId="577"/>
    <cellStyle name="Normal 47" xfId="372"/>
    <cellStyle name="Normal 47 2" xfId="375"/>
    <cellStyle name="Normal 47 2 2" xfId="379"/>
    <cellStyle name="Normal 47 2 2 2" xfId="380"/>
    <cellStyle name="Normal 47 2 2 2 2" xfId="383"/>
    <cellStyle name="Normal 47 2 2 3" xfId="384"/>
    <cellStyle name="Normal 47 2 3" xfId="385"/>
    <cellStyle name="Normal 47 2 3 2" xfId="19"/>
    <cellStyle name="Normal 47 2 4" xfId="386"/>
    <cellStyle name="Normal 47 3" xfId="387"/>
    <cellStyle name="Normal 47 3 2" xfId="388"/>
    <cellStyle name="Normal 47 3 2 2" xfId="389"/>
    <cellStyle name="Normal 47 3 3" xfId="55"/>
    <cellStyle name="Normal 47 4" xfId="390"/>
    <cellStyle name="Normal 47 4 2" xfId="6"/>
    <cellStyle name="Normal 47 5" xfId="391"/>
    <cellStyle name="Normal 47 6" xfId="392"/>
    <cellStyle name="Normal 48" xfId="394"/>
    <cellStyle name="Normal 48 2" xfId="397"/>
    <cellStyle name="Normal 48 2 2" xfId="340"/>
    <cellStyle name="Normal 48 2 2 2" xfId="343"/>
    <cellStyle name="Normal 48 2 2 2 2" xfId="399"/>
    <cellStyle name="Normal 48 2 2 3" xfId="401"/>
    <cellStyle name="Normal 48 2 3" xfId="403"/>
    <cellStyle name="Normal 48 2 3 2" xfId="406"/>
    <cellStyle name="Normal 48 2 4" xfId="408"/>
    <cellStyle name="Normal 48 3" xfId="150"/>
    <cellStyle name="Normal 48 3 2" xfId="60"/>
    <cellStyle name="Normal 48 3 2 2" xfId="153"/>
    <cellStyle name="Normal 48 3 3" xfId="13"/>
    <cellStyle name="Normal 48 4" xfId="156"/>
    <cellStyle name="Normal 48 4 2" xfId="159"/>
    <cellStyle name="Normal 48 5" xfId="162"/>
    <cellStyle name="Normal 49" xfId="410"/>
    <cellStyle name="Normal 49 2" xfId="412"/>
    <cellStyle name="Normal 49 2 2" xfId="30"/>
    <cellStyle name="Normal 49 2 2 2" xfId="42"/>
    <cellStyle name="Normal 49 2 2 2 2" xfId="414"/>
    <cellStyle name="Normal 49 2 2 3" xfId="416"/>
    <cellStyle name="Normal 49 2 3" xfId="35"/>
    <cellStyle name="Normal 49 2 3 2" xfId="418"/>
    <cellStyle name="Normal 49 2 4" xfId="40"/>
    <cellStyle name="Normal 49 3" xfId="165"/>
    <cellStyle name="Normal 49 3 2" xfId="168"/>
    <cellStyle name="Normal 49 3 2 2" xfId="422"/>
    <cellStyle name="Normal 49 3 3" xfId="424"/>
    <cellStyle name="Normal 49 4" xfId="171"/>
    <cellStyle name="Normal 49 4 2" xfId="426"/>
    <cellStyle name="Normal 49 5" xfId="428"/>
    <cellStyle name="Normal 5" xfId="405"/>
    <cellStyle name="Normal 5 2" xfId="667"/>
    <cellStyle name="Normal 5 3" xfId="675"/>
    <cellStyle name="Normal 50" xfId="347"/>
    <cellStyle name="Normal 51" xfId="361"/>
    <cellStyle name="Normal 51 2" xfId="363"/>
    <cellStyle name="Normal 51 2 2" xfId="10"/>
    <cellStyle name="Normal 51 3" xfId="674"/>
    <cellStyle name="Normal 52" xfId="574"/>
    <cellStyle name="Normal 53" xfId="395"/>
    <cellStyle name="Normal 53 2" xfId="398"/>
    <cellStyle name="Normal 53 2 2" xfId="341"/>
    <cellStyle name="Normal 53 2 2 2" xfId="344"/>
    <cellStyle name="Normal 53 2 2 2 2" xfId="400"/>
    <cellStyle name="Normal 53 2 2 3" xfId="402"/>
    <cellStyle name="Normal 53 2 3" xfId="404"/>
    <cellStyle name="Normal 53 2 3 2" xfId="407"/>
    <cellStyle name="Normal 53 2 4" xfId="409"/>
    <cellStyle name="Normal 53 3" xfId="151"/>
    <cellStyle name="Normal 53 3 2" xfId="61"/>
    <cellStyle name="Normal 53 3 2 2" xfId="154"/>
    <cellStyle name="Normal 53 3 3" xfId="14"/>
    <cellStyle name="Normal 53 4" xfId="157"/>
    <cellStyle name="Normal 53 4 2" xfId="160"/>
    <cellStyle name="Normal 53 5" xfId="163"/>
    <cellStyle name="Normal 54" xfId="411"/>
    <cellStyle name="Normal 54 2" xfId="413"/>
    <cellStyle name="Normal 54 2 2" xfId="31"/>
    <cellStyle name="Normal 54 2 2 2" xfId="43"/>
    <cellStyle name="Normal 54 2 2 2 2" xfId="415"/>
    <cellStyle name="Normal 54 2 2 3" xfId="417"/>
    <cellStyle name="Normal 54 2 3" xfId="36"/>
    <cellStyle name="Normal 54 2 3 2" xfId="419"/>
    <cellStyle name="Normal 54 2 4" xfId="41"/>
    <cellStyle name="Normal 54 3" xfId="166"/>
    <cellStyle name="Normal 54 3 2" xfId="169"/>
    <cellStyle name="Normal 54 3 2 2" xfId="423"/>
    <cellStyle name="Normal 54 3 3" xfId="425"/>
    <cellStyle name="Normal 54 4" xfId="172"/>
    <cellStyle name="Normal 54 4 2" xfId="427"/>
    <cellStyle name="Normal 54 5" xfId="429"/>
    <cellStyle name="Normal 55" xfId="431"/>
    <cellStyle name="Normal 55 2" xfId="433"/>
    <cellStyle name="Normal 55 2 2" xfId="435"/>
    <cellStyle name="Normal 55 2 2 2" xfId="437"/>
    <cellStyle name="Normal 55 2 2 2 2" xfId="442"/>
    <cellStyle name="Normal 55 2 2 3" xfId="444"/>
    <cellStyle name="Normal 55 2 3" xfId="382"/>
    <cellStyle name="Normal 55 2 3 2" xfId="446"/>
    <cellStyle name="Normal 55 2 4" xfId="421"/>
    <cellStyle name="Normal 55 3" xfId="176"/>
    <cellStyle name="Normal 55 3 2" xfId="373"/>
    <cellStyle name="Normal 55 3 2 2" xfId="376"/>
    <cellStyle name="Normal 55 3 3" xfId="396"/>
    <cellStyle name="Normal 55 4" xfId="448"/>
    <cellStyle name="Normal 55 4 2" xfId="450"/>
    <cellStyle name="Normal 55 5" xfId="452"/>
    <cellStyle name="Normal 56" xfId="453"/>
    <cellStyle name="Normal 56 2" xfId="454"/>
    <cellStyle name="Normal 56 2 2" xfId="455"/>
    <cellStyle name="Normal 56 2 2 2" xfId="5"/>
    <cellStyle name="Normal 56 2 2 2 2" xfId="51"/>
    <cellStyle name="Normal 56 2 2 3" xfId="440"/>
    <cellStyle name="Normal 56 2 3" xfId="456"/>
    <cellStyle name="Normal 56 2 3 2" xfId="457"/>
    <cellStyle name="Normal 56 2 4" xfId="458"/>
    <cellStyle name="Normal 56 3" xfId="459"/>
    <cellStyle name="Normal 56 3 2" xfId="460"/>
    <cellStyle name="Normal 56 3 2 2" xfId="243"/>
    <cellStyle name="Normal 56 3 3" xfId="461"/>
    <cellStyle name="Normal 56 4" xfId="462"/>
    <cellStyle name="Normal 56 4 2" xfId="2"/>
    <cellStyle name="Normal 56 5" xfId="127"/>
    <cellStyle name="Normal 57" xfId="18"/>
    <cellStyle name="Normal 57 2" xfId="464"/>
    <cellStyle name="Normal 57 2 2" xfId="466"/>
    <cellStyle name="Normal 57 2 2 2" xfId="468"/>
    <cellStyle name="Normal 57 2 2 2 2" xfId="470"/>
    <cellStyle name="Normal 57 2 2 3" xfId="378"/>
    <cellStyle name="Normal 57 2 3" xfId="472"/>
    <cellStyle name="Normal 57 2 3 2" xfId="474"/>
    <cellStyle name="Normal 57 2 4" xfId="476"/>
    <cellStyle name="Normal 57 3" xfId="478"/>
    <cellStyle name="Normal 57 3 2" xfId="480"/>
    <cellStyle name="Normal 57 3 2 2" xfId="125"/>
    <cellStyle name="Normal 57 3 3" xfId="482"/>
    <cellStyle name="Normal 57 4" xfId="484"/>
    <cellStyle name="Normal 57 4 2" xfId="486"/>
    <cellStyle name="Normal 57 5" xfId="488"/>
    <cellStyle name="Normal 58" xfId="8"/>
    <cellStyle name="Normal 58 2" xfId="490"/>
    <cellStyle name="Normal 58 2 2" xfId="492"/>
    <cellStyle name="Normal 58 2 2 2" xfId="494"/>
    <cellStyle name="Normal 58 2 2 2 2" xfId="496"/>
    <cellStyle name="Normal 58 2 2 3" xfId="498"/>
    <cellStyle name="Normal 58 2 3" xfId="500"/>
    <cellStyle name="Normal 58 2 3 2" xfId="502"/>
    <cellStyle name="Normal 58 2 4" xfId="504"/>
    <cellStyle name="Normal 58 3" xfId="506"/>
    <cellStyle name="Normal 58 3 2" xfId="508"/>
    <cellStyle name="Normal 58 3 2 2" xfId="510"/>
    <cellStyle name="Normal 58 3 3" xfId="351"/>
    <cellStyle name="Normal 58 4" xfId="4"/>
    <cellStyle name="Normal 58 4 2" xfId="50"/>
    <cellStyle name="Normal 58 5" xfId="439"/>
    <cellStyle name="Normal 59" xfId="220"/>
    <cellStyle name="Normal 59 2" xfId="225"/>
    <cellStyle name="Normal 59 2 2" xfId="512"/>
    <cellStyle name="Normal 59 2 2 2" xfId="514"/>
    <cellStyle name="Normal 59 2 2 2 2" xfId="516"/>
    <cellStyle name="Normal 59 2 2 3" xfId="518"/>
    <cellStyle name="Normal 59 2 3" xfId="520"/>
    <cellStyle name="Normal 59 2 3 2" xfId="522"/>
    <cellStyle name="Normal 59 2 4" xfId="524"/>
    <cellStyle name="Normal 59 3" xfId="526"/>
    <cellStyle name="Normal 59 3 2" xfId="528"/>
    <cellStyle name="Normal 59 3 2 2" xfId="530"/>
    <cellStyle name="Normal 59 3 3" xfId="532"/>
    <cellStyle name="Normal 59 4" xfId="534"/>
    <cellStyle name="Normal 59 4 2" xfId="536"/>
    <cellStyle name="Normal 59 5" xfId="538"/>
    <cellStyle name="Normal 6" xfId="539"/>
    <cellStyle name="Normal 60" xfId="430"/>
    <cellStyle name="Normal 60 2" xfId="432"/>
    <cellStyle name="Normal 60 2 2" xfId="434"/>
    <cellStyle name="Normal 60 2 2 2" xfId="436"/>
    <cellStyle name="Normal 60 2 2 2 2" xfId="441"/>
    <cellStyle name="Normal 60 2 2 3" xfId="443"/>
    <cellStyle name="Normal 60 2 3" xfId="381"/>
    <cellStyle name="Normal 60 2 3 2" xfId="445"/>
    <cellStyle name="Normal 60 2 4" xfId="420"/>
    <cellStyle name="Normal 60 3" xfId="175"/>
    <cellStyle name="Normal 60 3 2" xfId="371"/>
    <cellStyle name="Normal 60 3 2 2" xfId="374"/>
    <cellStyle name="Normal 60 3 3" xfId="393"/>
    <cellStyle name="Normal 60 4" xfId="447"/>
    <cellStyle name="Normal 60 4 2" xfId="449"/>
    <cellStyle name="Normal 60 5" xfId="451"/>
    <cellStyle name="Normal 61" xfId="586"/>
    <cellStyle name="Normal 62" xfId="17"/>
    <cellStyle name="Normal 62 2" xfId="463"/>
    <cellStyle name="Normal 62 2 2" xfId="465"/>
    <cellStyle name="Normal 62 2 2 2" xfId="467"/>
    <cellStyle name="Normal 62 2 2 2 2" xfId="469"/>
    <cellStyle name="Normal 62 2 2 3" xfId="377"/>
    <cellStyle name="Normal 62 2 3" xfId="471"/>
    <cellStyle name="Normal 62 2 3 2" xfId="473"/>
    <cellStyle name="Normal 62 2 4" xfId="475"/>
    <cellStyle name="Normal 62 3" xfId="477"/>
    <cellStyle name="Normal 62 3 2" xfId="479"/>
    <cellStyle name="Normal 62 3 2 2" xfId="124"/>
    <cellStyle name="Normal 62 3 3" xfId="481"/>
    <cellStyle name="Normal 62 4" xfId="483"/>
    <cellStyle name="Normal 62 4 2" xfId="485"/>
    <cellStyle name="Normal 62 5" xfId="487"/>
    <cellStyle name="Normal 62 6" xfId="26"/>
    <cellStyle name="Normal 62 6 2" xfId="551"/>
    <cellStyle name="Normal 62 6 2 2" xfId="575"/>
    <cellStyle name="Normal 63" xfId="7"/>
    <cellStyle name="Normal 63 2" xfId="489"/>
    <cellStyle name="Normal 63 2 2" xfId="491"/>
    <cellStyle name="Normal 63 2 2 2" xfId="493"/>
    <cellStyle name="Normal 63 2 2 2 2" xfId="495"/>
    <cellStyle name="Normal 63 2 2 3" xfId="497"/>
    <cellStyle name="Normal 63 2 3" xfId="499"/>
    <cellStyle name="Normal 63 2 3 2" xfId="501"/>
    <cellStyle name="Normal 63 2 4" xfId="503"/>
    <cellStyle name="Normal 63 3" xfId="505"/>
    <cellStyle name="Normal 63 3 2" xfId="507"/>
    <cellStyle name="Normal 63 3 2 2" xfId="509"/>
    <cellStyle name="Normal 63 3 3" xfId="350"/>
    <cellStyle name="Normal 63 4" xfId="3"/>
    <cellStyle name="Normal 63 4 2" xfId="49"/>
    <cellStyle name="Normal 63 5" xfId="438"/>
    <cellStyle name="Normal 64" xfId="219"/>
    <cellStyle name="Normal 64 2" xfId="224"/>
    <cellStyle name="Normal 64 2 2" xfId="511"/>
    <cellStyle name="Normal 64 2 2 2" xfId="513"/>
    <cellStyle name="Normal 64 2 2 2 2" xfId="515"/>
    <cellStyle name="Normal 64 2 2 3" xfId="517"/>
    <cellStyle name="Normal 64 2 3" xfId="519"/>
    <cellStyle name="Normal 64 2 3 2" xfId="521"/>
    <cellStyle name="Normal 64 2 4" xfId="523"/>
    <cellStyle name="Normal 64 3" xfId="525"/>
    <cellStyle name="Normal 64 3 2" xfId="527"/>
    <cellStyle name="Normal 64 3 2 2" xfId="529"/>
    <cellStyle name="Normal 64 3 3" xfId="531"/>
    <cellStyle name="Normal 64 4" xfId="533"/>
    <cellStyle name="Normal 64 4 2" xfId="535"/>
    <cellStyle name="Normal 64 5" xfId="537"/>
    <cellStyle name="Normal 65" xfId="589"/>
    <cellStyle name="Normal 66" xfId="595"/>
    <cellStyle name="Normal 67" xfId="597"/>
    <cellStyle name="Normal 68" xfId="599"/>
    <cellStyle name="Normal 69" xfId="601"/>
    <cellStyle name="Normal 7" xfId="540"/>
    <cellStyle name="Normal 70" xfId="603"/>
    <cellStyle name="Normal 71" xfId="605"/>
    <cellStyle name="Normal 72" xfId="607"/>
    <cellStyle name="Normal 724" xfId="541"/>
    <cellStyle name="Normal 73" xfId="609"/>
    <cellStyle name="Normal 74" xfId="611"/>
    <cellStyle name="Normal 75" xfId="613"/>
    <cellStyle name="Normal 76" xfId="615"/>
    <cellStyle name="Normal 77" xfId="617"/>
    <cellStyle name="Normal 78" xfId="619"/>
    <cellStyle name="Normal 79" xfId="621"/>
    <cellStyle name="Normal 8" xfId="542"/>
    <cellStyle name="Normal 8 2" xfId="676"/>
    <cellStyle name="Normal 80" xfId="623"/>
    <cellStyle name="Normal 81" xfId="625"/>
    <cellStyle name="Normal 82" xfId="627"/>
    <cellStyle name="Normal 83" xfId="629"/>
    <cellStyle name="Normal 84" xfId="631"/>
    <cellStyle name="Normal 85" xfId="633"/>
    <cellStyle name="Normal 86" xfId="635"/>
    <cellStyle name="Normal 87" xfId="637"/>
    <cellStyle name="Normal 88" xfId="639"/>
    <cellStyle name="Normal 89" xfId="641"/>
    <cellStyle name="Normal 9" xfId="543"/>
    <cellStyle name="Normal 9 2" xfId="668"/>
    <cellStyle name="Normal 90" xfId="643"/>
    <cellStyle name="Normal 91" xfId="645"/>
    <cellStyle name="Normal 92" xfId="647"/>
    <cellStyle name="Normal 93" xfId="649"/>
    <cellStyle name="Normal 94" xfId="651"/>
    <cellStyle name="Normal 95" xfId="653"/>
    <cellStyle name="Normal 96" xfId="654"/>
    <cellStyle name="Normal 97" xfId="655"/>
    <cellStyle name="Normal 98" xfId="656"/>
    <cellStyle name="Normal 99" xfId="657"/>
    <cellStyle name="Normal_TAB3-29" xfId="544"/>
    <cellStyle name="Normal_TAB3-4 2" xfId="5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0.xml"/><Relationship Id="rId89" Type="http://schemas.openxmlformats.org/officeDocument/2006/relationships/externalLink" Target="externalLinks/externalLink15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6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externalLink" Target="externalLinks/externalLink6.xml"/><Relationship Id="rId85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83" Type="http://schemas.openxmlformats.org/officeDocument/2006/relationships/externalLink" Target="externalLinks/externalLink9.xml"/><Relationship Id="rId88" Type="http://schemas.openxmlformats.org/officeDocument/2006/relationships/externalLink" Target="externalLinks/externalLink14.xml"/><Relationship Id="rId91" Type="http://schemas.openxmlformats.org/officeDocument/2006/relationships/externalLink" Target="externalLinks/externalLink17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externalLink" Target="externalLinks/externalLink7.xml"/><Relationship Id="rId86" Type="http://schemas.openxmlformats.org/officeDocument/2006/relationships/externalLink" Target="externalLinks/externalLink12.xml"/><Relationship Id="rId94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3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9.xml"/><Relationship Id="rId9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190500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>
          <a:spLocks noChangeArrowheads="1"/>
        </xdr:cNvSpPr>
      </xdr:nvSpPr>
      <xdr:spPr>
        <a:xfrm>
          <a:off x="7038975" y="8477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7</xdr:row>
      <xdr:rowOff>0</xdr:rowOff>
    </xdr:from>
    <xdr:to>
      <xdr:col>9</xdr:col>
      <xdr:colOff>28575</xdr:colOff>
      <xdr:row>8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>
          <a:spLocks noChangeArrowheads="1"/>
        </xdr:cNvSpPr>
      </xdr:nvSpPr>
      <xdr:spPr>
        <a:xfrm>
          <a:off x="5800725" y="12052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8</xdr:row>
      <xdr:rowOff>123825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>
          <a:spLocks noChangeArrowheads="1"/>
        </xdr:cNvSpPr>
      </xdr:nvSpPr>
      <xdr:spPr>
        <a:xfrm>
          <a:off x="5286375" y="12052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9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 txBox="1">
          <a:spLocks noChangeArrowheads="1"/>
        </xdr:cNvSpPr>
      </xdr:nvSpPr>
      <xdr:spPr>
        <a:xfrm>
          <a:off x="4162425" y="125285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514350</xdr:colOff>
      <xdr:row>8</xdr:row>
      <xdr:rowOff>0</xdr:rowOff>
    </xdr:from>
    <xdr:to>
      <xdr:col>9</xdr:col>
      <xdr:colOff>28575</xdr:colOff>
      <xdr:row>8</xdr:row>
      <xdr:rowOff>171450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 txBox="1">
          <a:spLocks noChangeArrowheads="1"/>
        </xdr:cNvSpPr>
      </xdr:nvSpPr>
      <xdr:spPr>
        <a:xfrm>
          <a:off x="5800725" y="125285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171450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 txBox="1">
          <a:spLocks noChangeArrowheads="1"/>
        </xdr:cNvSpPr>
      </xdr:nvSpPr>
      <xdr:spPr>
        <a:xfrm>
          <a:off x="5286375" y="125285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514350</xdr:colOff>
      <xdr:row>93</xdr:row>
      <xdr:rowOff>0</xdr:rowOff>
    </xdr:from>
    <xdr:to>
      <xdr:col>9</xdr:col>
      <xdr:colOff>28575</xdr:colOff>
      <xdr:row>93</xdr:row>
      <xdr:rowOff>171450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SpPr txBox="1">
          <a:spLocks noChangeArrowheads="1"/>
        </xdr:cNvSpPr>
      </xdr:nvSpPr>
      <xdr:spPr>
        <a:xfrm>
          <a:off x="5800725" y="150736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76200</xdr:colOff>
      <xdr:row>93</xdr:row>
      <xdr:rowOff>171450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SpPr txBox="1">
          <a:spLocks noChangeArrowheads="1"/>
        </xdr:cNvSpPr>
      </xdr:nvSpPr>
      <xdr:spPr>
        <a:xfrm>
          <a:off x="5286375" y="150736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SpPr txBox="1">
          <a:spLocks noChangeArrowheads="1"/>
        </xdr:cNvSpPr>
      </xdr:nvSpPr>
      <xdr:spPr>
        <a:xfrm>
          <a:off x="4162425" y="1507363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514350</xdr:colOff>
      <xdr:row>93</xdr:row>
      <xdr:rowOff>0</xdr:rowOff>
    </xdr:from>
    <xdr:to>
      <xdr:col>9</xdr:col>
      <xdr:colOff>28575</xdr:colOff>
      <xdr:row>93</xdr:row>
      <xdr:rowOff>171450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SpPr txBox="1">
          <a:spLocks noChangeArrowheads="1"/>
        </xdr:cNvSpPr>
      </xdr:nvSpPr>
      <xdr:spPr>
        <a:xfrm>
          <a:off x="5800725" y="150736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76200</xdr:colOff>
      <xdr:row>93</xdr:row>
      <xdr:rowOff>171450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SpPr txBox="1">
          <a:spLocks noChangeArrowheads="1"/>
        </xdr:cNvSpPr>
      </xdr:nvSpPr>
      <xdr:spPr>
        <a:xfrm>
          <a:off x="5286375" y="150736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514350</xdr:colOff>
      <xdr:row>93</xdr:row>
      <xdr:rowOff>0</xdr:rowOff>
    </xdr:from>
    <xdr:to>
      <xdr:col>9</xdr:col>
      <xdr:colOff>28575</xdr:colOff>
      <xdr:row>93</xdr:row>
      <xdr:rowOff>171450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SpPr txBox="1">
          <a:spLocks noChangeArrowheads="1"/>
        </xdr:cNvSpPr>
      </xdr:nvSpPr>
      <xdr:spPr>
        <a:xfrm>
          <a:off x="5800725" y="150736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76200</xdr:colOff>
      <xdr:row>93</xdr:row>
      <xdr:rowOff>171450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SpPr txBox="1">
          <a:spLocks noChangeArrowheads="1"/>
        </xdr:cNvSpPr>
      </xdr:nvSpPr>
      <xdr:spPr>
        <a:xfrm>
          <a:off x="5286375" y="150736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76200</xdr:colOff>
      <xdr:row>94</xdr:row>
      <xdr:rowOff>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SpPr txBox="1">
          <a:spLocks noChangeArrowheads="1"/>
        </xdr:cNvSpPr>
      </xdr:nvSpPr>
      <xdr:spPr>
        <a:xfrm>
          <a:off x="4162425" y="1507363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514350</xdr:colOff>
      <xdr:row>93</xdr:row>
      <xdr:rowOff>0</xdr:rowOff>
    </xdr:from>
    <xdr:to>
      <xdr:col>9</xdr:col>
      <xdr:colOff>28575</xdr:colOff>
      <xdr:row>93</xdr:row>
      <xdr:rowOff>171450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SpPr txBox="1">
          <a:spLocks noChangeArrowheads="1"/>
        </xdr:cNvSpPr>
      </xdr:nvSpPr>
      <xdr:spPr>
        <a:xfrm>
          <a:off x="5800725" y="150736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76200</xdr:colOff>
      <xdr:row>93</xdr:row>
      <xdr:rowOff>171450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SpPr txBox="1">
          <a:spLocks noChangeArrowheads="1"/>
        </xdr:cNvSpPr>
      </xdr:nvSpPr>
      <xdr:spPr>
        <a:xfrm>
          <a:off x="5286375" y="1507363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514350</xdr:colOff>
      <xdr:row>77</xdr:row>
      <xdr:rowOff>0</xdr:rowOff>
    </xdr:from>
    <xdr:to>
      <xdr:col>9</xdr:col>
      <xdr:colOff>28575</xdr:colOff>
      <xdr:row>78</xdr:row>
      <xdr:rowOff>123825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SpPr txBox="1">
          <a:spLocks noChangeArrowheads="1"/>
        </xdr:cNvSpPr>
      </xdr:nvSpPr>
      <xdr:spPr>
        <a:xfrm>
          <a:off x="5800725" y="1235329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76200</xdr:colOff>
      <xdr:row>78</xdr:row>
      <xdr:rowOff>123825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>
          <a:spLocks noChangeArrowheads="1"/>
        </xdr:cNvSpPr>
      </xdr:nvSpPr>
      <xdr:spPr>
        <a:xfrm>
          <a:off x="5286375" y="1235329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76200</xdr:colOff>
      <xdr:row>79</xdr:row>
      <xdr:rowOff>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SpPr txBox="1">
          <a:spLocks noChangeArrowheads="1"/>
        </xdr:cNvSpPr>
      </xdr:nvSpPr>
      <xdr:spPr>
        <a:xfrm>
          <a:off x="4162425" y="1240091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514350</xdr:colOff>
      <xdr:row>78</xdr:row>
      <xdr:rowOff>0</xdr:rowOff>
    </xdr:from>
    <xdr:to>
      <xdr:col>9</xdr:col>
      <xdr:colOff>28575</xdr:colOff>
      <xdr:row>78</xdr:row>
      <xdr:rowOff>171450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SpPr txBox="1">
          <a:spLocks noChangeArrowheads="1"/>
        </xdr:cNvSpPr>
      </xdr:nvSpPr>
      <xdr:spPr>
        <a:xfrm>
          <a:off x="5800725" y="1240091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76200</xdr:colOff>
      <xdr:row>78</xdr:row>
      <xdr:rowOff>171450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 txBox="1">
          <a:spLocks noChangeArrowheads="1"/>
        </xdr:cNvSpPr>
      </xdr:nvSpPr>
      <xdr:spPr>
        <a:xfrm>
          <a:off x="5286375" y="1240091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514350</xdr:colOff>
      <xdr:row>77</xdr:row>
      <xdr:rowOff>0</xdr:rowOff>
    </xdr:from>
    <xdr:to>
      <xdr:col>9</xdr:col>
      <xdr:colOff>28575</xdr:colOff>
      <xdr:row>78</xdr:row>
      <xdr:rowOff>123825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>
          <a:spLocks noChangeArrowheads="1"/>
        </xdr:cNvSpPr>
      </xdr:nvSpPr>
      <xdr:spPr>
        <a:xfrm>
          <a:off x="5800725" y="1235329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76200</xdr:colOff>
      <xdr:row>78</xdr:row>
      <xdr:rowOff>123825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SpPr txBox="1">
          <a:spLocks noChangeArrowheads="1"/>
        </xdr:cNvSpPr>
      </xdr:nvSpPr>
      <xdr:spPr>
        <a:xfrm>
          <a:off x="5286375" y="1235329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76200</xdr:colOff>
      <xdr:row>79</xdr:row>
      <xdr:rowOff>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SpPr txBox="1">
          <a:spLocks noChangeArrowheads="1"/>
        </xdr:cNvSpPr>
      </xdr:nvSpPr>
      <xdr:spPr>
        <a:xfrm>
          <a:off x="4162425" y="1240091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514350</xdr:colOff>
      <xdr:row>78</xdr:row>
      <xdr:rowOff>0</xdr:rowOff>
    </xdr:from>
    <xdr:to>
      <xdr:col>9</xdr:col>
      <xdr:colOff>28575</xdr:colOff>
      <xdr:row>78</xdr:row>
      <xdr:rowOff>171450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SpPr txBox="1">
          <a:spLocks noChangeArrowheads="1"/>
        </xdr:cNvSpPr>
      </xdr:nvSpPr>
      <xdr:spPr>
        <a:xfrm>
          <a:off x="5800725" y="1240091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76200</xdr:colOff>
      <xdr:row>78</xdr:row>
      <xdr:rowOff>171450</xdr:rowOff>
    </xdr:to>
    <xdr:sp macro="" textlink="">
      <xdr:nvSpPr>
        <xdr:cNvPr id="26" name="Text Box 12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SpPr txBox="1">
          <a:spLocks noChangeArrowheads="1"/>
        </xdr:cNvSpPr>
      </xdr:nvSpPr>
      <xdr:spPr>
        <a:xfrm>
          <a:off x="5286375" y="12400915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76200</xdr:colOff>
      <xdr:row>5</xdr:row>
      <xdr:rowOff>190500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 txBox="1">
          <a:spLocks noChangeArrowheads="1"/>
        </xdr:cNvSpPr>
      </xdr:nvSpPr>
      <xdr:spPr>
        <a:xfrm>
          <a:off x="7629525" y="80962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190500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 txBox="1">
          <a:spLocks noChangeArrowheads="1"/>
        </xdr:cNvSpPr>
      </xdr:nvSpPr>
      <xdr:spPr>
        <a:xfrm>
          <a:off x="7962900" y="87630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514440</xdr:colOff>
      <xdr:row>4</xdr:row>
      <xdr:rowOff>0</xdr:rowOff>
    </xdr:from>
    <xdr:to>
      <xdr:col>8</xdr:col>
      <xdr:colOff>590400</xdr:colOff>
      <xdr:row>5</xdr:row>
      <xdr:rowOff>123480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C4FB5242-EEF5-4F1A-9CC4-55532959B729}"/>
            </a:ext>
          </a:extLst>
        </xdr:cNvPr>
        <xdr:cNvSpPr/>
      </xdr:nvSpPr>
      <xdr:spPr>
        <a:xfrm>
          <a:off x="6000840" y="695325"/>
          <a:ext cx="75960" cy="1711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75960</xdr:colOff>
      <xdr:row>5</xdr:row>
      <xdr:rowOff>123480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BD7189D9-A298-47C2-83D1-24AAC3C32DC8}"/>
            </a:ext>
          </a:extLst>
        </xdr:cNvPr>
        <xdr:cNvSpPr/>
      </xdr:nvSpPr>
      <xdr:spPr>
        <a:xfrm>
          <a:off x="5486400" y="695325"/>
          <a:ext cx="75960" cy="1711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75960</xdr:colOff>
      <xdr:row>5</xdr:row>
      <xdr:rowOff>190080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724322DC-E52C-49F4-8C64-CBC1E2C30BF7}"/>
            </a:ext>
          </a:extLst>
        </xdr:cNvPr>
        <xdr:cNvSpPr/>
      </xdr:nvSpPr>
      <xdr:spPr>
        <a:xfrm>
          <a:off x="3952875" y="742950"/>
          <a:ext cx="75960" cy="1900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514440</xdr:colOff>
      <xdr:row>5</xdr:row>
      <xdr:rowOff>0</xdr:rowOff>
    </xdr:from>
    <xdr:to>
      <xdr:col>8</xdr:col>
      <xdr:colOff>590400</xdr:colOff>
      <xdr:row>5</xdr:row>
      <xdr:rowOff>171000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xmlns="" id="{D59FFD5A-5A00-49FA-BF87-E57C6C3B3564}"/>
            </a:ext>
          </a:extLst>
        </xdr:cNvPr>
        <xdr:cNvSpPr/>
      </xdr:nvSpPr>
      <xdr:spPr>
        <a:xfrm>
          <a:off x="6000840" y="742950"/>
          <a:ext cx="7596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75960</xdr:colOff>
      <xdr:row>5</xdr:row>
      <xdr:rowOff>171000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xmlns="" id="{1FE6EDDD-8FCB-4880-859B-E502FDB66AC4}"/>
            </a:ext>
          </a:extLst>
        </xdr:cNvPr>
        <xdr:cNvSpPr/>
      </xdr:nvSpPr>
      <xdr:spPr>
        <a:xfrm>
          <a:off x="5486400" y="742950"/>
          <a:ext cx="7596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514440</xdr:colOff>
      <xdr:row>4</xdr:row>
      <xdr:rowOff>0</xdr:rowOff>
    </xdr:from>
    <xdr:to>
      <xdr:col>8</xdr:col>
      <xdr:colOff>590400</xdr:colOff>
      <xdr:row>5</xdr:row>
      <xdr:rowOff>123480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A3BABFAB-FB26-454A-99C9-766469EDA6F6}"/>
            </a:ext>
          </a:extLst>
        </xdr:cNvPr>
        <xdr:cNvSpPr/>
      </xdr:nvSpPr>
      <xdr:spPr>
        <a:xfrm>
          <a:off x="6000840" y="695325"/>
          <a:ext cx="75960" cy="1711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75960</xdr:colOff>
      <xdr:row>5</xdr:row>
      <xdr:rowOff>123480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77505DAC-0111-400B-97BD-AEFC283D40CC}"/>
            </a:ext>
          </a:extLst>
        </xdr:cNvPr>
        <xdr:cNvSpPr/>
      </xdr:nvSpPr>
      <xdr:spPr>
        <a:xfrm>
          <a:off x="5486400" y="695325"/>
          <a:ext cx="75960" cy="1711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75960</xdr:colOff>
      <xdr:row>5</xdr:row>
      <xdr:rowOff>190080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F22BA150-8429-47C9-8F8A-2FFB0F2F5ADB}"/>
            </a:ext>
          </a:extLst>
        </xdr:cNvPr>
        <xdr:cNvSpPr/>
      </xdr:nvSpPr>
      <xdr:spPr>
        <a:xfrm>
          <a:off x="3952875" y="742950"/>
          <a:ext cx="75960" cy="1900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514440</xdr:colOff>
      <xdr:row>5</xdr:row>
      <xdr:rowOff>0</xdr:rowOff>
    </xdr:from>
    <xdr:to>
      <xdr:col>8</xdr:col>
      <xdr:colOff>590400</xdr:colOff>
      <xdr:row>5</xdr:row>
      <xdr:rowOff>171000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xmlns="" id="{F6BB1C81-FD60-4EFF-8278-F8DFE892CD1A}"/>
            </a:ext>
          </a:extLst>
        </xdr:cNvPr>
        <xdr:cNvSpPr/>
      </xdr:nvSpPr>
      <xdr:spPr>
        <a:xfrm>
          <a:off x="6000840" y="742950"/>
          <a:ext cx="7596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75960</xdr:colOff>
      <xdr:row>5</xdr:row>
      <xdr:rowOff>171000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xmlns="" id="{2472FD8A-F48D-440D-B9E7-DE0953DAF5BF}"/>
            </a:ext>
          </a:extLst>
        </xdr:cNvPr>
        <xdr:cNvSpPr/>
      </xdr:nvSpPr>
      <xdr:spPr>
        <a:xfrm>
          <a:off x="5486400" y="742950"/>
          <a:ext cx="7596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514440</xdr:colOff>
      <xdr:row>4</xdr:row>
      <xdr:rowOff>0</xdr:rowOff>
    </xdr:from>
    <xdr:to>
      <xdr:col>8</xdr:col>
      <xdr:colOff>590400</xdr:colOff>
      <xdr:row>5</xdr:row>
      <xdr:rowOff>123480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4028C9CA-49A0-4DBA-B595-F37A5F04DFBF}"/>
            </a:ext>
          </a:extLst>
        </xdr:cNvPr>
        <xdr:cNvSpPr/>
      </xdr:nvSpPr>
      <xdr:spPr>
        <a:xfrm>
          <a:off x="6000840" y="695325"/>
          <a:ext cx="75960" cy="1711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75960</xdr:colOff>
      <xdr:row>5</xdr:row>
      <xdr:rowOff>123480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D5087C17-CACC-40B9-A019-77F2744FC0C5}"/>
            </a:ext>
          </a:extLst>
        </xdr:cNvPr>
        <xdr:cNvSpPr/>
      </xdr:nvSpPr>
      <xdr:spPr>
        <a:xfrm>
          <a:off x="5486400" y="695325"/>
          <a:ext cx="75960" cy="1711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75960</xdr:colOff>
      <xdr:row>5</xdr:row>
      <xdr:rowOff>190080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A73708A1-1AE2-4E63-8FEC-7C4A729DDCE5}"/>
            </a:ext>
          </a:extLst>
        </xdr:cNvPr>
        <xdr:cNvSpPr/>
      </xdr:nvSpPr>
      <xdr:spPr>
        <a:xfrm>
          <a:off x="3952875" y="742950"/>
          <a:ext cx="75960" cy="1900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514440</xdr:colOff>
      <xdr:row>5</xdr:row>
      <xdr:rowOff>0</xdr:rowOff>
    </xdr:from>
    <xdr:to>
      <xdr:col>8</xdr:col>
      <xdr:colOff>590400</xdr:colOff>
      <xdr:row>5</xdr:row>
      <xdr:rowOff>171000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xmlns="" id="{E0D34A6A-E46B-46CD-9762-D5B26D614926}"/>
            </a:ext>
          </a:extLst>
        </xdr:cNvPr>
        <xdr:cNvSpPr/>
      </xdr:nvSpPr>
      <xdr:spPr>
        <a:xfrm>
          <a:off x="6000840" y="742950"/>
          <a:ext cx="7596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75960</xdr:colOff>
      <xdr:row>5</xdr:row>
      <xdr:rowOff>171000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xmlns="" id="{251B3CE9-310C-4F87-B5E7-5086981E74E3}"/>
            </a:ext>
          </a:extLst>
        </xdr:cNvPr>
        <xdr:cNvSpPr/>
      </xdr:nvSpPr>
      <xdr:spPr>
        <a:xfrm>
          <a:off x="5486400" y="742950"/>
          <a:ext cx="7596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514440</xdr:colOff>
      <xdr:row>4</xdr:row>
      <xdr:rowOff>0</xdr:rowOff>
    </xdr:from>
    <xdr:to>
      <xdr:col>8</xdr:col>
      <xdr:colOff>590400</xdr:colOff>
      <xdr:row>5</xdr:row>
      <xdr:rowOff>123480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D856ECA-B850-4417-8779-357EE9676B76}"/>
            </a:ext>
          </a:extLst>
        </xdr:cNvPr>
        <xdr:cNvSpPr/>
      </xdr:nvSpPr>
      <xdr:spPr>
        <a:xfrm>
          <a:off x="6000840" y="695325"/>
          <a:ext cx="75960" cy="1711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75960</xdr:colOff>
      <xdr:row>5</xdr:row>
      <xdr:rowOff>123480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F07D069D-387D-44B1-A5DF-9D69DAF857EA}"/>
            </a:ext>
          </a:extLst>
        </xdr:cNvPr>
        <xdr:cNvSpPr/>
      </xdr:nvSpPr>
      <xdr:spPr>
        <a:xfrm>
          <a:off x="5486400" y="695325"/>
          <a:ext cx="75960" cy="1711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75960</xdr:colOff>
      <xdr:row>5</xdr:row>
      <xdr:rowOff>190080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22CAFC9F-5D4D-4CAB-ADD1-9746381DD38E}"/>
            </a:ext>
          </a:extLst>
        </xdr:cNvPr>
        <xdr:cNvSpPr/>
      </xdr:nvSpPr>
      <xdr:spPr>
        <a:xfrm>
          <a:off x="3952875" y="742950"/>
          <a:ext cx="75960" cy="1900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514440</xdr:colOff>
      <xdr:row>5</xdr:row>
      <xdr:rowOff>0</xdr:rowOff>
    </xdr:from>
    <xdr:to>
      <xdr:col>8</xdr:col>
      <xdr:colOff>590400</xdr:colOff>
      <xdr:row>5</xdr:row>
      <xdr:rowOff>171000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xmlns="" id="{7BF79CF8-0A3D-4F40-8744-CB79AC943395}"/>
            </a:ext>
          </a:extLst>
        </xdr:cNvPr>
        <xdr:cNvSpPr/>
      </xdr:nvSpPr>
      <xdr:spPr>
        <a:xfrm>
          <a:off x="6000840" y="742950"/>
          <a:ext cx="7596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75960</xdr:colOff>
      <xdr:row>5</xdr:row>
      <xdr:rowOff>171000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xmlns="" id="{CF0B0BFC-3B76-4395-B6B8-E7801D2641A5}"/>
            </a:ext>
          </a:extLst>
        </xdr:cNvPr>
        <xdr:cNvSpPr/>
      </xdr:nvSpPr>
      <xdr:spPr>
        <a:xfrm>
          <a:off x="5486400" y="742950"/>
          <a:ext cx="7596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514440</xdr:colOff>
      <xdr:row>4</xdr:row>
      <xdr:rowOff>0</xdr:rowOff>
    </xdr:from>
    <xdr:to>
      <xdr:col>8</xdr:col>
      <xdr:colOff>590400</xdr:colOff>
      <xdr:row>5</xdr:row>
      <xdr:rowOff>123480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5764B4D0-B00D-4CEB-9419-2A37A0B3F8FB}"/>
            </a:ext>
          </a:extLst>
        </xdr:cNvPr>
        <xdr:cNvSpPr/>
      </xdr:nvSpPr>
      <xdr:spPr>
        <a:xfrm>
          <a:off x="6000840" y="695325"/>
          <a:ext cx="75960" cy="1711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75960</xdr:colOff>
      <xdr:row>5</xdr:row>
      <xdr:rowOff>123480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6C4BD266-B920-4BE2-93C4-8C26B8A87494}"/>
            </a:ext>
          </a:extLst>
        </xdr:cNvPr>
        <xdr:cNvSpPr/>
      </xdr:nvSpPr>
      <xdr:spPr>
        <a:xfrm>
          <a:off x="5486400" y="695325"/>
          <a:ext cx="75960" cy="1711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75960</xdr:colOff>
      <xdr:row>5</xdr:row>
      <xdr:rowOff>190080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E749D05B-5442-47C1-A9FC-950D3E794252}"/>
            </a:ext>
          </a:extLst>
        </xdr:cNvPr>
        <xdr:cNvSpPr/>
      </xdr:nvSpPr>
      <xdr:spPr>
        <a:xfrm>
          <a:off x="3952875" y="742950"/>
          <a:ext cx="75960" cy="1900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514440</xdr:colOff>
      <xdr:row>5</xdr:row>
      <xdr:rowOff>0</xdr:rowOff>
    </xdr:from>
    <xdr:to>
      <xdr:col>8</xdr:col>
      <xdr:colOff>590400</xdr:colOff>
      <xdr:row>5</xdr:row>
      <xdr:rowOff>171000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xmlns="" id="{A6DC15CA-B306-4067-BE99-7B8BA086AA8E}"/>
            </a:ext>
          </a:extLst>
        </xdr:cNvPr>
        <xdr:cNvSpPr/>
      </xdr:nvSpPr>
      <xdr:spPr>
        <a:xfrm>
          <a:off x="6000840" y="742950"/>
          <a:ext cx="7596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75960</xdr:colOff>
      <xdr:row>5</xdr:row>
      <xdr:rowOff>171000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xmlns="" id="{D4C9FD41-EFBA-4040-93A0-04CE40F5615F}"/>
            </a:ext>
          </a:extLst>
        </xdr:cNvPr>
        <xdr:cNvSpPr/>
      </xdr:nvSpPr>
      <xdr:spPr>
        <a:xfrm>
          <a:off x="5486400" y="742950"/>
          <a:ext cx="7596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514440</xdr:colOff>
      <xdr:row>4</xdr:row>
      <xdr:rowOff>0</xdr:rowOff>
    </xdr:from>
    <xdr:to>
      <xdr:col>8</xdr:col>
      <xdr:colOff>590400</xdr:colOff>
      <xdr:row>5</xdr:row>
      <xdr:rowOff>123480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800F3A33-6673-4062-BB3B-DBF2A322596E}"/>
            </a:ext>
          </a:extLst>
        </xdr:cNvPr>
        <xdr:cNvSpPr/>
      </xdr:nvSpPr>
      <xdr:spPr>
        <a:xfrm>
          <a:off x="6000840" y="695325"/>
          <a:ext cx="75960" cy="1711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75960</xdr:colOff>
      <xdr:row>5</xdr:row>
      <xdr:rowOff>123480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16142F2B-B965-4DBD-9780-878C84D797FC}"/>
            </a:ext>
          </a:extLst>
        </xdr:cNvPr>
        <xdr:cNvSpPr/>
      </xdr:nvSpPr>
      <xdr:spPr>
        <a:xfrm>
          <a:off x="5486400" y="695325"/>
          <a:ext cx="75960" cy="1711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75960</xdr:colOff>
      <xdr:row>5</xdr:row>
      <xdr:rowOff>190080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C397619A-533A-476F-A368-66DA6C678BF0}"/>
            </a:ext>
          </a:extLst>
        </xdr:cNvPr>
        <xdr:cNvSpPr/>
      </xdr:nvSpPr>
      <xdr:spPr>
        <a:xfrm>
          <a:off x="3952875" y="742950"/>
          <a:ext cx="75960" cy="1900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514440</xdr:colOff>
      <xdr:row>5</xdr:row>
      <xdr:rowOff>0</xdr:rowOff>
    </xdr:from>
    <xdr:to>
      <xdr:col>8</xdr:col>
      <xdr:colOff>590400</xdr:colOff>
      <xdr:row>5</xdr:row>
      <xdr:rowOff>171000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xmlns="" id="{F263E1F3-0F80-4B5B-9FF1-DCFEE49C33CF}"/>
            </a:ext>
          </a:extLst>
        </xdr:cNvPr>
        <xdr:cNvSpPr/>
      </xdr:nvSpPr>
      <xdr:spPr>
        <a:xfrm>
          <a:off x="6000840" y="742950"/>
          <a:ext cx="7596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75960</xdr:colOff>
      <xdr:row>5</xdr:row>
      <xdr:rowOff>171000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xmlns="" id="{DE5F63B8-6D35-42A6-97D2-5B3A08BB8DB2}"/>
            </a:ext>
          </a:extLst>
        </xdr:cNvPr>
        <xdr:cNvSpPr/>
      </xdr:nvSpPr>
      <xdr:spPr>
        <a:xfrm>
          <a:off x="5486400" y="742950"/>
          <a:ext cx="7596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514440</xdr:colOff>
      <xdr:row>4</xdr:row>
      <xdr:rowOff>0</xdr:rowOff>
    </xdr:from>
    <xdr:to>
      <xdr:col>8</xdr:col>
      <xdr:colOff>590400</xdr:colOff>
      <xdr:row>5</xdr:row>
      <xdr:rowOff>123480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B42CD1AF-FAC6-4883-9D91-5DCBFB7B34BC}"/>
            </a:ext>
          </a:extLst>
        </xdr:cNvPr>
        <xdr:cNvSpPr/>
      </xdr:nvSpPr>
      <xdr:spPr>
        <a:xfrm>
          <a:off x="6286590" y="752475"/>
          <a:ext cx="75960" cy="1711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75960</xdr:colOff>
      <xdr:row>5</xdr:row>
      <xdr:rowOff>123480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C67F6EA4-20EB-4C72-BF58-C6B57268FCB7}"/>
            </a:ext>
          </a:extLst>
        </xdr:cNvPr>
        <xdr:cNvSpPr/>
      </xdr:nvSpPr>
      <xdr:spPr>
        <a:xfrm>
          <a:off x="5772150" y="752475"/>
          <a:ext cx="75960" cy="1711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75960</xdr:colOff>
      <xdr:row>5</xdr:row>
      <xdr:rowOff>190080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7556AFA1-6E52-46A7-950F-17AD9B92B537}"/>
            </a:ext>
          </a:extLst>
        </xdr:cNvPr>
        <xdr:cNvSpPr/>
      </xdr:nvSpPr>
      <xdr:spPr>
        <a:xfrm>
          <a:off x="3743325" y="800100"/>
          <a:ext cx="75960" cy="1900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514440</xdr:colOff>
      <xdr:row>5</xdr:row>
      <xdr:rowOff>0</xdr:rowOff>
    </xdr:from>
    <xdr:to>
      <xdr:col>8</xdr:col>
      <xdr:colOff>590400</xdr:colOff>
      <xdr:row>5</xdr:row>
      <xdr:rowOff>171000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xmlns="" id="{C0A92222-0D3C-4245-A1F3-D8C3655D2A98}"/>
            </a:ext>
          </a:extLst>
        </xdr:cNvPr>
        <xdr:cNvSpPr/>
      </xdr:nvSpPr>
      <xdr:spPr>
        <a:xfrm>
          <a:off x="6286590" y="800100"/>
          <a:ext cx="7596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75960</xdr:colOff>
      <xdr:row>5</xdr:row>
      <xdr:rowOff>171000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xmlns="" id="{BD09A682-55FC-4200-83CD-B317F338B140}"/>
            </a:ext>
          </a:extLst>
        </xdr:cNvPr>
        <xdr:cNvSpPr/>
      </xdr:nvSpPr>
      <xdr:spPr>
        <a:xfrm>
          <a:off x="5772150" y="800100"/>
          <a:ext cx="7596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..\..\..\..\..\..\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..\..\..\..\..\..\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..\..\..\..\..\..\F:\Documents%20and%20Settings\jamilah.rahim\Local%20Settings\Temporary%20Internet%20Files\Content.Outlook\J5S9MX0N\7.1%20&amp;%207.4_MSI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Desktop\2024\1.%20Persediaan%20MLS%202023\Persediaan%20MLS%20Malaysia%202023\Jadual%202023\Bab%206%20-%20Pendidikan_Ms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5.11"/>
      <sheetName val="4.9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"/>
      <sheetName val="6.2"/>
      <sheetName val="6.3 "/>
      <sheetName val="6.3  (2)"/>
      <sheetName val="6.4"/>
      <sheetName val="6.5 (3)"/>
      <sheetName val="6.5 (4)"/>
      <sheetName val="6.6 (5)"/>
      <sheetName val="6.6 (6)"/>
      <sheetName val="6.7"/>
      <sheetName val="6.7(n)"/>
      <sheetName val="6.8 (n)"/>
      <sheetName val="6.9 (n)"/>
      <sheetName val="6.8"/>
      <sheetName val="6.8 (2)"/>
      <sheetName val="6.9"/>
      <sheetName val="6.9 (2)"/>
      <sheetName val="6.10a"/>
      <sheetName val="6.10b "/>
      <sheetName val="6.10c "/>
      <sheetName val="6.10d "/>
      <sheetName val="6.10e"/>
      <sheetName val="6.11"/>
      <sheetName val="6.12"/>
      <sheetName val="6.13 "/>
      <sheetName val="6.14 "/>
      <sheetName val="6.15"/>
      <sheetName val="6.15 (2)"/>
      <sheetName val="6.16"/>
      <sheetName val="6.16 (2)"/>
      <sheetName val="6.17"/>
      <sheetName val="6.18"/>
      <sheetName val="6.19 "/>
      <sheetName val="6.20"/>
      <sheetName val="6.20 (samb.)"/>
      <sheetName val="6.21"/>
      <sheetName val="6.21 (2)"/>
      <sheetName val="6.21 (3)"/>
      <sheetName val="6.21 (samb.)"/>
      <sheetName val="6.22 (4)"/>
      <sheetName val="6.22 (5)"/>
      <sheetName val="6.22 (6)"/>
      <sheetName val="6.22 (samb.) "/>
      <sheetName val="6.23 (new)"/>
      <sheetName val="6.24"/>
      <sheetName val="6.24 (samb)"/>
      <sheetName val="6.25 (1)"/>
      <sheetName val="6.25 (samb) (2)"/>
      <sheetName val="6.25 (samb)2"/>
      <sheetName val="6.25 (samb)2 (2)"/>
      <sheetName val="6.26 (2)"/>
      <sheetName val="6.26 2 (samb)"/>
      <sheetName val="6.26 (samb)2 (3)"/>
      <sheetName val="6.27 (2)"/>
      <sheetName val="6.27 2 (samb) "/>
      <sheetName val="6.27 (samb) 2"/>
      <sheetName val="6.27 (samb) 3"/>
      <sheetName val="6.27 (samb) 4"/>
      <sheetName val="6.27 (samb) 5"/>
      <sheetName val="6.27 (samb) 6"/>
      <sheetName val="6.28"/>
      <sheetName val="6.28 (samb)"/>
      <sheetName val="6.28 (3)"/>
      <sheetName val="6.28 (4)"/>
      <sheetName val="6.28 (5)"/>
      <sheetName val="6.29 (1)"/>
      <sheetName val="6.29 (2)"/>
      <sheetName val="6.29 (3)"/>
      <sheetName val="6.29 (4)"/>
      <sheetName val="6.29 (5)"/>
      <sheetName val="6.30"/>
      <sheetName val="6.30 (2)"/>
      <sheetName val="6.30 (3)"/>
      <sheetName val="6.31"/>
      <sheetName val="6.31 (2)"/>
      <sheetName val="6.32"/>
      <sheetName val="6.33"/>
      <sheetName val="6.34"/>
      <sheetName val="6.34 (2)"/>
      <sheetName val="6.35"/>
      <sheetName val="6.36"/>
      <sheetName val="6.36 (2)"/>
      <sheetName val="6.37"/>
      <sheetName val="6.37 (2)"/>
      <sheetName val="6.37 (3)"/>
      <sheetName val="6.37 (4)"/>
      <sheetName val="6.38"/>
      <sheetName val="6.39"/>
      <sheetName val="6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2">
          <cell r="F22">
            <v>58</v>
          </cell>
          <cell r="G22">
            <v>255</v>
          </cell>
        </row>
        <row r="23">
          <cell r="F23">
            <v>62</v>
          </cell>
          <cell r="G23">
            <v>254</v>
          </cell>
        </row>
        <row r="24">
          <cell r="F24">
            <v>0</v>
          </cell>
          <cell r="G24">
            <v>0</v>
          </cell>
        </row>
        <row r="26">
          <cell r="F26">
            <v>76</v>
          </cell>
          <cell r="G26">
            <v>244</v>
          </cell>
        </row>
        <row r="27">
          <cell r="F27">
            <v>70</v>
          </cell>
          <cell r="G27">
            <v>243</v>
          </cell>
        </row>
        <row r="28">
          <cell r="F28">
            <v>0</v>
          </cell>
          <cell r="G28">
            <v>0</v>
          </cell>
        </row>
        <row r="30">
          <cell r="F30">
            <v>28</v>
          </cell>
          <cell r="G30">
            <v>163</v>
          </cell>
        </row>
        <row r="31">
          <cell r="F31">
            <v>31</v>
          </cell>
          <cell r="G31">
            <v>159</v>
          </cell>
        </row>
        <row r="34">
          <cell r="F34" t="str">
            <v>-</v>
          </cell>
          <cell r="G34" t="str">
            <v>-</v>
          </cell>
        </row>
        <row r="38">
          <cell r="F38">
            <v>23</v>
          </cell>
          <cell r="G38">
            <v>88</v>
          </cell>
        </row>
        <row r="39">
          <cell r="F39">
            <v>25</v>
          </cell>
          <cell r="G39">
            <v>88</v>
          </cell>
        </row>
        <row r="40">
          <cell r="F40">
            <v>0</v>
          </cell>
          <cell r="G40">
            <v>0</v>
          </cell>
        </row>
        <row r="42">
          <cell r="F42">
            <v>44</v>
          </cell>
          <cell r="G42">
            <v>190</v>
          </cell>
        </row>
        <row r="43">
          <cell r="F43">
            <v>41</v>
          </cell>
          <cell r="G43">
            <v>193</v>
          </cell>
        </row>
        <row r="46">
          <cell r="F46">
            <v>22</v>
          </cell>
          <cell r="G46">
            <v>61</v>
          </cell>
        </row>
        <row r="47">
          <cell r="F47">
            <v>21</v>
          </cell>
          <cell r="G47">
            <v>62</v>
          </cell>
        </row>
        <row r="48">
          <cell r="F48">
            <v>0</v>
          </cell>
          <cell r="G48">
            <v>0</v>
          </cell>
        </row>
        <row r="50">
          <cell r="F50">
            <v>4</v>
          </cell>
          <cell r="G50">
            <v>15</v>
          </cell>
        </row>
        <row r="51">
          <cell r="F51">
            <v>4</v>
          </cell>
          <cell r="G51">
            <v>11</v>
          </cell>
        </row>
        <row r="52">
          <cell r="F52">
            <v>0</v>
          </cell>
          <cell r="G52">
            <v>0</v>
          </cell>
        </row>
        <row r="54">
          <cell r="F54" t="str">
            <v>-</v>
          </cell>
          <cell r="G54" t="str">
            <v>-</v>
          </cell>
        </row>
        <row r="58">
          <cell r="F58">
            <v>137</v>
          </cell>
          <cell r="G58">
            <v>546</v>
          </cell>
        </row>
        <row r="59">
          <cell r="F59">
            <v>131</v>
          </cell>
          <cell r="G59">
            <v>538</v>
          </cell>
        </row>
        <row r="60">
          <cell r="F60">
            <v>0</v>
          </cell>
          <cell r="G60">
            <v>0</v>
          </cell>
        </row>
        <row r="62">
          <cell r="F62">
            <v>17</v>
          </cell>
          <cell r="G62">
            <v>98</v>
          </cell>
        </row>
        <row r="63">
          <cell r="F63">
            <v>16</v>
          </cell>
          <cell r="G63">
            <v>96</v>
          </cell>
        </row>
        <row r="64">
          <cell r="F64">
            <v>0</v>
          </cell>
          <cell r="G64">
            <v>0</v>
          </cell>
        </row>
        <row r="66">
          <cell r="F66">
            <v>10</v>
          </cell>
          <cell r="G66">
            <v>16</v>
          </cell>
        </row>
        <row r="67">
          <cell r="F67">
            <v>9</v>
          </cell>
          <cell r="G67">
            <v>16</v>
          </cell>
        </row>
        <row r="68">
          <cell r="F68">
            <v>0</v>
          </cell>
          <cell r="G68">
            <v>0</v>
          </cell>
        </row>
        <row r="70">
          <cell r="F70">
            <v>26</v>
          </cell>
          <cell r="G70">
            <v>30</v>
          </cell>
        </row>
        <row r="71">
          <cell r="F71">
            <v>29</v>
          </cell>
          <cell r="G71">
            <v>39</v>
          </cell>
        </row>
        <row r="72">
          <cell r="F72">
            <v>0</v>
          </cell>
          <cell r="G72">
            <v>0</v>
          </cell>
        </row>
        <row r="74">
          <cell r="F74">
            <v>10</v>
          </cell>
          <cell r="G74">
            <v>13</v>
          </cell>
        </row>
        <row r="75">
          <cell r="F75">
            <v>11</v>
          </cell>
          <cell r="G75">
            <v>13</v>
          </cell>
        </row>
        <row r="76">
          <cell r="F76">
            <v>0</v>
          </cell>
          <cell r="G76">
            <v>0</v>
          </cell>
        </row>
        <row r="78">
          <cell r="F78" t="str">
            <v>-</v>
          </cell>
          <cell r="G78" t="str">
            <v>-</v>
          </cell>
        </row>
        <row r="79">
          <cell r="F79" t="str">
            <v>-</v>
          </cell>
          <cell r="G79" t="str">
            <v>-</v>
          </cell>
        </row>
        <row r="80">
          <cell r="F80">
            <v>0</v>
          </cell>
          <cell r="G80">
            <v>0</v>
          </cell>
        </row>
        <row r="82">
          <cell r="F82" t="str">
            <v>-</v>
          </cell>
          <cell r="G82" t="str">
            <v>-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85"/>
  <sheetViews>
    <sheetView tabSelected="1" view="pageBreakPreview" zoomScale="90" zoomScaleNormal="100" zoomScaleSheetLayoutView="90" workbookViewId="0">
      <selection activeCell="B5" sqref="B5"/>
    </sheetView>
  </sheetViews>
  <sheetFormatPr defaultColWidth="11.85546875" defaultRowHeight="16.5"/>
  <cols>
    <col min="1" max="1" width="1.85546875" style="164" customWidth="1"/>
    <col min="2" max="2" width="11.28515625" style="164" customWidth="1"/>
    <col min="3" max="3" width="15.85546875" style="164" customWidth="1"/>
    <col min="4" max="4" width="17.85546875" style="165" customWidth="1"/>
    <col min="5" max="7" width="23.28515625" style="166" customWidth="1"/>
    <col min="8" max="8" width="1.85546875" style="164" customWidth="1"/>
    <col min="9" max="16384" width="11.85546875" style="164"/>
  </cols>
  <sheetData>
    <row r="1" spans="1:8" ht="8.1" customHeight="1"/>
    <row r="2" spans="1:8" ht="8.1" customHeight="1"/>
    <row r="3" spans="1:8" s="167" customFormat="1" ht="16.5" customHeight="1">
      <c r="B3" s="168" t="s">
        <v>1177</v>
      </c>
      <c r="C3" s="169" t="s">
        <v>1087</v>
      </c>
      <c r="D3" s="170"/>
      <c r="E3" s="171"/>
      <c r="F3" s="171"/>
      <c r="G3" s="171"/>
    </row>
    <row r="4" spans="1:8" s="173" customFormat="1" ht="16.5" customHeight="1">
      <c r="B4" s="174" t="s">
        <v>1178</v>
      </c>
      <c r="C4" s="175" t="s">
        <v>1088</v>
      </c>
      <c r="D4" s="176"/>
      <c r="E4" s="174"/>
      <c r="F4" s="174"/>
      <c r="G4" s="174"/>
    </row>
    <row r="5" spans="1:8" s="177" customFormat="1" ht="9.9499999999999993" customHeight="1" thickBot="1">
      <c r="B5" s="178"/>
      <c r="C5" s="178"/>
      <c r="D5" s="179"/>
      <c r="E5" s="297"/>
      <c r="F5" s="180"/>
      <c r="G5" s="180"/>
      <c r="H5" s="180"/>
    </row>
    <row r="6" spans="1:8" s="186" customFormat="1" ht="5.25" customHeight="1" thickTop="1">
      <c r="A6" s="181"/>
      <c r="B6" s="182"/>
      <c r="C6" s="183"/>
      <c r="D6" s="184"/>
      <c r="E6" s="298"/>
      <c r="F6" s="185"/>
      <c r="G6" s="185"/>
      <c r="H6" s="185"/>
    </row>
    <row r="7" spans="1:8" s="186" customFormat="1" ht="16.5" customHeight="1">
      <c r="A7" s="187"/>
      <c r="B7" s="187" t="s">
        <v>0</v>
      </c>
      <c r="C7" s="188"/>
      <c r="D7" s="189" t="s">
        <v>1</v>
      </c>
      <c r="E7" s="190" t="s">
        <v>2</v>
      </c>
      <c r="F7" s="190" t="s">
        <v>837</v>
      </c>
      <c r="G7" s="299" t="s">
        <v>838</v>
      </c>
      <c r="H7" s="190"/>
    </row>
    <row r="8" spans="1:8" s="186" customFormat="1" ht="16.5" customHeight="1">
      <c r="A8" s="191"/>
      <c r="B8" s="191" t="s">
        <v>5</v>
      </c>
      <c r="C8" s="192"/>
      <c r="D8" s="193" t="s">
        <v>6</v>
      </c>
      <c r="E8" s="194" t="s">
        <v>7</v>
      </c>
      <c r="F8" s="194" t="s">
        <v>839</v>
      </c>
      <c r="G8" s="300" t="s">
        <v>836</v>
      </c>
      <c r="H8" s="194"/>
    </row>
    <row r="9" spans="1:8" s="186" customFormat="1" ht="7.5" customHeight="1">
      <c r="A9" s="196"/>
      <c r="B9" s="196"/>
      <c r="C9" s="197"/>
      <c r="D9" s="198"/>
      <c r="E9" s="199"/>
      <c r="F9" s="199"/>
      <c r="G9" s="199"/>
      <c r="H9" s="199"/>
    </row>
    <row r="10" spans="1:8" ht="8.1" customHeight="1">
      <c r="B10" s="301"/>
      <c r="C10" s="301"/>
      <c r="D10" s="302"/>
      <c r="E10" s="303"/>
      <c r="F10" s="303"/>
      <c r="G10" s="303"/>
    </row>
    <row r="11" spans="1:8" s="200" customFormat="1" ht="13.5" customHeight="1">
      <c r="B11" s="205" t="s">
        <v>12</v>
      </c>
      <c r="C11" s="206"/>
      <c r="D11" s="207">
        <v>2021</v>
      </c>
      <c r="E11" s="304">
        <f t="shared" ref="E11:G13" si="0">SUM(E15,E19,E23,E27,E31,E35,E39,E43,E47,E51,E55,E59,E63,E67,E71,E75)</f>
        <v>10224</v>
      </c>
      <c r="F11" s="304">
        <f t="shared" si="0"/>
        <v>7780</v>
      </c>
      <c r="G11" s="304">
        <f t="shared" si="0"/>
        <v>2444</v>
      </c>
    </row>
    <row r="12" spans="1:8" s="200" customFormat="1" ht="13.5" customHeight="1">
      <c r="B12" s="206"/>
      <c r="C12" s="206"/>
      <c r="D12" s="207">
        <v>2022</v>
      </c>
      <c r="E12" s="304">
        <f t="shared" si="0"/>
        <v>10230</v>
      </c>
      <c r="F12" s="304">
        <f t="shared" si="0"/>
        <v>7778</v>
      </c>
      <c r="G12" s="304">
        <f t="shared" si="0"/>
        <v>2452</v>
      </c>
    </row>
    <row r="13" spans="1:8" s="200" customFormat="1" ht="13.5" customHeight="1">
      <c r="B13" s="206"/>
      <c r="C13" s="206"/>
      <c r="D13" s="207">
        <v>2023</v>
      </c>
      <c r="E13" s="304">
        <f t="shared" si="0"/>
        <v>10231</v>
      </c>
      <c r="F13" s="304">
        <f t="shared" si="0"/>
        <v>7779</v>
      </c>
      <c r="G13" s="304">
        <f t="shared" si="0"/>
        <v>2452</v>
      </c>
    </row>
    <row r="14" spans="1:8" s="200" customFormat="1" ht="8.1" customHeight="1">
      <c r="B14" s="206"/>
      <c r="C14" s="206"/>
      <c r="D14" s="212"/>
      <c r="E14" s="214"/>
      <c r="F14" s="214"/>
      <c r="G14" s="214"/>
    </row>
    <row r="15" spans="1:8" s="200" customFormat="1" ht="13.5" customHeight="1">
      <c r="B15" s="213" t="s">
        <v>13</v>
      </c>
      <c r="C15" s="213"/>
      <c r="D15" s="212">
        <v>2021</v>
      </c>
      <c r="E15" s="214">
        <f>SUM(F15,G15)</f>
        <v>1190</v>
      </c>
      <c r="F15" s="214">
        <v>906</v>
      </c>
      <c r="G15" s="214">
        <v>284</v>
      </c>
    </row>
    <row r="16" spans="1:8" s="200" customFormat="1" ht="13.5" customHeight="1">
      <c r="B16" s="213"/>
      <c r="C16" s="213"/>
      <c r="D16" s="212">
        <v>2022</v>
      </c>
      <c r="E16" s="214">
        <f>SUM(F16,G16)</f>
        <v>1192</v>
      </c>
      <c r="F16" s="214">
        <v>908</v>
      </c>
      <c r="G16" s="214">
        <v>284</v>
      </c>
    </row>
    <row r="17" spans="2:7" s="200" customFormat="1" ht="13.5" customHeight="1">
      <c r="B17" s="213"/>
      <c r="C17" s="213"/>
      <c r="D17" s="212">
        <v>2023</v>
      </c>
      <c r="E17" s="214">
        <f>SUM(F17,G17)</f>
        <v>1192</v>
      </c>
      <c r="F17" s="214">
        <v>908</v>
      </c>
      <c r="G17" s="214">
        <v>284</v>
      </c>
    </row>
    <row r="18" spans="2:7" s="200" customFormat="1" ht="8.1" customHeight="1">
      <c r="B18" s="213"/>
      <c r="C18" s="213"/>
      <c r="D18" s="212"/>
      <c r="E18" s="214"/>
      <c r="F18" s="214"/>
      <c r="G18" s="214"/>
    </row>
    <row r="19" spans="2:7" s="200" customFormat="1" ht="13.5" customHeight="1">
      <c r="B19" s="213" t="s">
        <v>14</v>
      </c>
      <c r="C19" s="213"/>
      <c r="D19" s="212">
        <v>2021</v>
      </c>
      <c r="E19" s="214">
        <f>SUM(F19,G19)</f>
        <v>751</v>
      </c>
      <c r="F19" s="214">
        <v>548</v>
      </c>
      <c r="G19" s="214">
        <v>203</v>
      </c>
    </row>
    <row r="20" spans="2:7" s="200" customFormat="1" ht="13.5" customHeight="1">
      <c r="B20" s="213"/>
      <c r="C20" s="213"/>
      <c r="D20" s="212">
        <v>2022</v>
      </c>
      <c r="E20" s="214">
        <f>SUM(F20,G20)</f>
        <v>752</v>
      </c>
      <c r="F20" s="214">
        <v>548</v>
      </c>
      <c r="G20" s="214">
        <v>204</v>
      </c>
    </row>
    <row r="21" spans="2:7" s="200" customFormat="1" ht="13.5" customHeight="1">
      <c r="B21" s="213"/>
      <c r="C21" s="213"/>
      <c r="D21" s="212">
        <v>2023</v>
      </c>
      <c r="E21" s="214">
        <f>SUM(F21,G21)</f>
        <v>752</v>
      </c>
      <c r="F21" s="214">
        <v>548</v>
      </c>
      <c r="G21" s="214">
        <v>204</v>
      </c>
    </row>
    <row r="22" spans="2:7" s="200" customFormat="1" ht="8.1" customHeight="1">
      <c r="B22" s="213"/>
      <c r="C22" s="213"/>
      <c r="D22" s="212"/>
      <c r="E22" s="214"/>
      <c r="F22" s="214"/>
      <c r="G22" s="214"/>
    </row>
    <row r="23" spans="2:7" s="200" customFormat="1" ht="13.5" customHeight="1">
      <c r="B23" s="213" t="s">
        <v>15</v>
      </c>
      <c r="C23" s="213"/>
      <c r="D23" s="212">
        <v>2021</v>
      </c>
      <c r="E23" s="214">
        <f>SUM(F23,G23)</f>
        <v>596</v>
      </c>
      <c r="F23" s="214">
        <v>418</v>
      </c>
      <c r="G23" s="214">
        <v>178</v>
      </c>
    </row>
    <row r="24" spans="2:7" s="200" customFormat="1" ht="13.5" customHeight="1">
      <c r="B24" s="213"/>
      <c r="C24" s="213"/>
      <c r="D24" s="212">
        <v>2022</v>
      </c>
      <c r="E24" s="214">
        <f>SUM(F24,G24)</f>
        <v>596</v>
      </c>
      <c r="F24" s="214">
        <v>418</v>
      </c>
      <c r="G24" s="214">
        <v>178</v>
      </c>
    </row>
    <row r="25" spans="2:7" s="200" customFormat="1" ht="13.5" customHeight="1">
      <c r="B25" s="213"/>
      <c r="C25" s="213"/>
      <c r="D25" s="212">
        <v>2023</v>
      </c>
      <c r="E25" s="214">
        <f>SUM(F25,G25)</f>
        <v>595</v>
      </c>
      <c r="F25" s="214">
        <v>418</v>
      </c>
      <c r="G25" s="214">
        <v>177</v>
      </c>
    </row>
    <row r="26" spans="2:7" s="200" customFormat="1" ht="8.1" customHeight="1">
      <c r="B26" s="213"/>
      <c r="C26" s="213"/>
      <c r="D26" s="212"/>
      <c r="E26" s="214"/>
      <c r="F26" s="214"/>
      <c r="G26" s="214"/>
    </row>
    <row r="27" spans="2:7" s="200" customFormat="1" ht="13.5" customHeight="1">
      <c r="B27" s="213" t="s">
        <v>16</v>
      </c>
      <c r="C27" s="219"/>
      <c r="D27" s="212">
        <v>2021</v>
      </c>
      <c r="E27" s="214">
        <f>SUM(F27,G27)</f>
        <v>315</v>
      </c>
      <c r="F27" s="214">
        <v>238</v>
      </c>
      <c r="G27" s="214">
        <v>77</v>
      </c>
    </row>
    <row r="28" spans="2:7" s="200" customFormat="1" ht="13.5" customHeight="1">
      <c r="B28" s="213"/>
      <c r="C28" s="219"/>
      <c r="D28" s="212">
        <v>2022</v>
      </c>
      <c r="E28" s="214">
        <f>SUM(F28,G28)</f>
        <v>316</v>
      </c>
      <c r="F28" s="214">
        <v>238</v>
      </c>
      <c r="G28" s="214">
        <v>78</v>
      </c>
    </row>
    <row r="29" spans="2:7" s="200" customFormat="1" ht="13.5" customHeight="1">
      <c r="B29" s="213"/>
      <c r="C29" s="219"/>
      <c r="D29" s="212">
        <v>2023</v>
      </c>
      <c r="E29" s="214">
        <f>SUM(F29,G29)</f>
        <v>317</v>
      </c>
      <c r="F29" s="214">
        <v>238</v>
      </c>
      <c r="G29" s="214">
        <v>79</v>
      </c>
    </row>
    <row r="30" spans="2:7" s="200" customFormat="1" ht="8.1" customHeight="1">
      <c r="B30" s="213"/>
      <c r="C30" s="219"/>
      <c r="D30" s="212"/>
      <c r="E30" s="214"/>
      <c r="F30" s="214"/>
      <c r="G30" s="214"/>
    </row>
    <row r="31" spans="2:7" s="200" customFormat="1" ht="13.5" customHeight="1">
      <c r="B31" s="213" t="s">
        <v>17</v>
      </c>
      <c r="C31" s="206"/>
      <c r="D31" s="212">
        <v>2021</v>
      </c>
      <c r="E31" s="214">
        <f>SUM(F31,G31)</f>
        <v>477</v>
      </c>
      <c r="F31" s="214">
        <v>352</v>
      </c>
      <c r="G31" s="214">
        <v>125</v>
      </c>
    </row>
    <row r="32" spans="2:7" s="200" customFormat="1" ht="13.5" customHeight="1">
      <c r="B32" s="213"/>
      <c r="C32" s="206"/>
      <c r="D32" s="212">
        <v>2022</v>
      </c>
      <c r="E32" s="214">
        <f>SUM(F32,G32)</f>
        <v>479</v>
      </c>
      <c r="F32" s="214">
        <v>353</v>
      </c>
      <c r="G32" s="214">
        <v>126</v>
      </c>
    </row>
    <row r="33" spans="2:17" s="200" customFormat="1" ht="13.5" customHeight="1">
      <c r="B33" s="213"/>
      <c r="C33" s="206"/>
      <c r="D33" s="212">
        <v>2023</v>
      </c>
      <c r="E33" s="214">
        <f>SUM(F33,G33)</f>
        <v>479</v>
      </c>
      <c r="F33" s="214">
        <v>353</v>
      </c>
      <c r="G33" s="214">
        <v>126</v>
      </c>
    </row>
    <row r="34" spans="2:17" s="200" customFormat="1" ht="8.1" customHeight="1">
      <c r="B34" s="213"/>
      <c r="C34" s="206"/>
      <c r="D34" s="212"/>
      <c r="E34" s="214"/>
      <c r="F34" s="214"/>
      <c r="G34" s="214"/>
    </row>
    <row r="35" spans="2:17" s="200" customFormat="1" ht="13.5" customHeight="1">
      <c r="B35" s="213" t="s">
        <v>18</v>
      </c>
      <c r="C35" s="206"/>
      <c r="D35" s="212">
        <v>2021</v>
      </c>
      <c r="E35" s="214">
        <f>SUM(F35,G35)</f>
        <v>741</v>
      </c>
      <c r="F35" s="214">
        <v>543</v>
      </c>
      <c r="G35" s="214">
        <v>198</v>
      </c>
    </row>
    <row r="36" spans="2:17" s="200" customFormat="1" ht="13.5" customHeight="1">
      <c r="B36" s="213"/>
      <c r="C36" s="206"/>
      <c r="D36" s="212">
        <v>2022</v>
      </c>
      <c r="E36" s="214">
        <f>SUM(F36,G36)</f>
        <v>741</v>
      </c>
      <c r="F36" s="214">
        <v>543</v>
      </c>
      <c r="G36" s="214">
        <v>198</v>
      </c>
    </row>
    <row r="37" spans="2:17" s="200" customFormat="1" ht="13.5" customHeight="1">
      <c r="B37" s="213"/>
      <c r="C37" s="206"/>
      <c r="D37" s="212">
        <v>2023</v>
      </c>
      <c r="E37" s="214">
        <f>SUM(F37,G37)</f>
        <v>740</v>
      </c>
      <c r="F37" s="214">
        <v>542</v>
      </c>
      <c r="G37" s="214">
        <v>198</v>
      </c>
    </row>
    <row r="38" spans="2:17" s="200" customFormat="1" ht="8.1" customHeight="1">
      <c r="B38" s="213"/>
      <c r="C38" s="206"/>
      <c r="D38" s="212"/>
      <c r="E38" s="214"/>
      <c r="F38" s="214"/>
      <c r="G38" s="214"/>
    </row>
    <row r="39" spans="2:17" s="200" customFormat="1" ht="13.5" customHeight="1">
      <c r="B39" s="213" t="s">
        <v>19</v>
      </c>
      <c r="C39" s="206"/>
      <c r="D39" s="212">
        <v>2021</v>
      </c>
      <c r="E39" s="214">
        <f>SUM(F39,G39)</f>
        <v>400</v>
      </c>
      <c r="F39" s="214">
        <v>271</v>
      </c>
      <c r="G39" s="214">
        <v>129</v>
      </c>
    </row>
    <row r="40" spans="2:17" s="200" customFormat="1" ht="13.5" customHeight="1">
      <c r="B40" s="213"/>
      <c r="C40" s="206"/>
      <c r="D40" s="212">
        <v>2022</v>
      </c>
      <c r="E40" s="214">
        <f>SUM(F40,G40)</f>
        <v>398</v>
      </c>
      <c r="F40" s="214">
        <v>270</v>
      </c>
      <c r="G40" s="214">
        <v>128</v>
      </c>
    </row>
    <row r="41" spans="2:17" s="200" customFormat="1" ht="13.5" customHeight="1">
      <c r="B41" s="213"/>
      <c r="C41" s="206"/>
      <c r="D41" s="212">
        <v>2023</v>
      </c>
      <c r="E41" s="214">
        <f>SUM(F41,G41)</f>
        <v>396</v>
      </c>
      <c r="F41" s="214">
        <v>270</v>
      </c>
      <c r="G41" s="214">
        <v>126</v>
      </c>
    </row>
    <row r="42" spans="2:17" s="200" customFormat="1" ht="8.1" customHeight="1">
      <c r="B42" s="213"/>
      <c r="C42" s="206"/>
      <c r="D42" s="212"/>
      <c r="E42" s="214"/>
      <c r="F42" s="214"/>
      <c r="G42" s="214"/>
    </row>
    <row r="43" spans="2:17" s="200" customFormat="1" ht="13.5" customHeight="1">
      <c r="B43" s="213" t="s">
        <v>20</v>
      </c>
      <c r="C43" s="206"/>
      <c r="D43" s="212">
        <v>2021</v>
      </c>
      <c r="E43" s="214">
        <f>SUM(F43,G43)</f>
        <v>1102</v>
      </c>
      <c r="F43" s="214">
        <v>852</v>
      </c>
      <c r="G43" s="214">
        <v>250</v>
      </c>
      <c r="H43" s="222"/>
      <c r="J43" s="222"/>
      <c r="K43" s="222"/>
      <c r="L43" s="222"/>
      <c r="M43" s="222"/>
      <c r="N43" s="222"/>
      <c r="O43" s="222"/>
      <c r="P43" s="222"/>
      <c r="Q43" s="222"/>
    </row>
    <row r="44" spans="2:17" s="200" customFormat="1" ht="13.5" customHeight="1">
      <c r="B44" s="213"/>
      <c r="C44" s="206"/>
      <c r="D44" s="212">
        <v>2022</v>
      </c>
      <c r="E44" s="214">
        <f>SUM(F44,G44)</f>
        <v>1105</v>
      </c>
      <c r="F44" s="214">
        <v>852</v>
      </c>
      <c r="G44" s="214">
        <v>253</v>
      </c>
    </row>
    <row r="45" spans="2:17" s="200" customFormat="1" ht="13.5" customHeight="1">
      <c r="B45" s="213"/>
      <c r="C45" s="206"/>
      <c r="D45" s="212">
        <v>2023</v>
      </c>
      <c r="E45" s="214">
        <f>SUM(F45,G45)</f>
        <v>1105</v>
      </c>
      <c r="F45" s="214">
        <v>852</v>
      </c>
      <c r="G45" s="214">
        <v>253</v>
      </c>
    </row>
    <row r="46" spans="2:17" s="200" customFormat="1" ht="8.1" customHeight="1">
      <c r="B46" s="213"/>
      <c r="C46" s="206"/>
      <c r="D46" s="212"/>
      <c r="E46" s="214"/>
      <c r="F46" s="214"/>
      <c r="G46" s="214"/>
    </row>
    <row r="47" spans="2:17" s="200" customFormat="1" ht="13.5" customHeight="1">
      <c r="B47" s="213" t="s">
        <v>21</v>
      </c>
      <c r="C47" s="219"/>
      <c r="D47" s="212">
        <v>2021</v>
      </c>
      <c r="E47" s="214">
        <f>SUM(F47,G47)</f>
        <v>104</v>
      </c>
      <c r="F47" s="214">
        <v>74</v>
      </c>
      <c r="G47" s="214">
        <v>30</v>
      </c>
    </row>
    <row r="48" spans="2:17" s="200" customFormat="1" ht="13.5" customHeight="1">
      <c r="B48" s="213"/>
      <c r="C48" s="219"/>
      <c r="D48" s="212">
        <v>2022</v>
      </c>
      <c r="E48" s="214">
        <f>SUM(F48,G48)</f>
        <v>104</v>
      </c>
      <c r="F48" s="214">
        <v>74</v>
      </c>
      <c r="G48" s="214">
        <v>30</v>
      </c>
    </row>
    <row r="49" spans="2:7" s="200" customFormat="1" ht="13.5" customHeight="1">
      <c r="B49" s="213"/>
      <c r="C49" s="219"/>
      <c r="D49" s="212">
        <v>2023</v>
      </c>
      <c r="E49" s="214">
        <f>SUM(F49,G49)</f>
        <v>104</v>
      </c>
      <c r="F49" s="214">
        <v>74</v>
      </c>
      <c r="G49" s="214">
        <v>30</v>
      </c>
    </row>
    <row r="50" spans="2:7" s="200" customFormat="1" ht="8.1" customHeight="1">
      <c r="B50" s="213"/>
      <c r="C50" s="219"/>
      <c r="D50" s="212"/>
      <c r="E50" s="214"/>
      <c r="F50" s="214"/>
      <c r="G50" s="214"/>
    </row>
    <row r="51" spans="2:7" s="200" customFormat="1" ht="13.5" customHeight="1">
      <c r="B51" s="213" t="s">
        <v>22</v>
      </c>
      <c r="C51" s="206"/>
      <c r="D51" s="212">
        <v>2021</v>
      </c>
      <c r="E51" s="214">
        <f>SUM(F51,G51)</f>
        <v>941</v>
      </c>
      <c r="F51" s="214">
        <v>663</v>
      </c>
      <c r="G51" s="214">
        <v>278</v>
      </c>
    </row>
    <row r="52" spans="2:7" s="200" customFormat="1" ht="13.5" customHeight="1">
      <c r="B52" s="213"/>
      <c r="C52" s="206"/>
      <c r="D52" s="212">
        <v>2022</v>
      </c>
      <c r="E52" s="214">
        <f>SUM(F52,G52)</f>
        <v>940</v>
      </c>
      <c r="F52" s="214">
        <v>661</v>
      </c>
      <c r="G52" s="214">
        <v>279</v>
      </c>
    </row>
    <row r="53" spans="2:7" s="200" customFormat="1" ht="13.5" customHeight="1">
      <c r="B53" s="213"/>
      <c r="C53" s="206"/>
      <c r="D53" s="212">
        <v>2023</v>
      </c>
      <c r="E53" s="214">
        <f>SUM(F53,G53)</f>
        <v>941</v>
      </c>
      <c r="F53" s="214">
        <v>662</v>
      </c>
      <c r="G53" s="214">
        <v>279</v>
      </c>
    </row>
    <row r="54" spans="2:7" s="200" customFormat="1" ht="8.1" customHeight="1">
      <c r="B54" s="213"/>
      <c r="C54" s="206"/>
      <c r="D54" s="212"/>
      <c r="E54" s="214"/>
      <c r="F54" s="214"/>
      <c r="G54" s="214"/>
    </row>
    <row r="55" spans="2:7" s="200" customFormat="1" ht="13.5" customHeight="1">
      <c r="B55" s="213" t="s">
        <v>23</v>
      </c>
      <c r="C55" s="206"/>
      <c r="D55" s="212">
        <v>2021</v>
      </c>
      <c r="E55" s="214">
        <f>SUM(F55,G55)</f>
        <v>505</v>
      </c>
      <c r="F55" s="214">
        <v>352</v>
      </c>
      <c r="G55" s="214">
        <v>153</v>
      </c>
    </row>
    <row r="56" spans="2:7" s="200" customFormat="1" ht="13.5" customHeight="1">
      <c r="B56" s="213"/>
      <c r="C56" s="206"/>
      <c r="D56" s="212">
        <v>2022</v>
      </c>
      <c r="E56" s="214">
        <f>SUM(F56,G56)</f>
        <v>506</v>
      </c>
      <c r="F56" s="214">
        <v>352</v>
      </c>
      <c r="G56" s="214">
        <v>154</v>
      </c>
    </row>
    <row r="57" spans="2:7" s="200" customFormat="1" ht="13.5" customHeight="1">
      <c r="B57" s="213"/>
      <c r="C57" s="206"/>
      <c r="D57" s="212">
        <v>2023</v>
      </c>
      <c r="E57" s="214">
        <f>SUM(F57,G57)</f>
        <v>505</v>
      </c>
      <c r="F57" s="214">
        <v>352</v>
      </c>
      <c r="G57" s="214">
        <v>153</v>
      </c>
    </row>
    <row r="58" spans="2:7" s="200" customFormat="1" ht="8.1" customHeight="1">
      <c r="B58" s="213"/>
      <c r="C58" s="206"/>
      <c r="D58" s="212"/>
      <c r="E58" s="214"/>
      <c r="F58" s="214"/>
      <c r="G58" s="214"/>
    </row>
    <row r="59" spans="2:7" s="200" customFormat="1" ht="13.5" customHeight="1">
      <c r="B59" s="213" t="s">
        <v>24</v>
      </c>
      <c r="C59" s="206"/>
      <c r="D59" s="212">
        <v>2021</v>
      </c>
      <c r="E59" s="214">
        <f>SUM(F59,G59)</f>
        <v>1296</v>
      </c>
      <c r="F59" s="214">
        <v>1075</v>
      </c>
      <c r="G59" s="214">
        <v>221</v>
      </c>
    </row>
    <row r="60" spans="2:7" s="200" customFormat="1" ht="13.5" customHeight="1">
      <c r="B60" s="213"/>
      <c r="C60" s="206"/>
      <c r="D60" s="212">
        <v>2022</v>
      </c>
      <c r="E60" s="214">
        <f>SUM(F60,G60)</f>
        <v>1296</v>
      </c>
      <c r="F60" s="214">
        <v>1075</v>
      </c>
      <c r="G60" s="214">
        <v>221</v>
      </c>
    </row>
    <row r="61" spans="2:7" s="200" customFormat="1" ht="13.5" customHeight="1">
      <c r="B61" s="213"/>
      <c r="C61" s="206"/>
      <c r="D61" s="212">
        <v>2023</v>
      </c>
      <c r="E61" s="214">
        <f>SUM(F61,G61)</f>
        <v>1298</v>
      </c>
      <c r="F61" s="214">
        <v>1075</v>
      </c>
      <c r="G61" s="214">
        <v>223</v>
      </c>
    </row>
    <row r="62" spans="2:7" s="200" customFormat="1" ht="8.1" customHeight="1">
      <c r="B62" s="213"/>
      <c r="C62" s="206"/>
      <c r="D62" s="212"/>
      <c r="E62" s="214"/>
      <c r="F62" s="214"/>
      <c r="G62" s="214"/>
    </row>
    <row r="63" spans="2:7" s="200" customFormat="1" ht="13.5" customHeight="1">
      <c r="B63" s="213" t="s">
        <v>25</v>
      </c>
      <c r="C63" s="206"/>
      <c r="D63" s="212">
        <v>2021</v>
      </c>
      <c r="E63" s="214">
        <f>SUM(F63,G63)</f>
        <v>1458</v>
      </c>
      <c r="F63" s="214">
        <v>1265</v>
      </c>
      <c r="G63" s="214">
        <v>193</v>
      </c>
    </row>
    <row r="64" spans="2:7" s="200" customFormat="1" ht="13.5" customHeight="1">
      <c r="B64" s="213"/>
      <c r="C64" s="206"/>
      <c r="D64" s="212">
        <v>2022</v>
      </c>
      <c r="E64" s="214">
        <f>SUM(F64,G64)</f>
        <v>1458</v>
      </c>
      <c r="F64" s="214">
        <v>1265</v>
      </c>
      <c r="G64" s="214">
        <v>193</v>
      </c>
    </row>
    <row r="65" spans="1:8" s="200" customFormat="1" ht="13.5" customHeight="1">
      <c r="B65" s="213"/>
      <c r="C65" s="206"/>
      <c r="D65" s="212">
        <v>2023</v>
      </c>
      <c r="E65" s="214">
        <f>SUM(F65,G65)</f>
        <v>1460</v>
      </c>
      <c r="F65" s="214">
        <v>1266</v>
      </c>
      <c r="G65" s="214">
        <v>194</v>
      </c>
    </row>
    <row r="66" spans="1:8" s="200" customFormat="1" ht="8.1" customHeight="1">
      <c r="B66" s="213"/>
      <c r="C66" s="206"/>
      <c r="D66" s="212"/>
      <c r="E66" s="214"/>
      <c r="F66" s="214"/>
      <c r="G66" s="214"/>
    </row>
    <row r="67" spans="1:8" s="200" customFormat="1" ht="15" customHeight="1">
      <c r="B67" s="213" t="s">
        <v>26</v>
      </c>
      <c r="C67" s="219"/>
      <c r="D67" s="212">
        <v>2021</v>
      </c>
      <c r="E67" s="214">
        <f>SUM(F67,G67)</f>
        <v>294</v>
      </c>
      <c r="F67" s="214">
        <v>190</v>
      </c>
      <c r="G67" s="214">
        <v>104</v>
      </c>
    </row>
    <row r="68" spans="1:8" s="200" customFormat="1" ht="13.5" customHeight="1">
      <c r="B68" s="213"/>
      <c r="C68" s="219"/>
      <c r="D68" s="212">
        <v>2022</v>
      </c>
      <c r="E68" s="214">
        <f>SUM(F68,G68)</f>
        <v>292</v>
      </c>
      <c r="F68" s="214">
        <v>188</v>
      </c>
      <c r="G68" s="214">
        <v>104</v>
      </c>
    </row>
    <row r="69" spans="1:8" s="200" customFormat="1" ht="13.5" customHeight="1">
      <c r="B69" s="213"/>
      <c r="C69" s="219"/>
      <c r="D69" s="212">
        <v>2023</v>
      </c>
      <c r="E69" s="214">
        <f>SUM(F69,G69)</f>
        <v>292</v>
      </c>
      <c r="F69" s="214">
        <v>188</v>
      </c>
      <c r="G69" s="214">
        <v>104</v>
      </c>
    </row>
    <row r="70" spans="1:8" s="200" customFormat="1" ht="8.1" customHeight="1">
      <c r="B70" s="213"/>
      <c r="C70" s="219"/>
      <c r="D70" s="212"/>
      <c r="E70" s="214"/>
      <c r="F70" s="214"/>
      <c r="G70" s="214"/>
    </row>
    <row r="71" spans="1:8" s="200" customFormat="1" ht="13.5" customHeight="1">
      <c r="B71" s="213" t="s">
        <v>27</v>
      </c>
      <c r="C71" s="219"/>
      <c r="D71" s="212">
        <v>2021</v>
      </c>
      <c r="E71" s="214">
        <f>SUM(F71,G71)</f>
        <v>27</v>
      </c>
      <c r="F71" s="214">
        <v>17</v>
      </c>
      <c r="G71" s="214">
        <v>10</v>
      </c>
    </row>
    <row r="72" spans="1:8" s="200" customFormat="1" ht="13.5" customHeight="1">
      <c r="B72" s="213"/>
      <c r="C72" s="219"/>
      <c r="D72" s="212">
        <v>2022</v>
      </c>
      <c r="E72" s="214">
        <f>SUM(F72,G72)</f>
        <v>28</v>
      </c>
      <c r="F72" s="214">
        <v>17</v>
      </c>
      <c r="G72" s="214">
        <v>11</v>
      </c>
    </row>
    <row r="73" spans="1:8" s="200" customFormat="1" ht="13.5" customHeight="1">
      <c r="B73" s="213"/>
      <c r="C73" s="219"/>
      <c r="D73" s="212">
        <v>2023</v>
      </c>
      <c r="E73" s="214">
        <f>SUM(F73,G73)</f>
        <v>28</v>
      </c>
      <c r="F73" s="214">
        <v>17</v>
      </c>
      <c r="G73" s="214">
        <v>11</v>
      </c>
    </row>
    <row r="74" spans="1:8" s="200" customFormat="1" ht="8.1" customHeight="1">
      <c r="B74" s="213"/>
      <c r="C74" s="219"/>
      <c r="D74" s="212"/>
      <c r="E74" s="214"/>
      <c r="F74" s="214"/>
      <c r="G74" s="214"/>
    </row>
    <row r="75" spans="1:8" s="200" customFormat="1" ht="13.5" customHeight="1">
      <c r="B75" s="213" t="s">
        <v>28</v>
      </c>
      <c r="C75" s="219"/>
      <c r="D75" s="212">
        <v>2021</v>
      </c>
      <c r="E75" s="214">
        <f>SUM(F75,G75)</f>
        <v>27</v>
      </c>
      <c r="F75" s="214">
        <v>16</v>
      </c>
      <c r="G75" s="214">
        <v>11</v>
      </c>
    </row>
    <row r="76" spans="1:8" s="200" customFormat="1" ht="13.5" customHeight="1">
      <c r="B76" s="213"/>
      <c r="C76" s="219"/>
      <c r="D76" s="212">
        <v>2022</v>
      </c>
      <c r="E76" s="214">
        <f>SUM(F76,G76)</f>
        <v>27</v>
      </c>
      <c r="F76" s="214">
        <v>16</v>
      </c>
      <c r="G76" s="214">
        <v>11</v>
      </c>
    </row>
    <row r="77" spans="1:8" s="200" customFormat="1" ht="13.5" customHeight="1">
      <c r="B77" s="213"/>
      <c r="C77" s="219"/>
      <c r="D77" s="212">
        <v>2023</v>
      </c>
      <c r="E77" s="214">
        <f>SUM(F77,G77)</f>
        <v>27</v>
      </c>
      <c r="F77" s="214">
        <v>16</v>
      </c>
      <c r="G77" s="214">
        <v>11</v>
      </c>
    </row>
    <row r="78" spans="1:8" s="200" customFormat="1" ht="8.1" customHeight="1" thickBot="1">
      <c r="B78" s="224"/>
      <c r="C78" s="225"/>
      <c r="D78" s="226"/>
      <c r="E78" s="305"/>
      <c r="F78" s="227"/>
      <c r="G78" s="227"/>
      <c r="H78" s="227"/>
    </row>
    <row r="79" spans="1:8" s="230" customFormat="1" ht="16.5" customHeight="1">
      <c r="A79" s="306"/>
      <c r="B79" s="231"/>
      <c r="D79" s="232"/>
      <c r="E79" s="307"/>
      <c r="F79" s="235"/>
      <c r="G79" s="308"/>
      <c r="H79" s="236" t="s">
        <v>30</v>
      </c>
    </row>
    <row r="80" spans="1:8" s="230" customFormat="1" ht="15" customHeight="1">
      <c r="D80" s="232"/>
      <c r="E80" s="307"/>
      <c r="F80" s="235"/>
      <c r="G80" s="308"/>
      <c r="H80" s="239" t="s">
        <v>31</v>
      </c>
    </row>
    <row r="81" spans="2:7" s="230" customFormat="1" ht="16.5" customHeight="1">
      <c r="B81" s="309" t="s">
        <v>1061</v>
      </c>
      <c r="D81" s="232"/>
      <c r="E81" s="307"/>
      <c r="F81" s="235"/>
      <c r="G81" s="235"/>
    </row>
    <row r="82" spans="2:7" s="240" customFormat="1" ht="15.75" customHeight="1">
      <c r="B82" s="241" t="s">
        <v>1063</v>
      </c>
      <c r="D82" s="242"/>
      <c r="F82" s="243"/>
      <c r="G82" s="310"/>
    </row>
    <row r="83" spans="2:7" s="313" customFormat="1" ht="15" customHeight="1">
      <c r="B83" s="244" t="s">
        <v>1064</v>
      </c>
      <c r="C83" s="311"/>
      <c r="D83" s="242"/>
      <c r="E83" s="312"/>
      <c r="F83" s="312"/>
      <c r="G83" s="312"/>
    </row>
    <row r="84" spans="2:7">
      <c r="B84" s="241" t="s">
        <v>32</v>
      </c>
      <c r="C84" s="253"/>
      <c r="D84" s="254"/>
      <c r="E84" s="250"/>
      <c r="F84" s="250"/>
      <c r="G84" s="250"/>
    </row>
    <row r="85" spans="2:7" ht="15" customHeight="1">
      <c r="B85" s="244" t="s">
        <v>1081</v>
      </c>
    </row>
  </sheetData>
  <printOptions horizontalCentered="1"/>
  <pageMargins left="0.55118110236220497" right="0.55118110236220497" top="0.39370078740157499" bottom="0.59055118110236204" header="0.39370078740157499" footer="0.39370078740157499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88"/>
  <sheetViews>
    <sheetView view="pageBreakPreview" zoomScale="90" zoomScaleNormal="100" zoomScaleSheetLayoutView="90" workbookViewId="0">
      <selection activeCell="B5" sqref="B5"/>
    </sheetView>
  </sheetViews>
  <sheetFormatPr defaultColWidth="10.42578125" defaultRowHeight="16.5"/>
  <cols>
    <col min="1" max="1" width="1" style="164" customWidth="1"/>
    <col min="2" max="2" width="11.140625" style="164" customWidth="1"/>
    <col min="3" max="3" width="5.7109375" style="164" customWidth="1"/>
    <col min="4" max="4" width="8" style="165" customWidth="1"/>
    <col min="5" max="5" width="1" style="165" customWidth="1"/>
    <col min="6" max="6" width="9.5703125" style="166" customWidth="1"/>
    <col min="7" max="7" width="9.42578125" style="166" customWidth="1"/>
    <col min="8" max="8" width="13.28515625" style="166" customWidth="1"/>
    <col min="9" max="9" width="1.85546875" style="166" customWidth="1"/>
    <col min="10" max="10" width="9.5703125" style="166" customWidth="1"/>
    <col min="11" max="11" width="9.42578125" style="166" customWidth="1"/>
    <col min="12" max="12" width="13.28515625" style="166" customWidth="1"/>
    <col min="13" max="13" width="1.85546875" style="166" customWidth="1"/>
    <col min="14" max="14" width="9.5703125" style="166" customWidth="1"/>
    <col min="15" max="15" width="9.42578125" style="166" customWidth="1"/>
    <col min="16" max="16" width="13.28515625" style="166" customWidth="1"/>
    <col min="17" max="17" width="1" style="166" customWidth="1"/>
    <col min="18" max="18" width="11" style="1038" customWidth="1"/>
    <col min="19" max="19" width="1" style="1038" customWidth="1"/>
    <col min="20" max="20" width="11" style="1038" customWidth="1"/>
    <col min="21" max="21" width="12.5703125" style="1038" customWidth="1"/>
    <col min="22" max="22" width="11" style="1038" customWidth="1"/>
    <col min="23" max="23" width="1" style="1038" customWidth="1"/>
    <col min="24" max="24" width="11" style="1038" customWidth="1"/>
    <col min="25" max="25" width="12.5703125" style="1038" customWidth="1"/>
    <col min="26" max="26" width="11" style="1038" customWidth="1"/>
    <col min="27" max="16384" width="10.42578125" style="1038"/>
  </cols>
  <sheetData>
    <row r="1" spans="1:25" ht="8.1" customHeight="1"/>
    <row r="2" spans="1:25" ht="8.1" customHeight="1"/>
    <row r="3" spans="1:25" s="1040" customFormat="1" ht="16.5" customHeight="1">
      <c r="A3" s="167"/>
      <c r="B3" s="168" t="s">
        <v>1179</v>
      </c>
      <c r="C3" s="169" t="s">
        <v>1089</v>
      </c>
      <c r="D3" s="170"/>
      <c r="E3" s="170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039"/>
      <c r="S3" s="1039"/>
      <c r="T3" s="1039"/>
      <c r="U3" s="1039"/>
      <c r="V3" s="1039"/>
      <c r="W3" s="1039"/>
      <c r="X3" s="1039"/>
    </row>
    <row r="4" spans="1:25" s="1042" customFormat="1" ht="16.5" customHeight="1">
      <c r="A4" s="173"/>
      <c r="B4" s="174" t="s">
        <v>1180</v>
      </c>
      <c r="C4" s="175" t="s">
        <v>1090</v>
      </c>
      <c r="D4" s="176"/>
      <c r="E4" s="176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041"/>
      <c r="S4" s="1041"/>
      <c r="T4" s="1041"/>
      <c r="U4" s="1041"/>
      <c r="V4" s="1041"/>
      <c r="W4" s="1041"/>
      <c r="X4" s="1041"/>
    </row>
    <row r="5" spans="1:25" s="1043" customFormat="1" ht="16.5" customHeight="1">
      <c r="A5" s="177"/>
      <c r="B5" s="178"/>
      <c r="C5" s="178"/>
      <c r="D5" s="179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</row>
    <row r="6" spans="1:25" s="1044" customFormat="1" ht="5.25" customHeight="1">
      <c r="A6" s="181"/>
      <c r="B6" s="182"/>
      <c r="C6" s="183"/>
      <c r="D6" s="184"/>
      <c r="E6" s="184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</row>
    <row r="7" spans="1:25" s="1044" customFormat="1" ht="16.5" customHeight="1">
      <c r="A7" s="191"/>
      <c r="B7" s="187" t="s">
        <v>0</v>
      </c>
      <c r="C7" s="188"/>
      <c r="D7" s="189" t="s">
        <v>1</v>
      </c>
      <c r="E7" s="193"/>
      <c r="F7" s="1677" t="s">
        <v>2</v>
      </c>
      <c r="G7" s="1677"/>
      <c r="H7" s="1677"/>
      <c r="I7" s="189"/>
      <c r="J7" s="1677" t="s">
        <v>837</v>
      </c>
      <c r="K7" s="1677"/>
      <c r="L7" s="1677"/>
      <c r="M7" s="189"/>
      <c r="N7" s="1677" t="s">
        <v>835</v>
      </c>
      <c r="O7" s="1677"/>
      <c r="P7" s="1677"/>
      <c r="Q7" s="189"/>
    </row>
    <row r="8" spans="1:25" s="1044" customFormat="1" ht="16.5" customHeight="1">
      <c r="A8" s="191"/>
      <c r="B8" s="191" t="s">
        <v>5</v>
      </c>
      <c r="C8" s="192"/>
      <c r="D8" s="193" t="s">
        <v>6</v>
      </c>
      <c r="E8" s="193"/>
      <c r="F8" s="1678" t="s">
        <v>7</v>
      </c>
      <c r="G8" s="1678"/>
      <c r="H8" s="1678"/>
      <c r="I8" s="193"/>
      <c r="J8" s="1678" t="s">
        <v>839</v>
      </c>
      <c r="K8" s="1678"/>
      <c r="L8" s="1678"/>
      <c r="M8" s="193"/>
      <c r="N8" s="1678" t="s">
        <v>836</v>
      </c>
      <c r="O8" s="1678"/>
      <c r="P8" s="1678"/>
      <c r="Q8" s="193"/>
    </row>
    <row r="9" spans="1:25" s="1044" customFormat="1">
      <c r="A9" s="191"/>
      <c r="B9" s="191"/>
      <c r="C9" s="192"/>
      <c r="D9" s="193"/>
      <c r="E9" s="193"/>
      <c r="F9" s="190" t="s">
        <v>2</v>
      </c>
      <c r="G9" s="190" t="s">
        <v>33</v>
      </c>
      <c r="H9" s="190" t="s">
        <v>34</v>
      </c>
      <c r="I9" s="190"/>
      <c r="J9" s="190" t="s">
        <v>2</v>
      </c>
      <c r="K9" s="190" t="s">
        <v>33</v>
      </c>
      <c r="L9" s="190" t="s">
        <v>34</v>
      </c>
      <c r="M9" s="190"/>
      <c r="N9" s="190" t="s">
        <v>2</v>
      </c>
      <c r="O9" s="190" t="s">
        <v>33</v>
      </c>
      <c r="P9" s="190" t="s">
        <v>34</v>
      </c>
      <c r="Q9" s="190"/>
    </row>
    <row r="10" spans="1:25" s="1044" customFormat="1">
      <c r="A10" s="191"/>
      <c r="B10" s="191"/>
      <c r="C10" s="192"/>
      <c r="D10" s="193"/>
      <c r="E10" s="193"/>
      <c r="F10" s="194" t="s">
        <v>7</v>
      </c>
      <c r="G10" s="194" t="s">
        <v>35</v>
      </c>
      <c r="H10" s="194" t="s">
        <v>36</v>
      </c>
      <c r="I10" s="194"/>
      <c r="J10" s="194" t="s">
        <v>7</v>
      </c>
      <c r="K10" s="194" t="s">
        <v>35</v>
      </c>
      <c r="L10" s="194" t="s">
        <v>36</v>
      </c>
      <c r="M10" s="194"/>
      <c r="N10" s="194" t="s">
        <v>7</v>
      </c>
      <c r="O10" s="194" t="s">
        <v>35</v>
      </c>
      <c r="P10" s="194" t="s">
        <v>36</v>
      </c>
      <c r="Q10" s="194"/>
    </row>
    <row r="11" spans="1:25" s="1044" customFormat="1" ht="7.5" customHeight="1">
      <c r="A11" s="196"/>
      <c r="B11" s="196"/>
      <c r="C11" s="197"/>
      <c r="D11" s="198"/>
      <c r="E11" s="198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</row>
    <row r="12" spans="1:25" ht="8.1" customHeight="1">
      <c r="B12" s="301"/>
      <c r="C12" s="301"/>
      <c r="D12" s="302"/>
      <c r="E12" s="302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</row>
    <row r="13" spans="1:25" s="222" customFormat="1" ht="15" customHeight="1">
      <c r="A13" s="200"/>
      <c r="B13" s="205" t="s">
        <v>12</v>
      </c>
      <c r="C13" s="206"/>
      <c r="D13" s="207">
        <v>2021</v>
      </c>
      <c r="E13" s="212"/>
      <c r="F13" s="209">
        <f t="shared" ref="F13:H15" si="0">SUM(J13,N13)</f>
        <v>411018</v>
      </c>
      <c r="G13" s="209">
        <f t="shared" si="0"/>
        <v>119147</v>
      </c>
      <c r="H13" s="209">
        <f t="shared" si="0"/>
        <v>291871</v>
      </c>
      <c r="I13" s="209"/>
      <c r="J13" s="209">
        <f t="shared" ref="J13:L15" si="1">SUM(J17,J21,J25,J29,J33,J37,J41,J45,J49,J53,J57,J61,J65,J69,J73,J77)</f>
        <v>235031</v>
      </c>
      <c r="K13" s="209">
        <f t="shared" si="1"/>
        <v>68933</v>
      </c>
      <c r="L13" s="209">
        <f t="shared" si="1"/>
        <v>166098</v>
      </c>
      <c r="M13" s="209"/>
      <c r="N13" s="209">
        <f t="shared" ref="N13:P15" si="2">SUM(N17,N21,N25,N29,N33,N37,N41,N45,N49,N53,N57,N61,N65,N69,N73,N77)</f>
        <v>175987</v>
      </c>
      <c r="O13" s="209">
        <f t="shared" si="2"/>
        <v>50214</v>
      </c>
      <c r="P13" s="209">
        <f t="shared" si="2"/>
        <v>125773</v>
      </c>
      <c r="Q13" s="209"/>
    </row>
    <row r="14" spans="1:25" s="222" customFormat="1" ht="15" customHeight="1">
      <c r="A14" s="200"/>
      <c r="B14" s="205"/>
      <c r="C14" s="206"/>
      <c r="D14" s="207">
        <v>2022</v>
      </c>
      <c r="E14" s="212"/>
      <c r="F14" s="209">
        <f t="shared" si="0"/>
        <v>416366</v>
      </c>
      <c r="G14" s="209">
        <f t="shared" si="0"/>
        <v>119207</v>
      </c>
      <c r="H14" s="209">
        <f t="shared" si="0"/>
        <v>297159</v>
      </c>
      <c r="I14" s="209"/>
      <c r="J14" s="209">
        <f t="shared" si="1"/>
        <v>235232</v>
      </c>
      <c r="K14" s="209">
        <f t="shared" si="1"/>
        <v>68569</v>
      </c>
      <c r="L14" s="209">
        <f t="shared" si="1"/>
        <v>166663</v>
      </c>
      <c r="M14" s="209"/>
      <c r="N14" s="209">
        <f t="shared" si="2"/>
        <v>181134</v>
      </c>
      <c r="O14" s="209">
        <f t="shared" si="2"/>
        <v>50638</v>
      </c>
      <c r="P14" s="209">
        <f t="shared" si="2"/>
        <v>130496</v>
      </c>
      <c r="Q14" s="209"/>
      <c r="T14" s="1347"/>
      <c r="U14" s="1347"/>
    </row>
    <row r="15" spans="1:25" s="222" customFormat="1" ht="15" customHeight="1">
      <c r="A15" s="200"/>
      <c r="B15" s="205"/>
      <c r="C15" s="206"/>
      <c r="D15" s="207">
        <v>2023</v>
      </c>
      <c r="E15" s="212"/>
      <c r="F15" s="209">
        <f t="shared" si="0"/>
        <v>411288</v>
      </c>
      <c r="G15" s="209">
        <f t="shared" si="0"/>
        <v>116711</v>
      </c>
      <c r="H15" s="209">
        <f t="shared" si="0"/>
        <v>294577</v>
      </c>
      <c r="I15" s="209"/>
      <c r="J15" s="209">
        <f t="shared" si="1"/>
        <v>232669</v>
      </c>
      <c r="K15" s="209">
        <f t="shared" si="1"/>
        <v>67369</v>
      </c>
      <c r="L15" s="209">
        <f t="shared" si="1"/>
        <v>165300</v>
      </c>
      <c r="M15" s="209"/>
      <c r="N15" s="209">
        <f t="shared" si="2"/>
        <v>178619</v>
      </c>
      <c r="O15" s="209">
        <f t="shared" si="2"/>
        <v>49342</v>
      </c>
      <c r="P15" s="209">
        <f t="shared" si="2"/>
        <v>129277</v>
      </c>
      <c r="Q15" s="209"/>
      <c r="R15" s="304"/>
      <c r="S15" s="304"/>
      <c r="T15" s="209"/>
      <c r="U15" s="209"/>
      <c r="V15" s="208"/>
      <c r="W15" s="205"/>
      <c r="X15" s="209"/>
      <c r="Y15" s="209"/>
    </row>
    <row r="16" spans="1:25" s="222" customFormat="1" ht="8.1" customHeight="1">
      <c r="A16" s="200"/>
      <c r="B16" s="205"/>
      <c r="C16" s="206"/>
      <c r="D16" s="212"/>
      <c r="E16" s="212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209"/>
      <c r="R16" s="304"/>
      <c r="S16" s="304"/>
      <c r="W16" s="205">
        <v>0</v>
      </c>
    </row>
    <row r="17" spans="1:25" s="222" customFormat="1" ht="15" customHeight="1">
      <c r="A17" s="200"/>
      <c r="B17" s="213" t="s">
        <v>13</v>
      </c>
      <c r="C17" s="213"/>
      <c r="D17" s="212">
        <v>2021</v>
      </c>
      <c r="E17" s="212"/>
      <c r="F17" s="56">
        <f>SUM(G17:H17)</f>
        <v>48259</v>
      </c>
      <c r="G17" s="56">
        <f t="shared" ref="G17:H17" si="3">SUM(K17,O17)</f>
        <v>13432</v>
      </c>
      <c r="H17" s="56">
        <f t="shared" si="3"/>
        <v>34827</v>
      </c>
      <c r="I17" s="56"/>
      <c r="J17" s="56">
        <f>SUM(K17:L17)</f>
        <v>27438</v>
      </c>
      <c r="K17" s="56">
        <v>7730</v>
      </c>
      <c r="L17" s="56">
        <v>19708</v>
      </c>
      <c r="M17" s="56"/>
      <c r="N17" s="56">
        <f>SUM(O17:P17)</f>
        <v>20821</v>
      </c>
      <c r="O17" s="56">
        <v>5702</v>
      </c>
      <c r="P17" s="56">
        <v>15119</v>
      </c>
      <c r="Q17" s="56"/>
      <c r="R17" s="214"/>
      <c r="S17" s="214"/>
      <c r="W17" s="217">
        <v>0</v>
      </c>
    </row>
    <row r="18" spans="1:25" s="222" customFormat="1" ht="15" customHeight="1">
      <c r="A18" s="200"/>
      <c r="B18" s="213"/>
      <c r="C18" s="213"/>
      <c r="D18" s="212">
        <v>2022</v>
      </c>
      <c r="E18" s="212"/>
      <c r="F18" s="56">
        <f>SUM(G18:H18)</f>
        <v>48059</v>
      </c>
      <c r="G18" s="56">
        <f t="shared" ref="G18:G19" si="4">SUM(K18,O18)</f>
        <v>13119</v>
      </c>
      <c r="H18" s="56">
        <f t="shared" ref="H18:H19" si="5">SUM(L18,P18)</f>
        <v>34940</v>
      </c>
      <c r="I18" s="56"/>
      <c r="J18" s="56">
        <f>SUM(K18:L18)</f>
        <v>26783</v>
      </c>
      <c r="K18" s="56">
        <v>7373</v>
      </c>
      <c r="L18" s="56">
        <v>19410</v>
      </c>
      <c r="M18" s="56"/>
      <c r="N18" s="56">
        <f>SUM(O18:P18)</f>
        <v>21276</v>
      </c>
      <c r="O18" s="56">
        <v>5746</v>
      </c>
      <c r="P18" s="56">
        <v>15530</v>
      </c>
      <c r="Q18" s="56"/>
      <c r="R18" s="214"/>
      <c r="S18" s="214"/>
      <c r="W18" s="217">
        <v>0</v>
      </c>
    </row>
    <row r="19" spans="1:25" s="222" customFormat="1" ht="15" customHeight="1">
      <c r="A19" s="200"/>
      <c r="B19" s="213"/>
      <c r="C19" s="213"/>
      <c r="D19" s="212">
        <v>2023</v>
      </c>
      <c r="E19" s="212"/>
      <c r="F19" s="56">
        <f>SUM(G19:H19)</f>
        <v>47689</v>
      </c>
      <c r="G19" s="56">
        <f t="shared" si="4"/>
        <v>12889</v>
      </c>
      <c r="H19" s="56">
        <f t="shared" si="5"/>
        <v>34800</v>
      </c>
      <c r="I19" s="56"/>
      <c r="J19" s="56">
        <f>SUM(K19:L19)</f>
        <v>26669</v>
      </c>
      <c r="K19" s="56">
        <v>7313</v>
      </c>
      <c r="L19" s="56">
        <v>19356</v>
      </c>
      <c r="M19" s="56"/>
      <c r="N19" s="56">
        <f>SUM(O19:P19)</f>
        <v>21020</v>
      </c>
      <c r="O19" s="56">
        <v>5576</v>
      </c>
      <c r="P19" s="56">
        <v>15444</v>
      </c>
      <c r="Q19" s="56"/>
      <c r="R19" s="214"/>
      <c r="S19" s="214"/>
      <c r="T19" s="56"/>
      <c r="U19" s="56"/>
      <c r="V19" s="216"/>
      <c r="W19" s="217"/>
      <c r="X19" s="56"/>
      <c r="Y19" s="56"/>
    </row>
    <row r="20" spans="1:25" s="222" customFormat="1" ht="8.1" customHeight="1">
      <c r="A20" s="200"/>
      <c r="B20" s="213"/>
      <c r="C20" s="213"/>
      <c r="D20" s="212"/>
      <c r="E20" s="212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214"/>
      <c r="S20" s="214"/>
      <c r="T20" s="56"/>
      <c r="U20" s="56"/>
      <c r="V20" s="216"/>
      <c r="W20" s="217"/>
      <c r="X20" s="56"/>
      <c r="Y20" s="56"/>
    </row>
    <row r="21" spans="1:25" s="222" customFormat="1" ht="15" customHeight="1">
      <c r="A21" s="200"/>
      <c r="B21" s="213" t="s">
        <v>14</v>
      </c>
      <c r="C21" s="213"/>
      <c r="D21" s="212">
        <v>2021</v>
      </c>
      <c r="E21" s="212"/>
      <c r="F21" s="56">
        <f>SUM(G21:H21)</f>
        <v>30300</v>
      </c>
      <c r="G21" s="56">
        <f t="shared" ref="G21:G23" si="6">SUM(K21,O21)</f>
        <v>8933</v>
      </c>
      <c r="H21" s="56">
        <f t="shared" ref="H21:H23" si="7">SUM(L21,P21)</f>
        <v>21367</v>
      </c>
      <c r="I21" s="56"/>
      <c r="J21" s="56">
        <f>SUM(K21:L21)</f>
        <v>16918</v>
      </c>
      <c r="K21" s="56">
        <v>4896</v>
      </c>
      <c r="L21" s="56">
        <v>12022</v>
      </c>
      <c r="M21" s="56"/>
      <c r="N21" s="56">
        <f>SUM(O21:P21)</f>
        <v>13382</v>
      </c>
      <c r="O21" s="56">
        <v>4037</v>
      </c>
      <c r="P21" s="56">
        <v>9345</v>
      </c>
      <c r="Q21" s="56"/>
      <c r="R21" s="214"/>
      <c r="S21" s="214"/>
      <c r="T21" s="56"/>
      <c r="U21" s="56"/>
      <c r="V21" s="216"/>
      <c r="W21" s="217"/>
    </row>
    <row r="22" spans="1:25" s="222" customFormat="1" ht="15" customHeight="1">
      <c r="A22" s="200"/>
      <c r="B22" s="213"/>
      <c r="C22" s="213"/>
      <c r="D22" s="212">
        <v>2022</v>
      </c>
      <c r="E22" s="212"/>
      <c r="F22" s="56">
        <f>SUM(G22:H22)</f>
        <v>31120</v>
      </c>
      <c r="G22" s="56">
        <f t="shared" si="6"/>
        <v>9104</v>
      </c>
      <c r="H22" s="56">
        <f t="shared" si="7"/>
        <v>22016</v>
      </c>
      <c r="I22" s="56"/>
      <c r="J22" s="56">
        <f>SUM(K22:L22)</f>
        <v>17437</v>
      </c>
      <c r="K22" s="56">
        <v>5087</v>
      </c>
      <c r="L22" s="56">
        <v>12350</v>
      </c>
      <c r="M22" s="56"/>
      <c r="N22" s="56">
        <f>SUM(O22:P22)</f>
        <v>13683</v>
      </c>
      <c r="O22" s="56">
        <v>4017</v>
      </c>
      <c r="P22" s="56">
        <v>9666</v>
      </c>
      <c r="Q22" s="56"/>
      <c r="R22" s="214"/>
      <c r="S22" s="214"/>
      <c r="T22" s="56"/>
      <c r="U22" s="56"/>
      <c r="V22" s="216"/>
      <c r="W22" s="217"/>
      <c r="X22" s="56"/>
      <c r="Y22" s="56"/>
    </row>
    <row r="23" spans="1:25" s="222" customFormat="1" ht="15" customHeight="1">
      <c r="A23" s="200"/>
      <c r="B23" s="213"/>
      <c r="C23" s="213"/>
      <c r="D23" s="212">
        <v>2023</v>
      </c>
      <c r="E23" s="212"/>
      <c r="F23" s="56">
        <f>SUM(G23:H23)</f>
        <v>30363</v>
      </c>
      <c r="G23" s="56">
        <f t="shared" si="6"/>
        <v>8761</v>
      </c>
      <c r="H23" s="56">
        <f t="shared" si="7"/>
        <v>21602</v>
      </c>
      <c r="I23" s="56"/>
      <c r="J23" s="56">
        <f>SUM(K23:L23)</f>
        <v>17118</v>
      </c>
      <c r="K23" s="56">
        <v>4950</v>
      </c>
      <c r="L23" s="56">
        <v>12168</v>
      </c>
      <c r="M23" s="56"/>
      <c r="N23" s="56">
        <f>SUM(O23:P23)</f>
        <v>13245</v>
      </c>
      <c r="O23" s="56">
        <v>3811</v>
      </c>
      <c r="P23" s="56">
        <v>9434</v>
      </c>
      <c r="Q23" s="56"/>
      <c r="R23" s="214"/>
      <c r="S23" s="214"/>
      <c r="T23" s="56"/>
      <c r="U23" s="56"/>
      <c r="V23" s="216"/>
      <c r="W23" s="217"/>
      <c r="X23" s="56"/>
      <c r="Y23" s="56"/>
    </row>
    <row r="24" spans="1:25" s="222" customFormat="1" ht="8.1" customHeight="1">
      <c r="A24" s="200"/>
      <c r="B24" s="213"/>
      <c r="C24" s="213"/>
      <c r="D24" s="212"/>
      <c r="E24" s="212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214"/>
      <c r="S24" s="214"/>
      <c r="T24" s="56"/>
      <c r="U24" s="56"/>
      <c r="V24" s="216"/>
      <c r="W24" s="217"/>
      <c r="X24" s="56"/>
      <c r="Y24" s="56"/>
    </row>
    <row r="25" spans="1:25" s="222" customFormat="1" ht="15" customHeight="1">
      <c r="A25" s="200"/>
      <c r="B25" s="213" t="s">
        <v>15</v>
      </c>
      <c r="C25" s="213"/>
      <c r="D25" s="212">
        <v>2021</v>
      </c>
      <c r="E25" s="212"/>
      <c r="F25" s="56">
        <f>SUM(G25:H25)</f>
        <v>28469</v>
      </c>
      <c r="G25" s="56">
        <f t="shared" ref="G25:G27" si="8">SUM(K25,O25)</f>
        <v>10049</v>
      </c>
      <c r="H25" s="56">
        <f t="shared" ref="H25:H27" si="9">SUM(L25,P25)</f>
        <v>18420</v>
      </c>
      <c r="I25" s="56"/>
      <c r="J25" s="56">
        <f>SUM(K25:L25)</f>
        <v>16069</v>
      </c>
      <c r="K25" s="56">
        <v>5614</v>
      </c>
      <c r="L25" s="56">
        <v>10455</v>
      </c>
      <c r="M25" s="56"/>
      <c r="N25" s="56">
        <f>SUM(O25:P25)</f>
        <v>12400</v>
      </c>
      <c r="O25" s="56">
        <v>4435</v>
      </c>
      <c r="P25" s="56">
        <v>7965</v>
      </c>
      <c r="Q25" s="56"/>
      <c r="R25" s="214"/>
      <c r="S25" s="214"/>
      <c r="T25" s="56"/>
      <c r="U25" s="56"/>
      <c r="V25" s="216"/>
      <c r="W25" s="217"/>
    </row>
    <row r="26" spans="1:25" s="222" customFormat="1" ht="15" customHeight="1">
      <c r="A26" s="200"/>
      <c r="B26" s="213"/>
      <c r="C26" s="213"/>
      <c r="D26" s="212">
        <v>2022</v>
      </c>
      <c r="E26" s="212"/>
      <c r="F26" s="56">
        <f>SUM(G26:H26)</f>
        <v>28973</v>
      </c>
      <c r="G26" s="56">
        <f t="shared" si="8"/>
        <v>10067</v>
      </c>
      <c r="H26" s="56">
        <f t="shared" si="9"/>
        <v>18906</v>
      </c>
      <c r="I26" s="56"/>
      <c r="J26" s="56">
        <f>SUM(K26:L26)</f>
        <v>16364</v>
      </c>
      <c r="K26" s="56">
        <v>5701</v>
      </c>
      <c r="L26" s="56">
        <v>10663</v>
      </c>
      <c r="M26" s="56"/>
      <c r="N26" s="56">
        <f>SUM(O26:P26)</f>
        <v>12609</v>
      </c>
      <c r="O26" s="56">
        <v>4366</v>
      </c>
      <c r="P26" s="56">
        <v>8243</v>
      </c>
      <c r="Q26" s="56"/>
      <c r="R26" s="214"/>
      <c r="S26" s="214"/>
      <c r="T26" s="56"/>
      <c r="U26" s="56"/>
      <c r="V26" s="216"/>
      <c r="W26" s="217"/>
      <c r="X26" s="56"/>
      <c r="Y26" s="56"/>
    </row>
    <row r="27" spans="1:25" s="222" customFormat="1" ht="15" customHeight="1">
      <c r="A27" s="200"/>
      <c r="B27" s="213"/>
      <c r="C27" s="213"/>
      <c r="D27" s="212">
        <v>2023</v>
      </c>
      <c r="E27" s="212"/>
      <c r="F27" s="56">
        <f>SUM(G27:H27)</f>
        <v>28451</v>
      </c>
      <c r="G27" s="56">
        <f t="shared" si="8"/>
        <v>9705</v>
      </c>
      <c r="H27" s="56">
        <f t="shared" si="9"/>
        <v>18746</v>
      </c>
      <c r="I27" s="56"/>
      <c r="J27" s="56">
        <f>SUM(K27:L27)</f>
        <v>16117</v>
      </c>
      <c r="K27" s="56">
        <v>5554</v>
      </c>
      <c r="L27" s="56">
        <v>10563</v>
      </c>
      <c r="M27" s="56"/>
      <c r="N27" s="56">
        <f>SUM(O27:P27)</f>
        <v>12334</v>
      </c>
      <c r="O27" s="56">
        <v>4151</v>
      </c>
      <c r="P27" s="56">
        <v>8183</v>
      </c>
      <c r="Q27" s="56"/>
      <c r="R27" s="214"/>
      <c r="S27" s="214"/>
      <c r="T27" s="56"/>
      <c r="U27" s="56"/>
      <c r="V27" s="216"/>
      <c r="W27" s="217"/>
      <c r="X27" s="56"/>
      <c r="Y27" s="56"/>
    </row>
    <row r="28" spans="1:25" s="222" customFormat="1" ht="8.1" customHeight="1">
      <c r="A28" s="200"/>
      <c r="B28" s="213"/>
      <c r="C28" s="213"/>
      <c r="D28" s="212"/>
      <c r="E28" s="212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214"/>
      <c r="S28" s="214"/>
      <c r="T28" s="56"/>
      <c r="U28" s="56"/>
      <c r="V28" s="216"/>
      <c r="W28" s="217"/>
      <c r="X28" s="56"/>
      <c r="Y28" s="56"/>
    </row>
    <row r="29" spans="1:25" s="222" customFormat="1" ht="15" customHeight="1">
      <c r="A29" s="200"/>
      <c r="B29" s="213" t="s">
        <v>16</v>
      </c>
      <c r="C29" s="1045"/>
      <c r="D29" s="212">
        <v>2021</v>
      </c>
      <c r="E29" s="212"/>
      <c r="F29" s="56">
        <f>SUM(G29:H29)</f>
        <v>13708</v>
      </c>
      <c r="G29" s="56">
        <f t="shared" ref="G29:G31" si="10">SUM(K29,O29)</f>
        <v>3613</v>
      </c>
      <c r="H29" s="56">
        <f t="shared" ref="H29:H31" si="11">SUM(L29,P29)</f>
        <v>10095</v>
      </c>
      <c r="I29" s="56"/>
      <c r="J29" s="56">
        <f>SUM(K29:L29)</f>
        <v>7741</v>
      </c>
      <c r="K29" s="56">
        <v>1950</v>
      </c>
      <c r="L29" s="56">
        <v>5791</v>
      </c>
      <c r="M29" s="56"/>
      <c r="N29" s="56">
        <f>SUM(O29:P29)</f>
        <v>5967</v>
      </c>
      <c r="O29" s="56">
        <v>1663</v>
      </c>
      <c r="P29" s="56">
        <v>4304</v>
      </c>
      <c r="Q29" s="56"/>
      <c r="R29" s="214"/>
      <c r="S29" s="220"/>
      <c r="T29" s="56"/>
      <c r="U29" s="56"/>
      <c r="V29" s="216"/>
      <c r="W29" s="220"/>
    </row>
    <row r="30" spans="1:25" s="222" customFormat="1" ht="15" customHeight="1">
      <c r="A30" s="200"/>
      <c r="B30" s="213"/>
      <c r="C30" s="1045"/>
      <c r="D30" s="212">
        <v>2022</v>
      </c>
      <c r="E30" s="212"/>
      <c r="F30" s="56">
        <f>SUM(G30:H30)</f>
        <v>13935</v>
      </c>
      <c r="G30" s="56">
        <f t="shared" si="10"/>
        <v>3644</v>
      </c>
      <c r="H30" s="56">
        <f t="shared" si="11"/>
        <v>10291</v>
      </c>
      <c r="I30" s="56"/>
      <c r="J30" s="56">
        <f>SUM(K30:L30)</f>
        <v>7842</v>
      </c>
      <c r="K30" s="56">
        <v>1990</v>
      </c>
      <c r="L30" s="56">
        <v>5852</v>
      </c>
      <c r="M30" s="56"/>
      <c r="N30" s="56">
        <f>SUM(O30:P30)</f>
        <v>6093</v>
      </c>
      <c r="O30" s="56">
        <v>1654</v>
      </c>
      <c r="P30" s="56">
        <v>4439</v>
      </c>
      <c r="Q30" s="56"/>
      <c r="R30" s="214"/>
      <c r="S30" s="220"/>
      <c r="T30" s="56"/>
      <c r="U30" s="56"/>
      <c r="V30" s="216"/>
      <c r="W30" s="220"/>
      <c r="X30" s="56"/>
      <c r="Y30" s="56"/>
    </row>
    <row r="31" spans="1:25" s="222" customFormat="1" ht="15" customHeight="1">
      <c r="A31" s="200"/>
      <c r="B31" s="213"/>
      <c r="C31" s="1045"/>
      <c r="D31" s="212">
        <v>2023</v>
      </c>
      <c r="E31" s="212"/>
      <c r="F31" s="56">
        <f>SUM(G31:H31)</f>
        <v>13613</v>
      </c>
      <c r="G31" s="56">
        <f t="shared" si="10"/>
        <v>3544</v>
      </c>
      <c r="H31" s="56">
        <f t="shared" si="11"/>
        <v>10069</v>
      </c>
      <c r="I31" s="56"/>
      <c r="J31" s="56">
        <f>SUM(K31:L31)</f>
        <v>7678</v>
      </c>
      <c r="K31" s="56">
        <v>1961</v>
      </c>
      <c r="L31" s="56">
        <v>5717</v>
      </c>
      <c r="M31" s="56"/>
      <c r="N31" s="56">
        <f>SUM(O31:P31)</f>
        <v>5935</v>
      </c>
      <c r="O31" s="56">
        <v>1583</v>
      </c>
      <c r="P31" s="56">
        <v>4352</v>
      </c>
      <c r="Q31" s="56"/>
      <c r="R31" s="214"/>
      <c r="S31" s="220"/>
      <c r="T31" s="56"/>
      <c r="U31" s="56"/>
      <c r="V31" s="216"/>
      <c r="W31" s="220"/>
      <c r="X31" s="56"/>
      <c r="Y31" s="56"/>
    </row>
    <row r="32" spans="1:25" s="222" customFormat="1" ht="8.1" customHeight="1">
      <c r="A32" s="200"/>
      <c r="B32" s="213"/>
      <c r="C32" s="1045"/>
      <c r="D32" s="212"/>
      <c r="E32" s="212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214"/>
      <c r="S32" s="220"/>
      <c r="T32" s="56"/>
      <c r="U32" s="56"/>
      <c r="V32" s="216"/>
      <c r="W32" s="220"/>
      <c r="X32" s="56"/>
      <c r="Y32" s="56"/>
    </row>
    <row r="33" spans="1:25" s="222" customFormat="1" ht="15" customHeight="1">
      <c r="A33" s="200"/>
      <c r="B33" s="213" t="s">
        <v>17</v>
      </c>
      <c r="C33" s="201"/>
      <c r="D33" s="212">
        <v>2021</v>
      </c>
      <c r="E33" s="212"/>
      <c r="F33" s="56">
        <f>SUM(G33:H33)</f>
        <v>17368</v>
      </c>
      <c r="G33" s="56">
        <f t="shared" ref="G33:G35" si="12">SUM(K33,O33)</f>
        <v>4363</v>
      </c>
      <c r="H33" s="56">
        <f t="shared" ref="H33:H35" si="13">SUM(L33,P33)</f>
        <v>13005</v>
      </c>
      <c r="I33" s="56"/>
      <c r="J33" s="56">
        <f>SUM(K33:L33)</f>
        <v>9583</v>
      </c>
      <c r="K33" s="56">
        <v>2304</v>
      </c>
      <c r="L33" s="56">
        <v>7279</v>
      </c>
      <c r="M33" s="56"/>
      <c r="N33" s="56">
        <f>SUM(O33:P33)</f>
        <v>7785</v>
      </c>
      <c r="O33" s="56">
        <v>2059</v>
      </c>
      <c r="P33" s="56">
        <v>5726</v>
      </c>
      <c r="Q33" s="56"/>
      <c r="R33" s="214"/>
      <c r="S33" s="214"/>
      <c r="T33" s="56"/>
      <c r="U33" s="56"/>
      <c r="V33" s="216"/>
      <c r="W33" s="217"/>
    </row>
    <row r="34" spans="1:25" s="222" customFormat="1" ht="15" customHeight="1">
      <c r="A34" s="200"/>
      <c r="B34" s="213"/>
      <c r="C34" s="201"/>
      <c r="D34" s="212">
        <v>2022</v>
      </c>
      <c r="E34" s="212"/>
      <c r="F34" s="56">
        <f>SUM(G34:H34)</f>
        <v>17607</v>
      </c>
      <c r="G34" s="56">
        <f t="shared" si="12"/>
        <v>4366</v>
      </c>
      <c r="H34" s="56">
        <f t="shared" si="13"/>
        <v>13241</v>
      </c>
      <c r="I34" s="56"/>
      <c r="J34" s="56">
        <f>SUM(K34:L34)</f>
        <v>9620</v>
      </c>
      <c r="K34" s="56">
        <v>2307</v>
      </c>
      <c r="L34" s="56">
        <v>7313</v>
      </c>
      <c r="M34" s="56"/>
      <c r="N34" s="56">
        <f>SUM(O34:P34)</f>
        <v>7987</v>
      </c>
      <c r="O34" s="56">
        <v>2059</v>
      </c>
      <c r="P34" s="56">
        <v>5928</v>
      </c>
      <c r="Q34" s="56"/>
      <c r="R34" s="214"/>
      <c r="S34" s="214"/>
      <c r="T34" s="56"/>
      <c r="U34" s="56"/>
      <c r="V34" s="216"/>
      <c r="W34" s="217"/>
      <c r="X34" s="56"/>
      <c r="Y34" s="56"/>
    </row>
    <row r="35" spans="1:25" s="222" customFormat="1" ht="15" customHeight="1">
      <c r="A35" s="200"/>
      <c r="B35" s="213"/>
      <c r="C35" s="201"/>
      <c r="D35" s="212">
        <v>2023</v>
      </c>
      <c r="E35" s="212"/>
      <c r="F35" s="56">
        <f>SUM(G35:H35)</f>
        <v>17418</v>
      </c>
      <c r="G35" s="56">
        <f t="shared" si="12"/>
        <v>4277</v>
      </c>
      <c r="H35" s="56">
        <f t="shared" si="13"/>
        <v>13141</v>
      </c>
      <c r="I35" s="56"/>
      <c r="J35" s="56">
        <f>SUM(K35:L35)</f>
        <v>9505</v>
      </c>
      <c r="K35" s="56">
        <v>2265</v>
      </c>
      <c r="L35" s="56">
        <v>7240</v>
      </c>
      <c r="M35" s="56"/>
      <c r="N35" s="56">
        <f>SUM(O35:P35)</f>
        <v>7913</v>
      </c>
      <c r="O35" s="56">
        <v>2012</v>
      </c>
      <c r="P35" s="56">
        <v>5901</v>
      </c>
      <c r="Q35" s="56"/>
      <c r="R35" s="214"/>
      <c r="S35" s="214"/>
      <c r="T35" s="56"/>
      <c r="U35" s="56"/>
      <c r="V35" s="216"/>
      <c r="W35" s="217"/>
      <c r="X35" s="56"/>
      <c r="Y35" s="56"/>
    </row>
    <row r="36" spans="1:25" s="222" customFormat="1" ht="8.1" customHeight="1">
      <c r="A36" s="200"/>
      <c r="B36" s="213"/>
      <c r="C36" s="201"/>
      <c r="D36" s="212"/>
      <c r="E36" s="212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214"/>
      <c r="S36" s="214"/>
      <c r="T36" s="56"/>
      <c r="U36" s="56"/>
      <c r="V36" s="216"/>
      <c r="W36" s="217"/>
      <c r="X36" s="56"/>
      <c r="Y36" s="56"/>
    </row>
    <row r="37" spans="1:25" s="222" customFormat="1" ht="15" customHeight="1">
      <c r="A37" s="200"/>
      <c r="B37" s="213" t="s">
        <v>18</v>
      </c>
      <c r="C37" s="201"/>
      <c r="D37" s="212">
        <v>2021</v>
      </c>
      <c r="E37" s="212"/>
      <c r="F37" s="56">
        <f>SUM(G37:H37)</f>
        <v>25518</v>
      </c>
      <c r="G37" s="56">
        <f t="shared" ref="G37:G39" si="14">SUM(K37,O37)</f>
        <v>7949</v>
      </c>
      <c r="H37" s="56">
        <f t="shared" ref="H37:H39" si="15">SUM(L37,P37)</f>
        <v>17569</v>
      </c>
      <c r="I37" s="56"/>
      <c r="J37" s="56">
        <f>SUM(K37:L37)</f>
        <v>14340</v>
      </c>
      <c r="K37" s="56">
        <v>4430</v>
      </c>
      <c r="L37" s="56">
        <v>9910</v>
      </c>
      <c r="M37" s="56"/>
      <c r="N37" s="56">
        <f>SUM(O37:P37)</f>
        <v>11178</v>
      </c>
      <c r="O37" s="56">
        <v>3519</v>
      </c>
      <c r="P37" s="56">
        <v>7659</v>
      </c>
      <c r="Q37" s="56"/>
      <c r="R37" s="214"/>
      <c r="S37" s="214"/>
      <c r="T37" s="56"/>
      <c r="U37" s="56"/>
      <c r="V37" s="216"/>
      <c r="W37" s="217"/>
    </row>
    <row r="38" spans="1:25" s="222" customFormat="1" ht="15" customHeight="1">
      <c r="A38" s="200"/>
      <c r="B38" s="213"/>
      <c r="C38" s="201"/>
      <c r="D38" s="212">
        <v>2022</v>
      </c>
      <c r="E38" s="212"/>
      <c r="F38" s="56">
        <f>SUM(G38:H38)</f>
        <v>26041</v>
      </c>
      <c r="G38" s="56">
        <f t="shared" si="14"/>
        <v>7959</v>
      </c>
      <c r="H38" s="56">
        <f t="shared" si="15"/>
        <v>18082</v>
      </c>
      <c r="I38" s="56"/>
      <c r="J38" s="56">
        <f>SUM(K38:L38)</f>
        <v>14479</v>
      </c>
      <c r="K38" s="56">
        <v>4432</v>
      </c>
      <c r="L38" s="56">
        <v>10047</v>
      </c>
      <c r="M38" s="56"/>
      <c r="N38" s="56">
        <f>SUM(O38:P38)</f>
        <v>11562</v>
      </c>
      <c r="O38" s="56">
        <v>3527</v>
      </c>
      <c r="P38" s="56">
        <v>8035</v>
      </c>
      <c r="Q38" s="56"/>
      <c r="R38" s="214"/>
      <c r="S38" s="214"/>
      <c r="T38" s="56"/>
      <c r="U38" s="56"/>
      <c r="V38" s="216"/>
      <c r="W38" s="217"/>
      <c r="X38" s="56"/>
      <c r="Y38" s="56"/>
    </row>
    <row r="39" spans="1:25" s="222" customFormat="1" ht="15" customHeight="1">
      <c r="A39" s="200"/>
      <c r="B39" s="213"/>
      <c r="C39" s="201"/>
      <c r="D39" s="212">
        <v>2023</v>
      </c>
      <c r="E39" s="212"/>
      <c r="F39" s="56">
        <f>SUM(G39:H39)</f>
        <v>25561</v>
      </c>
      <c r="G39" s="56">
        <f t="shared" si="14"/>
        <v>7697</v>
      </c>
      <c r="H39" s="56">
        <f t="shared" si="15"/>
        <v>17864</v>
      </c>
      <c r="I39" s="56"/>
      <c r="J39" s="56">
        <f>SUM(K39:L39)</f>
        <v>14221</v>
      </c>
      <c r="K39" s="56">
        <v>4320</v>
      </c>
      <c r="L39" s="56">
        <v>9901</v>
      </c>
      <c r="M39" s="56"/>
      <c r="N39" s="56">
        <f>SUM(O39:P39)</f>
        <v>11340</v>
      </c>
      <c r="O39" s="56">
        <v>3377</v>
      </c>
      <c r="P39" s="56">
        <v>7963</v>
      </c>
      <c r="Q39" s="56"/>
      <c r="R39" s="214"/>
      <c r="S39" s="214"/>
      <c r="T39" s="56"/>
      <c r="U39" s="56"/>
      <c r="V39" s="216"/>
      <c r="W39" s="217"/>
      <c r="X39" s="56"/>
      <c r="Y39" s="56"/>
    </row>
    <row r="40" spans="1:25" s="222" customFormat="1" ht="8.1" customHeight="1">
      <c r="A40" s="200"/>
      <c r="B40" s="213"/>
      <c r="C40" s="201"/>
      <c r="D40" s="212"/>
      <c r="E40" s="212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214"/>
      <c r="S40" s="214"/>
      <c r="T40" s="56"/>
      <c r="U40" s="56"/>
      <c r="V40" s="216"/>
      <c r="W40" s="217"/>
      <c r="X40" s="56"/>
      <c r="Y40" s="56"/>
    </row>
    <row r="41" spans="1:25" s="222" customFormat="1" ht="15" customHeight="1">
      <c r="A41" s="200"/>
      <c r="B41" s="213" t="s">
        <v>19</v>
      </c>
      <c r="C41" s="201"/>
      <c r="D41" s="212">
        <v>2021</v>
      </c>
      <c r="E41" s="212"/>
      <c r="F41" s="56">
        <f>SUM(G41:H41)</f>
        <v>19487</v>
      </c>
      <c r="G41" s="56">
        <f t="shared" ref="G41:G43" si="16">SUM(K41,O41)</f>
        <v>4548</v>
      </c>
      <c r="H41" s="56">
        <f t="shared" ref="H41:H43" si="17">SUM(L41,P41)</f>
        <v>14939</v>
      </c>
      <c r="I41" s="56"/>
      <c r="J41" s="56">
        <f>SUM(K41:L41)</f>
        <v>10505</v>
      </c>
      <c r="K41" s="56">
        <v>2360</v>
      </c>
      <c r="L41" s="56">
        <v>8145</v>
      </c>
      <c r="M41" s="56"/>
      <c r="N41" s="56">
        <f>SUM(O41:P41)</f>
        <v>8982</v>
      </c>
      <c r="O41" s="56">
        <v>2188</v>
      </c>
      <c r="P41" s="56">
        <v>6794</v>
      </c>
      <c r="Q41" s="56"/>
      <c r="R41" s="214"/>
      <c r="S41" s="214"/>
      <c r="T41" s="56"/>
      <c r="U41" s="56"/>
      <c r="V41" s="216"/>
      <c r="W41" s="217"/>
    </row>
    <row r="42" spans="1:25" s="222" customFormat="1" ht="15" customHeight="1">
      <c r="A42" s="200"/>
      <c r="B42" s="213"/>
      <c r="C42" s="201"/>
      <c r="D42" s="212">
        <v>2022</v>
      </c>
      <c r="E42" s="212"/>
      <c r="F42" s="56">
        <f>SUM(G42:H42)</f>
        <v>19679</v>
      </c>
      <c r="G42" s="56">
        <f t="shared" si="16"/>
        <v>4576</v>
      </c>
      <c r="H42" s="56">
        <f t="shared" si="17"/>
        <v>15103</v>
      </c>
      <c r="I42" s="56"/>
      <c r="J42" s="56">
        <f>SUM(K42:L42)</f>
        <v>10653</v>
      </c>
      <c r="K42" s="56">
        <v>2424</v>
      </c>
      <c r="L42" s="56">
        <v>8229</v>
      </c>
      <c r="M42" s="56"/>
      <c r="N42" s="56">
        <f>SUM(O42:P42)</f>
        <v>9026</v>
      </c>
      <c r="O42" s="56">
        <v>2152</v>
      </c>
      <c r="P42" s="56">
        <v>6874</v>
      </c>
      <c r="Q42" s="56"/>
      <c r="R42" s="214"/>
      <c r="S42" s="214"/>
      <c r="T42" s="56"/>
      <c r="U42" s="56"/>
      <c r="V42" s="216"/>
      <c r="W42" s="217"/>
      <c r="X42" s="56"/>
      <c r="Y42" s="56"/>
    </row>
    <row r="43" spans="1:25" s="222" customFormat="1" ht="15" customHeight="1">
      <c r="A43" s="200"/>
      <c r="B43" s="213"/>
      <c r="C43" s="201"/>
      <c r="D43" s="212">
        <v>2023</v>
      </c>
      <c r="E43" s="212"/>
      <c r="F43" s="56">
        <f>SUM(G43:H43)</f>
        <v>19178</v>
      </c>
      <c r="G43" s="56">
        <f t="shared" si="16"/>
        <v>4410</v>
      </c>
      <c r="H43" s="56">
        <f t="shared" si="17"/>
        <v>14768</v>
      </c>
      <c r="I43" s="56"/>
      <c r="J43" s="56">
        <f>SUM(K43:L43)</f>
        <v>10405</v>
      </c>
      <c r="K43" s="56">
        <v>2357</v>
      </c>
      <c r="L43" s="56">
        <v>8048</v>
      </c>
      <c r="M43" s="56"/>
      <c r="N43" s="56">
        <f>SUM(O43:P43)</f>
        <v>8773</v>
      </c>
      <c r="O43" s="56">
        <v>2053</v>
      </c>
      <c r="P43" s="56">
        <v>6720</v>
      </c>
      <c r="Q43" s="56"/>
      <c r="R43" s="214"/>
      <c r="S43" s="214"/>
      <c r="T43" s="56"/>
      <c r="U43" s="56"/>
      <c r="V43" s="216"/>
      <c r="W43" s="217"/>
      <c r="X43" s="56"/>
      <c r="Y43" s="56"/>
    </row>
    <row r="44" spans="1:25" s="222" customFormat="1" ht="8.1" customHeight="1">
      <c r="A44" s="200"/>
      <c r="B44" s="213"/>
      <c r="C44" s="201"/>
      <c r="D44" s="212"/>
      <c r="E44" s="212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214"/>
      <c r="S44" s="214"/>
      <c r="T44" s="56"/>
      <c r="U44" s="56"/>
      <c r="V44" s="216"/>
      <c r="W44" s="217"/>
      <c r="X44" s="56"/>
      <c r="Y44" s="56"/>
    </row>
    <row r="45" spans="1:25" s="222" customFormat="1" ht="15" customHeight="1">
      <c r="A45" s="200"/>
      <c r="B45" s="213" t="s">
        <v>20</v>
      </c>
      <c r="C45" s="201"/>
      <c r="D45" s="212">
        <v>2021</v>
      </c>
      <c r="E45" s="212"/>
      <c r="F45" s="56">
        <f>SUM(G45:H45)</f>
        <v>37450</v>
      </c>
      <c r="G45" s="56">
        <f t="shared" ref="G45:G47" si="18">SUM(K45,O45)</f>
        <v>10868</v>
      </c>
      <c r="H45" s="56">
        <f t="shared" ref="H45:H47" si="19">SUM(L45,P45)</f>
        <v>26582</v>
      </c>
      <c r="I45" s="56"/>
      <c r="J45" s="56">
        <f>SUM(K45:L45)</f>
        <v>20511</v>
      </c>
      <c r="K45" s="56">
        <v>5744</v>
      </c>
      <c r="L45" s="56">
        <v>14767</v>
      </c>
      <c r="M45" s="56"/>
      <c r="N45" s="56">
        <f>SUM(O45:P45)</f>
        <v>16939</v>
      </c>
      <c r="O45" s="56">
        <v>5124</v>
      </c>
      <c r="P45" s="56">
        <v>11815</v>
      </c>
      <c r="Q45" s="56"/>
      <c r="R45" s="214"/>
      <c r="S45" s="214"/>
      <c r="T45" s="56"/>
      <c r="U45" s="56"/>
      <c r="V45" s="216"/>
      <c r="W45" s="217"/>
    </row>
    <row r="46" spans="1:25" s="222" customFormat="1" ht="15" customHeight="1">
      <c r="A46" s="200"/>
      <c r="B46" s="213"/>
      <c r="C46" s="201"/>
      <c r="D46" s="212">
        <v>2022</v>
      </c>
      <c r="E46" s="212"/>
      <c r="F46" s="56">
        <f>SUM(G46:H46)</f>
        <v>38163</v>
      </c>
      <c r="G46" s="56">
        <f t="shared" si="18"/>
        <v>11043</v>
      </c>
      <c r="H46" s="56">
        <f t="shared" si="19"/>
        <v>27120</v>
      </c>
      <c r="I46" s="56"/>
      <c r="J46" s="56">
        <f>SUM(K46:L46)</f>
        <v>20830</v>
      </c>
      <c r="K46" s="56">
        <v>5866</v>
      </c>
      <c r="L46" s="56">
        <v>14964</v>
      </c>
      <c r="M46" s="56"/>
      <c r="N46" s="56">
        <f>SUM(O46:P46)</f>
        <v>17333</v>
      </c>
      <c r="O46" s="56">
        <v>5177</v>
      </c>
      <c r="P46" s="56">
        <v>12156</v>
      </c>
      <c r="Q46" s="56"/>
      <c r="R46" s="214"/>
      <c r="S46" s="214"/>
      <c r="U46" s="56"/>
      <c r="V46" s="216"/>
      <c r="W46" s="217"/>
      <c r="X46" s="56"/>
      <c r="Y46" s="56"/>
    </row>
    <row r="47" spans="1:25" s="222" customFormat="1" ht="15" customHeight="1">
      <c r="A47" s="200"/>
      <c r="B47" s="213"/>
      <c r="C47" s="201"/>
      <c r="D47" s="212">
        <v>2023</v>
      </c>
      <c r="E47" s="212"/>
      <c r="F47" s="56">
        <f>SUM(G47:H47)</f>
        <v>37282</v>
      </c>
      <c r="G47" s="56">
        <f t="shared" si="18"/>
        <v>10714</v>
      </c>
      <c r="H47" s="56">
        <f t="shared" si="19"/>
        <v>26568</v>
      </c>
      <c r="I47" s="56"/>
      <c r="J47" s="56">
        <f>SUM(K47:L47)</f>
        <v>20388</v>
      </c>
      <c r="K47" s="56">
        <v>5726</v>
      </c>
      <c r="L47" s="56">
        <v>14662</v>
      </c>
      <c r="M47" s="56"/>
      <c r="N47" s="56">
        <f>SUM(O47:P47)</f>
        <v>16894</v>
      </c>
      <c r="O47" s="56">
        <v>4988</v>
      </c>
      <c r="P47" s="56">
        <v>11906</v>
      </c>
      <c r="Q47" s="56"/>
      <c r="R47" s="214"/>
      <c r="S47" s="214"/>
      <c r="U47" s="56"/>
      <c r="V47" s="216"/>
      <c r="W47" s="217"/>
      <c r="X47" s="56"/>
      <c r="Y47" s="56"/>
    </row>
    <row r="48" spans="1:25" s="222" customFormat="1" ht="8.1" customHeight="1">
      <c r="A48" s="200"/>
      <c r="B48" s="213"/>
      <c r="C48" s="201"/>
      <c r="D48" s="212"/>
      <c r="E48" s="212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214"/>
      <c r="S48" s="214"/>
      <c r="U48" s="56"/>
      <c r="V48" s="216"/>
      <c r="W48" s="217"/>
      <c r="X48" s="56"/>
      <c r="Y48" s="56"/>
    </row>
    <row r="49" spans="1:25" s="222" customFormat="1" ht="15" customHeight="1">
      <c r="A49" s="200"/>
      <c r="B49" s="213" t="s">
        <v>21</v>
      </c>
      <c r="C49" s="1045"/>
      <c r="D49" s="212">
        <v>2021</v>
      </c>
      <c r="E49" s="212"/>
      <c r="F49" s="56">
        <f>SUM(G49:H49)</f>
        <v>4655</v>
      </c>
      <c r="G49" s="56">
        <f t="shared" ref="G49:G51" si="20">SUM(K49,O49)</f>
        <v>1475</v>
      </c>
      <c r="H49" s="56">
        <f t="shared" ref="H49:H51" si="21">SUM(L49,P49)</f>
        <v>3180</v>
      </c>
      <c r="I49" s="56"/>
      <c r="J49" s="56">
        <f>SUM(K49:L49)</f>
        <v>2394</v>
      </c>
      <c r="K49" s="56">
        <v>705</v>
      </c>
      <c r="L49" s="56">
        <v>1689</v>
      </c>
      <c r="M49" s="56"/>
      <c r="N49" s="56">
        <f>SUM(O49:P49)</f>
        <v>2261</v>
      </c>
      <c r="O49" s="56">
        <v>770</v>
      </c>
      <c r="P49" s="56">
        <v>1491</v>
      </c>
      <c r="Q49" s="56"/>
      <c r="R49" s="214"/>
      <c r="S49" s="220"/>
      <c r="U49" s="56"/>
      <c r="V49" s="216"/>
      <c r="W49" s="220"/>
    </row>
    <row r="50" spans="1:25" s="222" customFormat="1" ht="15" customHeight="1">
      <c r="A50" s="200"/>
      <c r="B50" s="213"/>
      <c r="C50" s="1045"/>
      <c r="D50" s="212">
        <v>2022</v>
      </c>
      <c r="E50" s="212"/>
      <c r="F50" s="56">
        <f>SUM(G50:H50)</f>
        <v>4694</v>
      </c>
      <c r="G50" s="56">
        <f t="shared" si="20"/>
        <v>1473</v>
      </c>
      <c r="H50" s="56">
        <f t="shared" si="21"/>
        <v>3221</v>
      </c>
      <c r="I50" s="56"/>
      <c r="J50" s="56">
        <f>SUM(K50:L50)</f>
        <v>2412</v>
      </c>
      <c r="K50" s="56">
        <v>713</v>
      </c>
      <c r="L50" s="56">
        <v>1699</v>
      </c>
      <c r="M50" s="56"/>
      <c r="N50" s="56">
        <f>SUM(O50:P50)</f>
        <v>2282</v>
      </c>
      <c r="O50" s="56">
        <v>760</v>
      </c>
      <c r="P50" s="56">
        <v>1522</v>
      </c>
      <c r="Q50" s="56"/>
      <c r="R50" s="214"/>
      <c r="S50" s="220">
        <v>1382</v>
      </c>
      <c r="U50" s="56"/>
      <c r="V50" s="216"/>
      <c r="W50" s="220"/>
      <c r="X50" s="56"/>
      <c r="Y50" s="56"/>
    </row>
    <row r="51" spans="1:25" s="222" customFormat="1" ht="15" customHeight="1">
      <c r="A51" s="200"/>
      <c r="B51" s="213"/>
      <c r="C51" s="1045"/>
      <c r="D51" s="212">
        <v>2023</v>
      </c>
      <c r="E51" s="212"/>
      <c r="F51" s="56">
        <f>SUM(G51:H51)</f>
        <v>4633</v>
      </c>
      <c r="G51" s="56">
        <f t="shared" si="20"/>
        <v>1432</v>
      </c>
      <c r="H51" s="56">
        <f t="shared" si="21"/>
        <v>3201</v>
      </c>
      <c r="I51" s="56"/>
      <c r="J51" s="56">
        <f>SUM(K51:L51)</f>
        <v>2364</v>
      </c>
      <c r="K51" s="56">
        <v>690</v>
      </c>
      <c r="L51" s="56">
        <v>1674</v>
      </c>
      <c r="M51" s="56"/>
      <c r="N51" s="56">
        <f>SUM(O51:P51)</f>
        <v>2269</v>
      </c>
      <c r="O51" s="56">
        <v>742</v>
      </c>
      <c r="P51" s="56">
        <v>1527</v>
      </c>
      <c r="Q51" s="56"/>
      <c r="R51" s="214"/>
      <c r="S51" s="220"/>
      <c r="T51" s="56"/>
      <c r="U51" s="56"/>
      <c r="V51" s="216"/>
      <c r="W51" s="220"/>
      <c r="X51" s="56"/>
    </row>
    <row r="52" spans="1:25" s="222" customFormat="1" ht="8.1" customHeight="1">
      <c r="A52" s="200"/>
      <c r="B52" s="213"/>
      <c r="C52" s="1045"/>
      <c r="D52" s="212"/>
      <c r="E52" s="212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214"/>
      <c r="S52" s="220"/>
      <c r="T52" s="56"/>
      <c r="U52" s="56"/>
      <c r="V52" s="216"/>
      <c r="W52" s="220"/>
      <c r="X52" s="56"/>
      <c r="Y52" s="56"/>
    </row>
    <row r="53" spans="1:25" s="222" customFormat="1" ht="15" customHeight="1">
      <c r="A53" s="200"/>
      <c r="B53" s="213" t="s">
        <v>22</v>
      </c>
      <c r="C53" s="201"/>
      <c r="D53" s="212">
        <v>2021</v>
      </c>
      <c r="E53" s="212"/>
      <c r="F53" s="56">
        <f>SUM(G53:H53)</f>
        <v>61290</v>
      </c>
      <c r="G53" s="56">
        <f t="shared" ref="G53:G55" si="22">SUM(K53,O53)</f>
        <v>12662</v>
      </c>
      <c r="H53" s="56">
        <f t="shared" ref="H53:H55" si="23">SUM(L53,P53)</f>
        <v>48628</v>
      </c>
      <c r="I53" s="56"/>
      <c r="J53" s="56">
        <f>SUM(K53:L53)</f>
        <v>35268</v>
      </c>
      <c r="K53" s="56">
        <v>8015</v>
      </c>
      <c r="L53" s="56">
        <v>27253</v>
      </c>
      <c r="M53" s="56"/>
      <c r="N53" s="56">
        <f>SUM(O53:P53)</f>
        <v>26022</v>
      </c>
      <c r="O53" s="56">
        <v>4647</v>
      </c>
      <c r="P53" s="56">
        <v>21375</v>
      </c>
      <c r="Q53" s="56"/>
      <c r="R53" s="214"/>
      <c r="S53" s="214"/>
      <c r="T53" s="56"/>
      <c r="U53" s="56"/>
      <c r="V53" s="216"/>
      <c r="W53" s="217"/>
    </row>
    <row r="54" spans="1:25" s="222" customFormat="1" ht="15" customHeight="1">
      <c r="A54" s="200"/>
      <c r="B54" s="213"/>
      <c r="C54" s="201"/>
      <c r="D54" s="212">
        <v>2022</v>
      </c>
      <c r="E54" s="212"/>
      <c r="F54" s="56">
        <f>SUM(G54:H54)</f>
        <v>62232</v>
      </c>
      <c r="G54" s="56">
        <f t="shared" si="22"/>
        <v>12886</v>
      </c>
      <c r="H54" s="56">
        <f t="shared" si="23"/>
        <v>49346</v>
      </c>
      <c r="I54" s="56"/>
      <c r="J54" s="56">
        <f>SUM(K54:L54)</f>
        <v>35018</v>
      </c>
      <c r="K54" s="56">
        <v>7934</v>
      </c>
      <c r="L54" s="56">
        <v>27084</v>
      </c>
      <c r="M54" s="56"/>
      <c r="N54" s="56">
        <f>SUM(O54:P54)</f>
        <v>27214</v>
      </c>
      <c r="O54" s="56">
        <v>4952</v>
      </c>
      <c r="P54" s="56">
        <v>22262</v>
      </c>
      <c r="Q54" s="56"/>
      <c r="R54" s="214"/>
      <c r="S54" s="214"/>
      <c r="T54" s="56"/>
      <c r="U54" s="56"/>
      <c r="V54" s="216"/>
      <c r="W54" s="217"/>
      <c r="X54" s="56"/>
      <c r="Y54" s="56"/>
    </row>
    <row r="55" spans="1:25" s="222" customFormat="1" ht="15" customHeight="1">
      <c r="A55" s="200"/>
      <c r="B55" s="213"/>
      <c r="C55" s="201"/>
      <c r="D55" s="212">
        <v>2023</v>
      </c>
      <c r="E55" s="212"/>
      <c r="F55" s="56">
        <f>SUM(G55:H55)</f>
        <v>61586</v>
      </c>
      <c r="G55" s="56">
        <f t="shared" si="22"/>
        <v>12771</v>
      </c>
      <c r="H55" s="56">
        <f t="shared" si="23"/>
        <v>48815</v>
      </c>
      <c r="I55" s="56"/>
      <c r="J55" s="56">
        <f>SUM(K55:L55)</f>
        <v>34956</v>
      </c>
      <c r="K55" s="56">
        <v>7910</v>
      </c>
      <c r="L55" s="56">
        <v>27046</v>
      </c>
      <c r="M55" s="56"/>
      <c r="N55" s="56">
        <f>SUM(O55:P55)</f>
        <v>26630</v>
      </c>
      <c r="O55" s="56">
        <v>4861</v>
      </c>
      <c r="P55" s="56">
        <v>21769</v>
      </c>
      <c r="Q55" s="56"/>
      <c r="W55" s="217"/>
      <c r="X55" s="56"/>
      <c r="Y55" s="56"/>
    </row>
    <row r="56" spans="1:25" s="222" customFormat="1" ht="8.1" customHeight="1">
      <c r="A56" s="200"/>
      <c r="B56" s="213"/>
      <c r="C56" s="201"/>
      <c r="D56" s="212"/>
      <c r="E56" s="212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W56" s="217"/>
      <c r="X56" s="56"/>
      <c r="Y56" s="56"/>
    </row>
    <row r="57" spans="1:25" s="222" customFormat="1" ht="15" customHeight="1">
      <c r="A57" s="200"/>
      <c r="B57" s="213" t="s">
        <v>23</v>
      </c>
      <c r="C57" s="201"/>
      <c r="D57" s="212">
        <v>2021</v>
      </c>
      <c r="E57" s="212"/>
      <c r="F57" s="56">
        <f>SUM(G57:H57)</f>
        <v>21893</v>
      </c>
      <c r="G57" s="56">
        <f t="shared" ref="G57:G59" si="24">SUM(K57,O57)</f>
        <v>6597</v>
      </c>
      <c r="H57" s="56">
        <f t="shared" ref="H57:H59" si="25">SUM(L57,P57)</f>
        <v>15296</v>
      </c>
      <c r="I57" s="56"/>
      <c r="J57" s="56">
        <f>SUM(K57:L57)</f>
        <v>11732</v>
      </c>
      <c r="K57" s="56">
        <v>3613</v>
      </c>
      <c r="L57" s="56">
        <v>8119</v>
      </c>
      <c r="M57" s="56"/>
      <c r="N57" s="56">
        <f>SUM(O57:P57)</f>
        <v>10161</v>
      </c>
      <c r="O57" s="56">
        <v>2984</v>
      </c>
      <c r="P57" s="56">
        <v>7177</v>
      </c>
      <c r="Q57" s="56"/>
      <c r="W57" s="217"/>
    </row>
    <row r="58" spans="1:25" s="222" customFormat="1" ht="15" customHeight="1">
      <c r="A58" s="200"/>
      <c r="B58" s="213"/>
      <c r="C58" s="201"/>
      <c r="D58" s="212">
        <v>2022</v>
      </c>
      <c r="E58" s="212"/>
      <c r="F58" s="56">
        <f>SUM(G58:H58)</f>
        <v>22436</v>
      </c>
      <c r="G58" s="56">
        <f t="shared" si="24"/>
        <v>6698</v>
      </c>
      <c r="H58" s="56">
        <f t="shared" si="25"/>
        <v>15738</v>
      </c>
      <c r="I58" s="56"/>
      <c r="J58" s="56">
        <f>SUM(K58:L58)</f>
        <v>11968</v>
      </c>
      <c r="K58" s="56">
        <v>3724</v>
      </c>
      <c r="L58" s="56">
        <v>8244</v>
      </c>
      <c r="M58" s="56"/>
      <c r="N58" s="56">
        <f>SUM(O58:P58)</f>
        <v>10468</v>
      </c>
      <c r="O58" s="56">
        <v>2974</v>
      </c>
      <c r="P58" s="56">
        <v>7494</v>
      </c>
      <c r="Q58" s="56"/>
      <c r="W58" s="217"/>
      <c r="X58" s="56"/>
      <c r="Y58" s="56"/>
    </row>
    <row r="59" spans="1:25" s="222" customFormat="1" ht="15" customHeight="1">
      <c r="A59" s="200"/>
      <c r="B59" s="213"/>
      <c r="C59" s="201"/>
      <c r="D59" s="212">
        <v>2023</v>
      </c>
      <c r="E59" s="212"/>
      <c r="F59" s="56">
        <f>SUM(G59:H59)</f>
        <v>22097</v>
      </c>
      <c r="G59" s="56">
        <f t="shared" si="24"/>
        <v>6536</v>
      </c>
      <c r="H59" s="56">
        <f t="shared" si="25"/>
        <v>15561</v>
      </c>
      <c r="I59" s="56"/>
      <c r="J59" s="56">
        <f>SUM(K59:L59)</f>
        <v>11731</v>
      </c>
      <c r="K59" s="56">
        <v>3637</v>
      </c>
      <c r="L59" s="56">
        <v>8094</v>
      </c>
      <c r="M59" s="56"/>
      <c r="N59" s="56">
        <f>SUM(O59:P59)</f>
        <v>10366</v>
      </c>
      <c r="O59" s="56">
        <v>2899</v>
      </c>
      <c r="P59" s="56">
        <v>7467</v>
      </c>
      <c r="Q59" s="56"/>
      <c r="W59" s="217"/>
      <c r="X59" s="56"/>
      <c r="Y59" s="56"/>
    </row>
    <row r="60" spans="1:25" s="222" customFormat="1" ht="8.1" customHeight="1">
      <c r="A60" s="200"/>
      <c r="B60" s="213"/>
      <c r="C60" s="201"/>
      <c r="D60" s="212"/>
      <c r="E60" s="212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W60" s="217"/>
      <c r="X60" s="56"/>
      <c r="Y60" s="56"/>
    </row>
    <row r="61" spans="1:25" s="222" customFormat="1" ht="15" customHeight="1">
      <c r="A61" s="200"/>
      <c r="B61" s="213" t="s">
        <v>24</v>
      </c>
      <c r="C61" s="201"/>
      <c r="D61" s="212">
        <v>2021</v>
      </c>
      <c r="E61" s="212"/>
      <c r="F61" s="56">
        <f>SUM(G61:H61)</f>
        <v>42625</v>
      </c>
      <c r="G61" s="56">
        <f t="shared" ref="G61:G63" si="26">SUM(K61,O61)</f>
        <v>16016</v>
      </c>
      <c r="H61" s="56">
        <f t="shared" ref="H61:H63" si="27">SUM(L61,P61)</f>
        <v>26609</v>
      </c>
      <c r="I61" s="56"/>
      <c r="J61" s="56">
        <f>SUM(K61:L61)</f>
        <v>26547</v>
      </c>
      <c r="K61" s="56">
        <v>9974</v>
      </c>
      <c r="L61" s="56">
        <v>16573</v>
      </c>
      <c r="M61" s="56"/>
      <c r="N61" s="56">
        <f>SUM(O61:P61)</f>
        <v>16078</v>
      </c>
      <c r="O61" s="56">
        <v>6042</v>
      </c>
      <c r="P61" s="56">
        <v>10036</v>
      </c>
      <c r="Q61" s="56"/>
      <c r="W61" s="217"/>
    </row>
    <row r="62" spans="1:25" s="222" customFormat="1" ht="15" customHeight="1">
      <c r="A62" s="200"/>
      <c r="B62" s="213"/>
      <c r="C62" s="201"/>
      <c r="D62" s="212">
        <v>2022</v>
      </c>
      <c r="E62" s="212"/>
      <c r="F62" s="56">
        <f>SUM(G62:H62)</f>
        <v>43177</v>
      </c>
      <c r="G62" s="56">
        <f t="shared" si="26"/>
        <v>15926</v>
      </c>
      <c r="H62" s="56">
        <f t="shared" si="27"/>
        <v>27251</v>
      </c>
      <c r="I62" s="56"/>
      <c r="J62" s="56">
        <f>SUM(K62:L62)</f>
        <v>26478</v>
      </c>
      <c r="K62" s="56">
        <v>9843</v>
      </c>
      <c r="L62" s="56">
        <v>16635</v>
      </c>
      <c r="M62" s="56"/>
      <c r="N62" s="56">
        <f>SUM(O62:P62)</f>
        <v>16699</v>
      </c>
      <c r="O62" s="56">
        <v>6083</v>
      </c>
      <c r="P62" s="56">
        <v>10616</v>
      </c>
      <c r="Q62" s="56"/>
      <c r="W62" s="217"/>
      <c r="X62" s="56"/>
      <c r="Y62" s="56"/>
    </row>
    <row r="63" spans="1:25" s="222" customFormat="1" ht="15" customHeight="1">
      <c r="A63" s="200"/>
      <c r="B63" s="213"/>
      <c r="C63" s="201"/>
      <c r="D63" s="212">
        <v>2023</v>
      </c>
      <c r="E63" s="212"/>
      <c r="F63" s="56">
        <f>SUM(G63:H63)</f>
        <v>43203</v>
      </c>
      <c r="G63" s="56">
        <f t="shared" si="26"/>
        <v>15753</v>
      </c>
      <c r="H63" s="56">
        <f t="shared" si="27"/>
        <v>27450</v>
      </c>
      <c r="I63" s="56"/>
      <c r="J63" s="56">
        <f>SUM(K63:L63)</f>
        <v>26284</v>
      </c>
      <c r="K63" s="56">
        <v>9669</v>
      </c>
      <c r="L63" s="56">
        <v>16615</v>
      </c>
      <c r="M63" s="56"/>
      <c r="N63" s="56">
        <f>SUM(O63:P63)</f>
        <v>16919</v>
      </c>
      <c r="O63" s="56">
        <v>6084</v>
      </c>
      <c r="P63" s="56">
        <v>10835</v>
      </c>
      <c r="Q63" s="56"/>
      <c r="W63" s="217"/>
      <c r="X63" s="56"/>
      <c r="Y63" s="56"/>
    </row>
    <row r="64" spans="1:25" s="222" customFormat="1" ht="8.1" customHeight="1">
      <c r="A64" s="200"/>
      <c r="B64" s="213"/>
      <c r="C64" s="201"/>
      <c r="D64" s="212"/>
      <c r="E64" s="212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W64" s="217"/>
      <c r="X64" s="56"/>
      <c r="Y64" s="56"/>
    </row>
    <row r="65" spans="1:26" s="222" customFormat="1" ht="15" customHeight="1">
      <c r="A65" s="200"/>
      <c r="B65" s="213" t="s">
        <v>25</v>
      </c>
      <c r="C65" s="201"/>
      <c r="D65" s="212">
        <v>2021</v>
      </c>
      <c r="E65" s="212"/>
      <c r="F65" s="56">
        <f>SUM(G65:H65)</f>
        <v>39437</v>
      </c>
      <c r="G65" s="56">
        <f t="shared" ref="G65:G67" si="28">SUM(K65,O65)</f>
        <v>13851</v>
      </c>
      <c r="H65" s="56">
        <f t="shared" ref="H65:H67" si="29">SUM(L65,P65)</f>
        <v>25586</v>
      </c>
      <c r="I65" s="56"/>
      <c r="J65" s="56">
        <f>SUM(K65:L65)</f>
        <v>24831</v>
      </c>
      <c r="K65" s="56">
        <v>8801</v>
      </c>
      <c r="L65" s="56">
        <v>16030</v>
      </c>
      <c r="M65" s="56"/>
      <c r="N65" s="56">
        <f>SUM(O65:P65)</f>
        <v>14606</v>
      </c>
      <c r="O65" s="56">
        <v>5050</v>
      </c>
      <c r="P65" s="56">
        <v>9556</v>
      </c>
      <c r="Q65" s="56"/>
      <c r="R65" s="214"/>
      <c r="S65" s="214"/>
      <c r="T65" s="56"/>
      <c r="U65" s="56"/>
      <c r="V65" s="216"/>
      <c r="W65" s="217"/>
    </row>
    <row r="66" spans="1:26" s="222" customFormat="1" ht="15" customHeight="1">
      <c r="A66" s="200"/>
      <c r="B66" s="213"/>
      <c r="C66" s="201"/>
      <c r="D66" s="212">
        <v>2022</v>
      </c>
      <c r="E66" s="212"/>
      <c r="F66" s="56">
        <f>SUM(G66:H66)</f>
        <v>39820</v>
      </c>
      <c r="G66" s="56">
        <f t="shared" si="28"/>
        <v>13641</v>
      </c>
      <c r="H66" s="56">
        <f t="shared" si="29"/>
        <v>26179</v>
      </c>
      <c r="I66" s="56"/>
      <c r="J66" s="56">
        <f>SUM(K66:L66)</f>
        <v>24484</v>
      </c>
      <c r="K66" s="56">
        <v>8494</v>
      </c>
      <c r="L66" s="56">
        <v>15990</v>
      </c>
      <c r="M66" s="56"/>
      <c r="N66" s="56">
        <f>SUM(O66:P66)</f>
        <v>15336</v>
      </c>
      <c r="O66" s="56">
        <v>5147</v>
      </c>
      <c r="P66" s="56">
        <v>10189</v>
      </c>
      <c r="Q66" s="56"/>
      <c r="R66" s="214"/>
      <c r="S66" s="214"/>
      <c r="T66" s="56"/>
      <c r="U66" s="56"/>
      <c r="V66" s="216"/>
      <c r="W66" s="217"/>
      <c r="X66" s="56"/>
      <c r="Y66" s="56"/>
    </row>
    <row r="67" spans="1:26" s="222" customFormat="1" ht="15" customHeight="1">
      <c r="A67" s="200"/>
      <c r="B67" s="213"/>
      <c r="C67" s="201"/>
      <c r="D67" s="212">
        <v>2023</v>
      </c>
      <c r="E67" s="212"/>
      <c r="F67" s="56">
        <f>SUM(G67:H67)</f>
        <v>39860</v>
      </c>
      <c r="G67" s="56">
        <f t="shared" si="28"/>
        <v>13502</v>
      </c>
      <c r="H67" s="56">
        <f t="shared" si="29"/>
        <v>26358</v>
      </c>
      <c r="I67" s="56"/>
      <c r="J67" s="56">
        <f>SUM(K67:L67)</f>
        <v>24360</v>
      </c>
      <c r="K67" s="56">
        <v>8329</v>
      </c>
      <c r="L67" s="56">
        <v>16031</v>
      </c>
      <c r="M67" s="56"/>
      <c r="N67" s="56">
        <f>SUM(O67:P67)</f>
        <v>15500</v>
      </c>
      <c r="O67" s="56">
        <v>5173</v>
      </c>
      <c r="P67" s="56">
        <v>10327</v>
      </c>
      <c r="Q67" s="56"/>
      <c r="R67" s="214"/>
      <c r="S67" s="214"/>
      <c r="T67" s="56"/>
      <c r="U67" s="56"/>
      <c r="V67" s="216"/>
      <c r="W67" s="217"/>
      <c r="X67" s="56"/>
      <c r="Y67" s="56"/>
    </row>
    <row r="68" spans="1:26" s="222" customFormat="1" ht="8.1" customHeight="1">
      <c r="A68" s="200"/>
      <c r="B68" s="213"/>
      <c r="C68" s="201"/>
      <c r="D68" s="212"/>
      <c r="E68" s="212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214"/>
      <c r="S68" s="214"/>
      <c r="T68" s="56"/>
      <c r="U68" s="56"/>
      <c r="V68" s="216"/>
      <c r="W68" s="217"/>
      <c r="X68" s="56"/>
      <c r="Y68" s="56"/>
    </row>
    <row r="69" spans="1:26" s="222" customFormat="1" ht="15" customHeight="1">
      <c r="A69" s="200"/>
      <c r="B69" s="213" t="s">
        <v>26</v>
      </c>
      <c r="C69" s="1045"/>
      <c r="D69" s="212">
        <v>2021</v>
      </c>
      <c r="E69" s="212"/>
      <c r="F69" s="56">
        <f>SUM(G69:H69)</f>
        <v>16947</v>
      </c>
      <c r="G69" s="56">
        <f t="shared" ref="G69:G71" si="30">SUM(K69,O69)</f>
        <v>3909</v>
      </c>
      <c r="H69" s="56">
        <f t="shared" ref="H69:H71" si="31">SUM(L69,P69)</f>
        <v>13038</v>
      </c>
      <c r="I69" s="56"/>
      <c r="J69" s="56">
        <f>SUM(K69:L69)</f>
        <v>9006</v>
      </c>
      <c r="K69" s="56">
        <v>2271</v>
      </c>
      <c r="L69" s="56">
        <v>6735</v>
      </c>
      <c r="M69" s="56"/>
      <c r="N69" s="56">
        <f>SUM(O69:P69)</f>
        <v>7941</v>
      </c>
      <c r="O69" s="56">
        <v>1638</v>
      </c>
      <c r="P69" s="56">
        <v>6303</v>
      </c>
      <c r="Q69" s="56"/>
      <c r="R69" s="214"/>
      <c r="S69" s="220"/>
      <c r="T69" s="56"/>
      <c r="U69" s="56"/>
      <c r="V69" s="216"/>
      <c r="W69" s="220"/>
    </row>
    <row r="70" spans="1:26" s="222" customFormat="1" ht="15" customHeight="1">
      <c r="A70" s="200"/>
      <c r="B70" s="213"/>
      <c r="C70" s="1045"/>
      <c r="D70" s="212">
        <v>2022</v>
      </c>
      <c r="E70" s="212"/>
      <c r="F70" s="56">
        <f>SUM(G70:H70)</f>
        <v>16638</v>
      </c>
      <c r="G70" s="56">
        <f t="shared" si="30"/>
        <v>3790</v>
      </c>
      <c r="H70" s="56">
        <f t="shared" si="31"/>
        <v>12848</v>
      </c>
      <c r="I70" s="56"/>
      <c r="J70" s="56">
        <f>SUM(K70:L70)</f>
        <v>8644</v>
      </c>
      <c r="K70" s="56">
        <v>2137</v>
      </c>
      <c r="L70" s="56">
        <v>6507</v>
      </c>
      <c r="M70" s="56"/>
      <c r="N70" s="56">
        <f>SUM(O70:P70)</f>
        <v>7994</v>
      </c>
      <c r="O70" s="56">
        <v>1653</v>
      </c>
      <c r="P70" s="56">
        <v>6341</v>
      </c>
      <c r="Q70" s="56"/>
      <c r="R70" s="214"/>
      <c r="S70" s="220"/>
      <c r="T70" s="56"/>
      <c r="U70" s="56"/>
      <c r="V70" s="216"/>
      <c r="W70" s="220"/>
    </row>
    <row r="71" spans="1:26" s="222" customFormat="1" ht="15" customHeight="1">
      <c r="A71" s="200"/>
      <c r="B71" s="213"/>
      <c r="C71" s="1045"/>
      <c r="D71" s="212">
        <v>2023</v>
      </c>
      <c r="E71" s="212"/>
      <c r="F71" s="56">
        <f>SUM(G71:H71)</f>
        <v>16500</v>
      </c>
      <c r="G71" s="56">
        <f t="shared" si="30"/>
        <v>3761</v>
      </c>
      <c r="H71" s="56">
        <f t="shared" si="31"/>
        <v>12739</v>
      </c>
      <c r="I71" s="56"/>
      <c r="J71" s="56">
        <f>SUM(K71:L71)</f>
        <v>8658</v>
      </c>
      <c r="K71" s="56">
        <v>2126</v>
      </c>
      <c r="L71" s="56">
        <v>6532</v>
      </c>
      <c r="M71" s="56"/>
      <c r="N71" s="56">
        <f>SUM(O71:P71)</f>
        <v>7842</v>
      </c>
      <c r="O71" s="56">
        <v>1635</v>
      </c>
      <c r="P71" s="56">
        <v>6207</v>
      </c>
      <c r="Q71" s="56"/>
      <c r="R71" s="214"/>
      <c r="S71" s="220"/>
      <c r="T71" s="56"/>
      <c r="U71" s="56"/>
      <c r="V71" s="216"/>
      <c r="W71" s="220"/>
    </row>
    <row r="72" spans="1:26" s="222" customFormat="1" ht="8.1" customHeight="1">
      <c r="A72" s="200"/>
      <c r="B72" s="213"/>
      <c r="C72" s="1045"/>
      <c r="D72" s="212"/>
      <c r="E72" s="212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214"/>
      <c r="S72" s="220"/>
      <c r="T72" s="56"/>
      <c r="U72" s="56"/>
      <c r="V72" s="216"/>
      <c r="W72" s="220"/>
    </row>
    <row r="73" spans="1:26" s="222" customFormat="1" ht="15" customHeight="1">
      <c r="A73" s="200"/>
      <c r="B73" s="213" t="s">
        <v>27</v>
      </c>
      <c r="C73" s="1045"/>
      <c r="D73" s="212">
        <v>2021</v>
      </c>
      <c r="E73" s="212"/>
      <c r="F73" s="56">
        <f>SUM(G73:H73)</f>
        <v>1355</v>
      </c>
      <c r="G73" s="56">
        <f t="shared" ref="G73:G75" si="32">SUM(K73,O73)</f>
        <v>396</v>
      </c>
      <c r="H73" s="56">
        <f t="shared" ref="H73:H75" si="33">SUM(L73,P73)</f>
        <v>959</v>
      </c>
      <c r="I73" s="56"/>
      <c r="J73" s="56">
        <f>SUM(K73:L73)</f>
        <v>742</v>
      </c>
      <c r="K73" s="56">
        <v>203</v>
      </c>
      <c r="L73" s="56">
        <v>539</v>
      </c>
      <c r="M73" s="56"/>
      <c r="N73" s="56">
        <f>SUM(O73:P73)</f>
        <v>613</v>
      </c>
      <c r="O73" s="56">
        <v>193</v>
      </c>
      <c r="P73" s="56">
        <v>420</v>
      </c>
      <c r="Q73" s="56"/>
      <c r="R73" s="214"/>
      <c r="S73" s="220"/>
      <c r="T73" s="56"/>
      <c r="U73" s="56"/>
      <c r="V73" s="216"/>
      <c r="W73" s="220"/>
    </row>
    <row r="74" spans="1:26" s="222" customFormat="1" ht="15" customHeight="1">
      <c r="A74" s="200"/>
      <c r="B74" s="213"/>
      <c r="C74" s="1045"/>
      <c r="D74" s="212">
        <v>2022</v>
      </c>
      <c r="E74" s="212"/>
      <c r="F74" s="56">
        <f>SUM(G74:H74)</f>
        <v>1350</v>
      </c>
      <c r="G74" s="56">
        <f t="shared" si="32"/>
        <v>401</v>
      </c>
      <c r="H74" s="56">
        <f t="shared" si="33"/>
        <v>949</v>
      </c>
      <c r="I74" s="56"/>
      <c r="J74" s="56">
        <f>SUM(K74:L74)</f>
        <v>705</v>
      </c>
      <c r="K74" s="56">
        <v>195</v>
      </c>
      <c r="L74" s="56">
        <v>510</v>
      </c>
      <c r="M74" s="56"/>
      <c r="N74" s="56">
        <f>SUM(O74:P74)</f>
        <v>645</v>
      </c>
      <c r="O74" s="56">
        <v>206</v>
      </c>
      <c r="P74" s="56">
        <v>439</v>
      </c>
      <c r="Q74" s="56"/>
      <c r="R74" s="214"/>
      <c r="S74" s="220"/>
      <c r="T74" s="56"/>
      <c r="U74" s="56"/>
      <c r="V74" s="216"/>
      <c r="W74" s="220"/>
    </row>
    <row r="75" spans="1:26" s="222" customFormat="1" ht="15" customHeight="1">
      <c r="A75" s="200"/>
      <c r="B75" s="213"/>
      <c r="C75" s="1045"/>
      <c r="D75" s="212">
        <v>2023</v>
      </c>
      <c r="E75" s="212"/>
      <c r="F75" s="56">
        <f>SUM(G75:H75)</f>
        <v>1413</v>
      </c>
      <c r="G75" s="56">
        <f t="shared" si="32"/>
        <v>442</v>
      </c>
      <c r="H75" s="56">
        <f t="shared" si="33"/>
        <v>971</v>
      </c>
      <c r="I75" s="56"/>
      <c r="J75" s="56">
        <f>SUM(K75:L75)</f>
        <v>741</v>
      </c>
      <c r="K75" s="56">
        <v>226</v>
      </c>
      <c r="L75" s="56">
        <v>515</v>
      </c>
      <c r="M75" s="56"/>
      <c r="N75" s="56">
        <f>SUM(O75:P75)</f>
        <v>672</v>
      </c>
      <c r="O75" s="56">
        <v>216</v>
      </c>
      <c r="P75" s="56">
        <v>456</v>
      </c>
      <c r="Q75" s="56"/>
      <c r="R75" s="214"/>
      <c r="S75" s="220"/>
      <c r="T75" s="56"/>
      <c r="U75" s="56"/>
      <c r="V75" s="216"/>
      <c r="W75" s="220"/>
    </row>
    <row r="76" spans="1:26" s="222" customFormat="1" ht="8.1" customHeight="1">
      <c r="A76" s="200"/>
      <c r="B76" s="213"/>
      <c r="C76" s="1045"/>
      <c r="D76" s="212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214"/>
      <c r="S76" s="220"/>
      <c r="T76" s="56"/>
      <c r="U76" s="56"/>
      <c r="V76" s="216"/>
      <c r="W76" s="220"/>
    </row>
    <row r="77" spans="1:26" s="222" customFormat="1" ht="15" customHeight="1">
      <c r="A77" s="200"/>
      <c r="B77" s="213" t="s">
        <v>28</v>
      </c>
      <c r="C77" s="1045"/>
      <c r="D77" s="212">
        <v>2021</v>
      </c>
      <c r="F77" s="56">
        <f>SUM(G77:H77)</f>
        <v>2257</v>
      </c>
      <c r="G77" s="56">
        <f t="shared" ref="G77:G79" si="34">SUM(K77,O77)</f>
        <v>486</v>
      </c>
      <c r="H77" s="56">
        <f t="shared" ref="H77:H79" si="35">SUM(L77,P77)</f>
        <v>1771</v>
      </c>
      <c r="I77" s="56"/>
      <c r="J77" s="56">
        <f>SUM(K77:L77)</f>
        <v>1406</v>
      </c>
      <c r="K77" s="56">
        <v>323</v>
      </c>
      <c r="L77" s="56">
        <v>1083</v>
      </c>
      <c r="M77" s="56"/>
      <c r="N77" s="56">
        <f>SUM(O77:P77)</f>
        <v>851</v>
      </c>
      <c r="O77" s="56">
        <v>163</v>
      </c>
      <c r="P77" s="56">
        <v>688</v>
      </c>
      <c r="Q77" s="56"/>
      <c r="R77" s="214"/>
      <c r="S77" s="220"/>
      <c r="T77" s="56"/>
      <c r="U77" s="56"/>
      <c r="V77" s="216"/>
      <c r="W77" s="220"/>
    </row>
    <row r="78" spans="1:26" s="222" customFormat="1" ht="15" customHeight="1">
      <c r="A78" s="200"/>
      <c r="B78" s="213"/>
      <c r="C78" s="1045"/>
      <c r="D78" s="212">
        <v>2022</v>
      </c>
      <c r="F78" s="56">
        <f>SUM(G78:H78)</f>
        <v>2442</v>
      </c>
      <c r="G78" s="56">
        <f t="shared" si="34"/>
        <v>514</v>
      </c>
      <c r="H78" s="56">
        <f t="shared" si="35"/>
        <v>1928</v>
      </c>
      <c r="I78" s="56"/>
      <c r="J78" s="56">
        <f>SUM(K78:L78)</f>
        <v>1515</v>
      </c>
      <c r="K78" s="56">
        <v>349</v>
      </c>
      <c r="L78" s="56">
        <v>1166</v>
      </c>
      <c r="M78" s="56"/>
      <c r="N78" s="56">
        <f>SUM(O78:P78)</f>
        <v>927</v>
      </c>
      <c r="O78" s="56">
        <v>165</v>
      </c>
      <c r="P78" s="56">
        <v>762</v>
      </c>
      <c r="Q78" s="56"/>
      <c r="R78" s="214"/>
      <c r="S78" s="220"/>
      <c r="T78" s="56"/>
      <c r="U78" s="56"/>
      <c r="V78" s="216"/>
      <c r="W78" s="220"/>
      <c r="X78" s="56"/>
      <c r="Y78" s="56"/>
    </row>
    <row r="79" spans="1:26" s="222" customFormat="1" ht="15" customHeight="1">
      <c r="A79" s="200"/>
      <c r="B79" s="213"/>
      <c r="C79" s="1045"/>
      <c r="D79" s="212">
        <v>2023</v>
      </c>
      <c r="F79" s="56">
        <f>SUM(G79:H79)</f>
        <v>2441</v>
      </c>
      <c r="G79" s="56">
        <f t="shared" si="34"/>
        <v>517</v>
      </c>
      <c r="H79" s="56">
        <f t="shared" si="35"/>
        <v>1924</v>
      </c>
      <c r="J79" s="56">
        <f>SUM(K79:L79)</f>
        <v>1474</v>
      </c>
      <c r="K79" s="56">
        <v>336</v>
      </c>
      <c r="L79" s="56">
        <v>1138</v>
      </c>
      <c r="M79" s="56"/>
      <c r="N79" s="56">
        <f>SUM(O79:P79)</f>
        <v>967</v>
      </c>
      <c r="O79" s="56">
        <v>181</v>
      </c>
      <c r="P79" s="56">
        <v>786</v>
      </c>
      <c r="Q79" s="56"/>
      <c r="R79" s="214"/>
      <c r="S79" s="220"/>
      <c r="T79" s="56"/>
      <c r="U79" s="56"/>
      <c r="V79" s="216"/>
      <c r="W79" s="220"/>
      <c r="X79" s="56"/>
      <c r="Y79" s="56"/>
    </row>
    <row r="80" spans="1:26" s="222" customFormat="1" ht="8.1" customHeight="1">
      <c r="A80" s="200"/>
      <c r="B80" s="224"/>
      <c r="C80" s="225"/>
      <c r="D80" s="226"/>
      <c r="E80" s="226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14"/>
      <c r="S80" s="220"/>
      <c r="T80" s="229"/>
      <c r="U80" s="229"/>
      <c r="V80" s="216"/>
      <c r="W80" s="220"/>
      <c r="X80" s="229"/>
      <c r="Y80" s="229"/>
      <c r="Z80" s="214"/>
    </row>
    <row r="81" spans="1:17" s="238" customFormat="1" ht="16.5" customHeight="1">
      <c r="A81" s="306"/>
      <c r="B81" s="231"/>
      <c r="C81" s="230"/>
      <c r="D81" s="232"/>
      <c r="E81" s="307"/>
      <c r="F81" s="235"/>
      <c r="G81" s="235"/>
      <c r="H81" s="230"/>
      <c r="I81" s="236"/>
      <c r="J81" s="236"/>
      <c r="K81" s="230"/>
      <c r="L81" s="230"/>
      <c r="M81" s="230"/>
      <c r="N81" s="230"/>
      <c r="O81" s="230"/>
      <c r="P81" s="230"/>
      <c r="Q81" s="236" t="s">
        <v>30</v>
      </c>
    </row>
    <row r="82" spans="1:17" s="238" customFormat="1" ht="15.75" customHeight="1">
      <c r="A82" s="230"/>
      <c r="B82" s="230"/>
      <c r="C82" s="230"/>
      <c r="D82" s="232"/>
      <c r="E82" s="307"/>
      <c r="F82" s="235"/>
      <c r="G82" s="235"/>
      <c r="H82" s="230"/>
      <c r="I82" s="239"/>
      <c r="J82" s="239"/>
      <c r="K82" s="230"/>
      <c r="L82" s="230"/>
      <c r="M82" s="230"/>
      <c r="N82" s="230"/>
      <c r="O82" s="230"/>
      <c r="P82" s="230"/>
      <c r="Q82" s="239" t="s">
        <v>31</v>
      </c>
    </row>
    <row r="83" spans="1:17" s="230" customFormat="1" ht="16.5" customHeight="1">
      <c r="B83" s="309" t="s">
        <v>1061</v>
      </c>
      <c r="D83" s="232"/>
      <c r="E83" s="307"/>
      <c r="F83" s="235"/>
      <c r="G83" s="235"/>
    </row>
    <row r="84" spans="1:17" s="240" customFormat="1" ht="15.75" customHeight="1">
      <c r="B84" s="241" t="s">
        <v>1063</v>
      </c>
      <c r="D84" s="242"/>
      <c r="F84" s="243"/>
      <c r="G84" s="310"/>
    </row>
    <row r="85" spans="1:17" s="313" customFormat="1" ht="15" customHeight="1">
      <c r="B85" s="244" t="s">
        <v>1064</v>
      </c>
      <c r="C85" s="311"/>
      <c r="D85" s="242"/>
      <c r="E85" s="312"/>
      <c r="F85" s="312"/>
      <c r="G85" s="312"/>
    </row>
    <row r="86" spans="1:17" s="164" customFormat="1">
      <c r="B86" s="241" t="s">
        <v>32</v>
      </c>
      <c r="C86" s="253"/>
      <c r="D86" s="254"/>
      <c r="E86" s="250"/>
      <c r="F86" s="250"/>
      <c r="G86" s="250"/>
    </row>
    <row r="87" spans="1:17" s="164" customFormat="1" ht="15" customHeight="1">
      <c r="B87" s="244" t="s">
        <v>1081</v>
      </c>
      <c r="D87" s="165"/>
      <c r="E87" s="166"/>
      <c r="F87" s="166"/>
      <c r="G87" s="166"/>
    </row>
    <row r="88" spans="1:17">
      <c r="B88" s="252"/>
      <c r="C88" s="253"/>
      <c r="D88" s="254"/>
      <c r="E88" s="254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</sheetData>
  <mergeCells count="6">
    <mergeCell ref="F7:H7"/>
    <mergeCell ref="J7:L7"/>
    <mergeCell ref="N7:P7"/>
    <mergeCell ref="F8:H8"/>
    <mergeCell ref="J8:L8"/>
    <mergeCell ref="N8:P8"/>
  </mergeCells>
  <printOptions horizontalCentered="1"/>
  <pageMargins left="0.70866141732283505" right="0.70866141732283505" top="0.47244094488188998" bottom="0.47244094488188998" header="0.47244094488188998" footer="0.47244094488188998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89"/>
  <sheetViews>
    <sheetView view="pageBreakPreview" zoomScale="90" zoomScaleNormal="100" zoomScaleSheetLayoutView="90" workbookViewId="0">
      <selection activeCell="B5" sqref="B5"/>
    </sheetView>
  </sheetViews>
  <sheetFormatPr defaultColWidth="10.42578125" defaultRowHeight="16.5"/>
  <cols>
    <col min="1" max="1" width="1.140625" style="164" customWidth="1"/>
    <col min="2" max="2" width="11.140625" style="164" customWidth="1"/>
    <col min="3" max="3" width="6.85546875" style="164" customWidth="1"/>
    <col min="4" max="4" width="8.5703125" style="165" customWidth="1"/>
    <col min="5" max="5" width="1.140625" style="165" customWidth="1"/>
    <col min="6" max="8" width="16.140625" style="166" customWidth="1"/>
    <col min="9" max="9" width="1.140625" style="165" customWidth="1"/>
    <col min="10" max="12" width="16.140625" style="166" customWidth="1"/>
    <col min="13" max="13" width="1.140625" style="166" customWidth="1"/>
    <col min="14" max="14" width="11" style="164" customWidth="1"/>
    <col min="15" max="15" width="1" style="164" customWidth="1"/>
    <col min="16" max="16" width="11" style="164" customWidth="1"/>
    <col min="17" max="17" width="12.5703125" style="164" customWidth="1"/>
    <col min="18" max="18" width="11" style="164" customWidth="1"/>
    <col min="19" max="16384" width="10.42578125" style="164"/>
  </cols>
  <sheetData>
    <row r="1" spans="1:16" ht="8.1" customHeight="1"/>
    <row r="2" spans="1:16" ht="8.1" customHeight="1"/>
    <row r="3" spans="1:16" s="167" customFormat="1" ht="16.5" customHeight="1">
      <c r="B3" s="168" t="s">
        <v>1181</v>
      </c>
      <c r="C3" s="169" t="s">
        <v>1091</v>
      </c>
      <c r="D3" s="170"/>
      <c r="E3" s="170"/>
      <c r="F3" s="171"/>
      <c r="G3" s="171"/>
      <c r="H3" s="171"/>
      <c r="I3" s="170"/>
      <c r="J3" s="171"/>
      <c r="K3" s="171"/>
      <c r="L3" s="171"/>
      <c r="M3" s="171"/>
      <c r="N3" s="172"/>
      <c r="O3" s="172"/>
      <c r="P3" s="172"/>
    </row>
    <row r="4" spans="1:16" s="173" customFormat="1" ht="16.5" customHeight="1">
      <c r="B4" s="174" t="s">
        <v>1182</v>
      </c>
      <c r="C4" s="175" t="s">
        <v>1092</v>
      </c>
      <c r="D4" s="176"/>
      <c r="E4" s="176"/>
      <c r="F4" s="174"/>
      <c r="G4" s="174"/>
      <c r="H4" s="174"/>
      <c r="I4" s="176"/>
      <c r="J4" s="174"/>
      <c r="K4" s="174"/>
      <c r="L4" s="174"/>
      <c r="M4" s="174"/>
      <c r="N4" s="175"/>
      <c r="O4" s="175"/>
      <c r="P4" s="175"/>
    </row>
    <row r="5" spans="1:16" s="177" customFormat="1" ht="9.9499999999999993" customHeight="1" thickBot="1">
      <c r="B5" s="178"/>
      <c r="C5" s="178"/>
      <c r="D5" s="179"/>
      <c r="E5" s="179"/>
      <c r="F5" s="180"/>
      <c r="G5" s="180"/>
      <c r="H5" s="180"/>
      <c r="I5" s="179"/>
      <c r="J5" s="180"/>
      <c r="K5" s="180"/>
      <c r="L5" s="180"/>
      <c r="M5" s="180"/>
    </row>
    <row r="6" spans="1:16" s="186" customFormat="1" ht="5.25" customHeight="1" thickTop="1">
      <c r="A6" s="181"/>
      <c r="B6" s="182"/>
      <c r="C6" s="183"/>
      <c r="D6" s="184"/>
      <c r="E6" s="184"/>
      <c r="F6" s="185"/>
      <c r="G6" s="185"/>
      <c r="H6" s="185"/>
      <c r="I6" s="184"/>
      <c r="J6" s="185"/>
      <c r="K6" s="185"/>
      <c r="L6" s="185"/>
      <c r="M6" s="185"/>
    </row>
    <row r="7" spans="1:16" s="186" customFormat="1" ht="14.25" customHeight="1">
      <c r="A7" s="191"/>
      <c r="B7" s="187" t="s">
        <v>0</v>
      </c>
      <c r="C7" s="188"/>
      <c r="D7" s="189" t="s">
        <v>1</v>
      </c>
      <c r="E7" s="193"/>
      <c r="F7" s="1677" t="s">
        <v>2</v>
      </c>
      <c r="G7" s="1677"/>
      <c r="H7" s="1677"/>
      <c r="I7" s="193"/>
      <c r="J7" s="1677" t="s">
        <v>3</v>
      </c>
      <c r="K7" s="1677"/>
      <c r="L7" s="1677"/>
      <c r="M7" s="189"/>
    </row>
    <row r="8" spans="1:16" s="186" customFormat="1" ht="14.25" customHeight="1">
      <c r="A8" s="191"/>
      <c r="B8" s="191" t="s">
        <v>5</v>
      </c>
      <c r="C8" s="192"/>
      <c r="D8" s="193" t="s">
        <v>6</v>
      </c>
      <c r="E8" s="193"/>
      <c r="F8" s="1678" t="s">
        <v>7</v>
      </c>
      <c r="G8" s="1678"/>
      <c r="H8" s="1678"/>
      <c r="I8" s="193"/>
      <c r="J8" s="1678" t="s">
        <v>8</v>
      </c>
      <c r="K8" s="1678"/>
      <c r="L8" s="1678"/>
      <c r="M8" s="193"/>
    </row>
    <row r="9" spans="1:16" s="186" customFormat="1" ht="14.25" customHeight="1">
      <c r="A9" s="191"/>
      <c r="B9" s="191"/>
      <c r="C9" s="192"/>
      <c r="D9" s="1047"/>
      <c r="E9" s="1047"/>
      <c r="F9" s="828" t="s">
        <v>2</v>
      </c>
      <c r="G9" s="828" t="s">
        <v>33</v>
      </c>
      <c r="H9" s="828" t="s">
        <v>34</v>
      </c>
      <c r="I9" s="1047"/>
      <c r="J9" s="1679" t="s">
        <v>897</v>
      </c>
      <c r="K9" s="1679"/>
      <c r="L9" s="1679"/>
      <c r="M9" s="1047"/>
    </row>
    <row r="10" spans="1:16" s="186" customFormat="1" ht="14.25" customHeight="1">
      <c r="A10" s="191"/>
      <c r="B10" s="191"/>
      <c r="C10" s="192"/>
      <c r="D10" s="1047"/>
      <c r="E10" s="1047"/>
      <c r="F10" s="818" t="s">
        <v>7</v>
      </c>
      <c r="G10" s="818" t="s">
        <v>35</v>
      </c>
      <c r="H10" s="818" t="s">
        <v>36</v>
      </c>
      <c r="I10" s="1047"/>
      <c r="J10" s="1680" t="s">
        <v>898</v>
      </c>
      <c r="K10" s="1680"/>
      <c r="L10" s="1680"/>
      <c r="M10" s="1047"/>
    </row>
    <row r="11" spans="1:16" s="186" customFormat="1">
      <c r="A11" s="191"/>
      <c r="B11" s="191"/>
      <c r="C11" s="192"/>
      <c r="D11" s="193"/>
      <c r="E11" s="193"/>
      <c r="I11" s="193"/>
      <c r="J11" s="190" t="s">
        <v>2</v>
      </c>
      <c r="K11" s="190" t="s">
        <v>33</v>
      </c>
      <c r="L11" s="190" t="s">
        <v>34</v>
      </c>
      <c r="M11" s="190"/>
    </row>
    <row r="12" spans="1:16" s="186" customFormat="1">
      <c r="A12" s="191"/>
      <c r="B12" s="191"/>
      <c r="C12" s="192"/>
      <c r="D12" s="193"/>
      <c r="E12" s="193"/>
      <c r="I12" s="193"/>
      <c r="J12" s="194" t="s">
        <v>7</v>
      </c>
      <c r="K12" s="194" t="s">
        <v>35</v>
      </c>
      <c r="L12" s="194" t="s">
        <v>36</v>
      </c>
      <c r="M12" s="194"/>
    </row>
    <row r="13" spans="1:16" s="186" customFormat="1" ht="7.5" customHeight="1">
      <c r="A13" s="196"/>
      <c r="B13" s="196"/>
      <c r="C13" s="197"/>
      <c r="D13" s="198"/>
      <c r="E13" s="198"/>
      <c r="F13" s="199"/>
      <c r="G13" s="199"/>
      <c r="H13" s="199"/>
      <c r="I13" s="198"/>
      <c r="J13" s="199"/>
      <c r="K13" s="199"/>
      <c r="L13" s="199"/>
      <c r="M13" s="199"/>
    </row>
    <row r="14" spans="1:16" ht="6.95" customHeight="1">
      <c r="B14" s="301"/>
      <c r="C14" s="301"/>
      <c r="D14" s="302"/>
      <c r="E14" s="302"/>
      <c r="F14" s="303"/>
      <c r="G14" s="303"/>
      <c r="H14" s="303"/>
      <c r="I14" s="302"/>
      <c r="J14" s="303"/>
      <c r="K14" s="303"/>
      <c r="L14" s="303"/>
      <c r="M14" s="303"/>
    </row>
    <row r="15" spans="1:16" s="200" customFormat="1" ht="15" customHeight="1">
      <c r="B15" s="206" t="s">
        <v>12</v>
      </c>
      <c r="C15" s="206"/>
      <c r="D15" s="207">
        <v>2021</v>
      </c>
      <c r="E15" s="207"/>
      <c r="F15" s="209">
        <f t="shared" ref="F15:H17" si="0">SUM(F19,F23,F27,F31,F35,F39,F43,F47,F51,F55,F59,F63,F67,F71,F75,F79)</f>
        <v>4790925</v>
      </c>
      <c r="G15" s="209">
        <f t="shared" si="0"/>
        <v>2432757</v>
      </c>
      <c r="H15" s="209">
        <f t="shared" si="0"/>
        <v>2358168</v>
      </c>
      <c r="I15" s="370"/>
      <c r="J15" s="209">
        <f t="shared" ref="J15:L17" si="1">SUM(J19,J23,J27,J31,J35,J39,J43,J47,J51,J55,J59,J63,J67,J71,J75,J79)</f>
        <v>2766234</v>
      </c>
      <c r="K15" s="209">
        <f t="shared" si="1"/>
        <v>1419336</v>
      </c>
      <c r="L15" s="209">
        <f t="shared" si="1"/>
        <v>1346898</v>
      </c>
      <c r="M15" s="209"/>
    </row>
    <row r="16" spans="1:16" s="200" customFormat="1" ht="15" customHeight="1">
      <c r="B16" s="206"/>
      <c r="C16" s="206"/>
      <c r="D16" s="207">
        <v>2022</v>
      </c>
      <c r="E16" s="207"/>
      <c r="F16" s="209">
        <f t="shared" si="0"/>
        <v>4821780</v>
      </c>
      <c r="G16" s="209">
        <f t="shared" si="0"/>
        <v>2454534</v>
      </c>
      <c r="H16" s="209">
        <f t="shared" si="0"/>
        <v>2367246</v>
      </c>
      <c r="I16" s="370"/>
      <c r="J16" s="209">
        <f t="shared" si="1"/>
        <v>2770015</v>
      </c>
      <c r="K16" s="209">
        <f t="shared" si="1"/>
        <v>1421657</v>
      </c>
      <c r="L16" s="209">
        <f t="shared" si="1"/>
        <v>1348358</v>
      </c>
      <c r="M16" s="209"/>
    </row>
    <row r="17" spans="2:17" s="200" customFormat="1" ht="15" customHeight="1">
      <c r="B17" s="206"/>
      <c r="C17" s="206"/>
      <c r="D17" s="207">
        <v>2023</v>
      </c>
      <c r="E17" s="212"/>
      <c r="F17" s="209">
        <f t="shared" si="0"/>
        <v>4836717</v>
      </c>
      <c r="G17" s="209">
        <f t="shared" si="0"/>
        <v>2461681</v>
      </c>
      <c r="H17" s="209">
        <f t="shared" si="0"/>
        <v>2375036</v>
      </c>
      <c r="I17" s="370"/>
      <c r="J17" s="209">
        <f t="shared" si="1"/>
        <v>2779131</v>
      </c>
      <c r="K17" s="209">
        <f t="shared" si="1"/>
        <v>1426748</v>
      </c>
      <c r="L17" s="209">
        <f t="shared" si="1"/>
        <v>1352383</v>
      </c>
      <c r="M17" s="209"/>
    </row>
    <row r="18" spans="2:17" s="200" customFormat="1" ht="8.1" customHeight="1">
      <c r="B18" s="206"/>
      <c r="C18" s="206"/>
      <c r="D18" s="212"/>
      <c r="E18" s="212"/>
      <c r="F18" s="371"/>
      <c r="G18" s="56"/>
      <c r="H18" s="56"/>
      <c r="I18" s="372"/>
      <c r="J18" s="56"/>
      <c r="K18" s="56"/>
      <c r="L18" s="56"/>
      <c r="M18" s="209"/>
      <c r="N18" s="208"/>
      <c r="O18" s="205"/>
      <c r="P18" s="209"/>
      <c r="Q18" s="209"/>
    </row>
    <row r="19" spans="2:17" s="200" customFormat="1" ht="15" customHeight="1">
      <c r="B19" s="213" t="s">
        <v>13</v>
      </c>
      <c r="C19" s="213"/>
      <c r="D19" s="212">
        <v>2021</v>
      </c>
      <c r="E19" s="212"/>
      <c r="F19" s="371">
        <f>SUM(G19:H19)</f>
        <v>577396</v>
      </c>
      <c r="G19" s="56">
        <f>SUM(K19,'4.3  (2)'!G19,'4.3  (2)'!K19)</f>
        <v>294079</v>
      </c>
      <c r="H19" s="56">
        <f>SUM(L19,'4.3  (2)'!H19,'4.3  (2)'!L19)</f>
        <v>283317</v>
      </c>
      <c r="I19" s="372"/>
      <c r="J19" s="56">
        <f>SUM(K19:L19)</f>
        <v>331877</v>
      </c>
      <c r="K19" s="56">
        <v>170636</v>
      </c>
      <c r="L19" s="56">
        <v>161241</v>
      </c>
      <c r="M19" s="56"/>
      <c r="N19" s="216"/>
      <c r="O19" s="217"/>
    </row>
    <row r="20" spans="2:17" s="200" customFormat="1" ht="15" customHeight="1">
      <c r="B20" s="213"/>
      <c r="C20" s="213"/>
      <c r="D20" s="212">
        <v>2022</v>
      </c>
      <c r="E20" s="212"/>
      <c r="F20" s="371">
        <f t="shared" ref="F20:F21" si="2">SUM(G20:H20)</f>
        <v>576634</v>
      </c>
      <c r="G20" s="56">
        <f>SUM(K20,'4.3  (2)'!G20,'4.3  (2)'!K20)</f>
        <v>294281</v>
      </c>
      <c r="H20" s="56">
        <f>SUM(L20,'4.3  (2)'!H20,'4.3  (2)'!L20)</f>
        <v>282353</v>
      </c>
      <c r="I20" s="372"/>
      <c r="J20" s="56">
        <f>SUM(K20:L20)</f>
        <v>331205</v>
      </c>
      <c r="K20" s="56">
        <v>170042</v>
      </c>
      <c r="L20" s="56">
        <v>161163</v>
      </c>
      <c r="M20" s="56"/>
      <c r="N20" s="216"/>
      <c r="O20" s="217"/>
      <c r="P20" s="56"/>
      <c r="Q20" s="56"/>
    </row>
    <row r="21" spans="2:17" s="200" customFormat="1" ht="15" customHeight="1">
      <c r="B21" s="213"/>
      <c r="C21" s="213"/>
      <c r="D21" s="212">
        <v>2023</v>
      </c>
      <c r="E21" s="212"/>
      <c r="F21" s="371">
        <f t="shared" si="2"/>
        <v>579233</v>
      </c>
      <c r="G21" s="56">
        <f>SUM(K21,'4.3  (2)'!G21,'4.3  (2)'!K21)</f>
        <v>295581</v>
      </c>
      <c r="H21" s="56">
        <f>SUM(L21,'4.3  (2)'!H21,'4.3  (2)'!L21)</f>
        <v>283652</v>
      </c>
      <c r="I21" s="372"/>
      <c r="J21" s="56">
        <f>SUM(K21:L21)</f>
        <v>333726</v>
      </c>
      <c r="K21" s="56">
        <v>171191</v>
      </c>
      <c r="L21" s="56">
        <v>162535</v>
      </c>
      <c r="M21" s="56"/>
      <c r="N21" s="216"/>
      <c r="O21" s="217"/>
      <c r="P21" s="56"/>
      <c r="Q21" s="56"/>
    </row>
    <row r="22" spans="2:17" s="200" customFormat="1" ht="8.1" customHeight="1">
      <c r="B22" s="213"/>
      <c r="C22" s="213"/>
      <c r="D22" s="212"/>
      <c r="E22" s="212"/>
      <c r="F22" s="371"/>
      <c r="G22" s="56"/>
      <c r="H22" s="56"/>
      <c r="I22" s="372"/>
      <c r="J22" s="56"/>
      <c r="K22" s="56"/>
      <c r="L22" s="56"/>
      <c r="M22" s="56"/>
      <c r="N22" s="216"/>
      <c r="O22" s="217"/>
      <c r="P22" s="56"/>
      <c r="Q22" s="56"/>
    </row>
    <row r="23" spans="2:17" s="200" customFormat="1" ht="15" customHeight="1">
      <c r="B23" s="213" t="s">
        <v>14</v>
      </c>
      <c r="C23" s="213"/>
      <c r="D23" s="212">
        <v>2021</v>
      </c>
      <c r="E23" s="212"/>
      <c r="F23" s="371">
        <f>SUM(G23:H23)</f>
        <v>335099</v>
      </c>
      <c r="G23" s="56">
        <f>SUM(K23,'4.3  (2)'!G23,'4.3  (2)'!K23)</f>
        <v>168176</v>
      </c>
      <c r="H23" s="56">
        <f>SUM(L23,'4.3  (2)'!H23,'4.3  (2)'!L23)</f>
        <v>166923</v>
      </c>
      <c r="I23" s="372"/>
      <c r="J23" s="56">
        <f>SUM(K23:L23)</f>
        <v>189245</v>
      </c>
      <c r="K23" s="56">
        <v>96543</v>
      </c>
      <c r="L23" s="56">
        <v>92702</v>
      </c>
      <c r="M23" s="56"/>
      <c r="N23" s="216"/>
      <c r="O23" s="217"/>
    </row>
    <row r="24" spans="2:17" s="200" customFormat="1" ht="15" customHeight="1">
      <c r="B24" s="213"/>
      <c r="C24" s="213"/>
      <c r="D24" s="212">
        <v>2022</v>
      </c>
      <c r="E24" s="212"/>
      <c r="F24" s="371">
        <f t="shared" ref="F24:F25" si="3">SUM(G24:H24)</f>
        <v>337056</v>
      </c>
      <c r="G24" s="56">
        <f>SUM(K24,'4.3  (2)'!G24,'4.3  (2)'!K24)</f>
        <v>169646</v>
      </c>
      <c r="H24" s="56">
        <f>SUM(L24,'4.3  (2)'!H24,'4.3  (2)'!L24)</f>
        <v>167410</v>
      </c>
      <c r="I24" s="372"/>
      <c r="J24" s="56">
        <f>SUM(K24:L24)</f>
        <v>188524</v>
      </c>
      <c r="K24" s="56">
        <v>96184</v>
      </c>
      <c r="L24" s="56">
        <v>92340</v>
      </c>
      <c r="M24" s="56"/>
      <c r="N24" s="216"/>
      <c r="O24" s="217"/>
      <c r="P24" s="56"/>
      <c r="Q24" s="56"/>
    </row>
    <row r="25" spans="2:17" s="200" customFormat="1" ht="15" customHeight="1">
      <c r="B25" s="213"/>
      <c r="C25" s="213"/>
      <c r="D25" s="212">
        <v>2023</v>
      </c>
      <c r="E25" s="212"/>
      <c r="F25" s="371">
        <f t="shared" si="3"/>
        <v>336286</v>
      </c>
      <c r="G25" s="56">
        <f>SUM(K25,'4.3  (2)'!G25,'4.3  (2)'!K25)</f>
        <v>169060</v>
      </c>
      <c r="H25" s="56">
        <f>SUM(L25,'4.3  (2)'!H25,'4.3  (2)'!L25)</f>
        <v>167226</v>
      </c>
      <c r="I25" s="372"/>
      <c r="J25" s="56">
        <f>SUM(K25:L25)</f>
        <v>188360</v>
      </c>
      <c r="K25" s="56">
        <v>95997</v>
      </c>
      <c r="L25" s="56">
        <v>92363</v>
      </c>
      <c r="M25" s="56"/>
      <c r="N25" s="216"/>
      <c r="O25" s="217"/>
      <c r="P25" s="56"/>
      <c r="Q25" s="56"/>
    </row>
    <row r="26" spans="2:17" s="200" customFormat="1" ht="8.1" customHeight="1">
      <c r="B26" s="213"/>
      <c r="C26" s="213"/>
      <c r="D26" s="212"/>
      <c r="E26" s="212"/>
      <c r="F26" s="371"/>
      <c r="G26" s="56"/>
      <c r="H26" s="56"/>
      <c r="I26" s="372"/>
      <c r="J26" s="56"/>
      <c r="K26" s="56"/>
      <c r="L26" s="56"/>
      <c r="M26" s="56"/>
      <c r="N26" s="216"/>
      <c r="O26" s="217"/>
      <c r="P26" s="56"/>
      <c r="Q26" s="56"/>
    </row>
    <row r="27" spans="2:17" s="200" customFormat="1" ht="15" customHeight="1">
      <c r="B27" s="213" t="s">
        <v>15</v>
      </c>
      <c r="C27" s="213"/>
      <c r="D27" s="212">
        <v>2021</v>
      </c>
      <c r="E27" s="212"/>
      <c r="F27" s="371">
        <f>SUM(G27:H27)</f>
        <v>287473</v>
      </c>
      <c r="G27" s="56">
        <f>SUM(K27,'4.3  (2)'!G27,'4.3  (2)'!K27)</f>
        <v>144285</v>
      </c>
      <c r="H27" s="56">
        <f>SUM(L27,'4.3  (2)'!H27,'4.3  (2)'!L27)</f>
        <v>143188</v>
      </c>
      <c r="I27" s="372"/>
      <c r="J27" s="56">
        <f>SUM(K27:L27)</f>
        <v>171563</v>
      </c>
      <c r="K27" s="56">
        <v>87567</v>
      </c>
      <c r="L27" s="56">
        <v>83996</v>
      </c>
      <c r="M27" s="56"/>
      <c r="N27" s="216"/>
      <c r="O27" s="217"/>
    </row>
    <row r="28" spans="2:17" s="200" customFormat="1" ht="15" customHeight="1">
      <c r="B28" s="213"/>
      <c r="C28" s="213"/>
      <c r="D28" s="212">
        <v>2022</v>
      </c>
      <c r="E28" s="212"/>
      <c r="F28" s="371">
        <f t="shared" ref="F28:F29" si="4">SUM(G28:H28)</f>
        <v>290250</v>
      </c>
      <c r="G28" s="56">
        <f>SUM(K28,'4.3  (2)'!G28,'4.3  (2)'!K28)</f>
        <v>146117</v>
      </c>
      <c r="H28" s="56">
        <f>SUM(L28,'4.3  (2)'!H28,'4.3  (2)'!L28)</f>
        <v>144133</v>
      </c>
      <c r="I28" s="372"/>
      <c r="J28" s="56">
        <f>SUM(K28:L28)</f>
        <v>172145</v>
      </c>
      <c r="K28" s="56">
        <v>87780</v>
      </c>
      <c r="L28" s="56">
        <v>84365</v>
      </c>
      <c r="M28" s="56"/>
      <c r="N28" s="216"/>
      <c r="O28" s="217"/>
      <c r="P28" s="56"/>
      <c r="Q28" s="56"/>
    </row>
    <row r="29" spans="2:17" s="200" customFormat="1" ht="15" customHeight="1">
      <c r="B29" s="213"/>
      <c r="C29" s="213"/>
      <c r="D29" s="212">
        <v>2023</v>
      </c>
      <c r="E29" s="212"/>
      <c r="F29" s="371">
        <f t="shared" si="4"/>
        <v>292239</v>
      </c>
      <c r="G29" s="56">
        <f>SUM(K29,'4.3  (2)'!G29,'4.3  (2)'!K29)</f>
        <v>146876</v>
      </c>
      <c r="H29" s="56">
        <f>SUM(L29,'4.3  (2)'!H29,'4.3  (2)'!L29)</f>
        <v>145363</v>
      </c>
      <c r="I29" s="372"/>
      <c r="J29" s="56">
        <f>SUM(K29:L29)</f>
        <v>171867</v>
      </c>
      <c r="K29" s="56">
        <v>87535</v>
      </c>
      <c r="L29" s="56">
        <v>84332</v>
      </c>
      <c r="M29" s="56"/>
      <c r="N29" s="216"/>
      <c r="O29" s="217"/>
      <c r="P29" s="56"/>
      <c r="Q29" s="56"/>
    </row>
    <row r="30" spans="2:17" s="200" customFormat="1" ht="8.1" customHeight="1">
      <c r="B30" s="213"/>
      <c r="C30" s="213"/>
      <c r="D30" s="212"/>
      <c r="E30" s="212"/>
      <c r="F30" s="371"/>
      <c r="G30" s="56"/>
      <c r="H30" s="56"/>
      <c r="I30" s="372"/>
      <c r="J30" s="56"/>
      <c r="K30" s="56"/>
      <c r="L30" s="56"/>
      <c r="M30" s="56"/>
      <c r="N30" s="216"/>
      <c r="O30" s="217"/>
      <c r="P30" s="56"/>
      <c r="Q30" s="56"/>
    </row>
    <row r="31" spans="2:17" s="200" customFormat="1" ht="15" customHeight="1">
      <c r="B31" s="213" t="s">
        <v>16</v>
      </c>
      <c r="C31" s="219"/>
      <c r="D31" s="212">
        <v>2021</v>
      </c>
      <c r="E31" s="212"/>
      <c r="F31" s="371">
        <f>SUM(G31:H31)</f>
        <v>149681</v>
      </c>
      <c r="G31" s="56">
        <f>SUM(K31,'4.3  (2)'!G31,'4.3  (2)'!K31)</f>
        <v>76127</v>
      </c>
      <c r="H31" s="56">
        <f>SUM(L31,'4.3  (2)'!H31,'4.3  (2)'!L31)</f>
        <v>73554</v>
      </c>
      <c r="I31" s="372"/>
      <c r="J31" s="56">
        <f>SUM(K31:L31)</f>
        <v>85433</v>
      </c>
      <c r="K31" s="56">
        <v>43955</v>
      </c>
      <c r="L31" s="56">
        <v>41478</v>
      </c>
      <c r="M31" s="56"/>
      <c r="N31" s="216"/>
      <c r="O31" s="220"/>
    </row>
    <row r="32" spans="2:17" s="200" customFormat="1" ht="15" customHeight="1">
      <c r="B32" s="213"/>
      <c r="C32" s="219"/>
      <c r="D32" s="212">
        <v>2022</v>
      </c>
      <c r="E32" s="212"/>
      <c r="F32" s="371">
        <f t="shared" ref="F32:F33" si="5">SUM(G32:H32)</f>
        <v>150887</v>
      </c>
      <c r="G32" s="56">
        <f>SUM(K32,'4.3  (2)'!G32,'4.3  (2)'!K32)</f>
        <v>76936</v>
      </c>
      <c r="H32" s="56">
        <f>SUM(L32,'4.3  (2)'!H32,'4.3  (2)'!L32)</f>
        <v>73951</v>
      </c>
      <c r="I32" s="372"/>
      <c r="J32" s="56">
        <f>SUM(K32:L32)</f>
        <v>86269</v>
      </c>
      <c r="K32" s="56">
        <v>44411</v>
      </c>
      <c r="L32" s="56">
        <v>41858</v>
      </c>
      <c r="M32" s="56"/>
      <c r="N32" s="216"/>
      <c r="O32" s="220"/>
      <c r="P32" s="56"/>
      <c r="Q32" s="56"/>
    </row>
    <row r="33" spans="2:17" s="200" customFormat="1" ht="15" customHeight="1">
      <c r="B33" s="213"/>
      <c r="C33" s="219"/>
      <c r="D33" s="212">
        <v>2023</v>
      </c>
      <c r="E33" s="212"/>
      <c r="F33" s="371">
        <f t="shared" si="5"/>
        <v>152412</v>
      </c>
      <c r="G33" s="56">
        <f>SUM(K33,'4.3  (2)'!G33,'4.3  (2)'!K33)</f>
        <v>77867</v>
      </c>
      <c r="H33" s="56">
        <f>SUM(L33,'4.3  (2)'!H33,'4.3  (2)'!L33)</f>
        <v>74545</v>
      </c>
      <c r="I33" s="372"/>
      <c r="J33" s="56">
        <f>SUM(K33:L33)</f>
        <v>87251</v>
      </c>
      <c r="K33" s="56">
        <v>44932</v>
      </c>
      <c r="L33" s="56">
        <v>42319</v>
      </c>
      <c r="M33" s="56"/>
      <c r="N33" s="216"/>
      <c r="O33" s="220"/>
      <c r="P33" s="56"/>
      <c r="Q33" s="56"/>
    </row>
    <row r="34" spans="2:17" s="200" customFormat="1" ht="8.1" customHeight="1">
      <c r="B34" s="213"/>
      <c r="C34" s="219"/>
      <c r="D34" s="212"/>
      <c r="E34" s="212"/>
      <c r="F34" s="371"/>
      <c r="G34" s="56"/>
      <c r="H34" s="56"/>
      <c r="I34" s="372"/>
      <c r="J34" s="56"/>
      <c r="K34" s="56"/>
      <c r="L34" s="56"/>
      <c r="M34" s="56"/>
      <c r="N34" s="216"/>
      <c r="O34" s="220"/>
      <c r="P34" s="56"/>
      <c r="Q34" s="56"/>
    </row>
    <row r="35" spans="2:17" s="200" customFormat="1" ht="15" customHeight="1">
      <c r="B35" s="213" t="s">
        <v>17</v>
      </c>
      <c r="C35" s="201"/>
      <c r="D35" s="212">
        <v>2021</v>
      </c>
      <c r="E35" s="212"/>
      <c r="F35" s="371">
        <f>SUM(G35:H35)</f>
        <v>193067</v>
      </c>
      <c r="G35" s="56">
        <f>SUM(K35,'4.3  (2)'!G35,'4.3  (2)'!K35)</f>
        <v>98603</v>
      </c>
      <c r="H35" s="56">
        <f>SUM(L35,'4.3  (2)'!H35,'4.3  (2)'!L35)</f>
        <v>94464</v>
      </c>
      <c r="I35" s="372"/>
      <c r="J35" s="56">
        <f>SUM(K35:L35)</f>
        <v>107601</v>
      </c>
      <c r="K35" s="56">
        <v>55378</v>
      </c>
      <c r="L35" s="56">
        <v>52223</v>
      </c>
      <c r="M35" s="56"/>
      <c r="N35" s="216"/>
      <c r="O35" s="217"/>
    </row>
    <row r="36" spans="2:17" s="200" customFormat="1" ht="15" customHeight="1">
      <c r="B36" s="213"/>
      <c r="C36" s="201"/>
      <c r="D36" s="212">
        <v>2022</v>
      </c>
      <c r="E36" s="212"/>
      <c r="F36" s="371">
        <f t="shared" ref="F36:F37" si="6">SUM(G36:H36)</f>
        <v>195606</v>
      </c>
      <c r="G36" s="56">
        <f>SUM(K36,'4.3  (2)'!G36,'4.3  (2)'!K36)</f>
        <v>100152</v>
      </c>
      <c r="H36" s="56">
        <f>SUM(L36,'4.3  (2)'!H36,'4.3  (2)'!L36)</f>
        <v>95454</v>
      </c>
      <c r="I36" s="372"/>
      <c r="J36" s="56">
        <f>SUM(K36:L36)</f>
        <v>108856</v>
      </c>
      <c r="K36" s="56">
        <v>56120</v>
      </c>
      <c r="L36" s="56">
        <v>52736</v>
      </c>
      <c r="M36" s="56"/>
      <c r="N36" s="216"/>
      <c r="O36" s="217"/>
      <c r="P36" s="56"/>
      <c r="Q36" s="56"/>
    </row>
    <row r="37" spans="2:17" s="200" customFormat="1" ht="15" customHeight="1">
      <c r="B37" s="213"/>
      <c r="C37" s="201"/>
      <c r="D37" s="212">
        <v>2023</v>
      </c>
      <c r="E37" s="212"/>
      <c r="F37" s="371">
        <f t="shared" si="6"/>
        <v>196553</v>
      </c>
      <c r="G37" s="56">
        <f>SUM(K37,'4.3  (2)'!G37,'4.3  (2)'!K37)</f>
        <v>100782</v>
      </c>
      <c r="H37" s="56">
        <f>SUM(L37,'4.3  (2)'!H37,'4.3  (2)'!L37)</f>
        <v>95771</v>
      </c>
      <c r="I37" s="372"/>
      <c r="J37" s="56">
        <f>SUM(K37:L37)</f>
        <v>109880</v>
      </c>
      <c r="K37" s="56">
        <v>56814</v>
      </c>
      <c r="L37" s="56">
        <v>53066</v>
      </c>
      <c r="M37" s="56"/>
      <c r="N37" s="216"/>
      <c r="O37" s="217"/>
      <c r="P37" s="56"/>
      <c r="Q37" s="56"/>
    </row>
    <row r="38" spans="2:17" s="200" customFormat="1" ht="8.1" customHeight="1">
      <c r="B38" s="213"/>
      <c r="C38" s="201"/>
      <c r="D38" s="212"/>
      <c r="E38" s="212"/>
      <c r="F38" s="371"/>
      <c r="G38" s="56"/>
      <c r="H38" s="56"/>
      <c r="I38" s="372"/>
      <c r="J38" s="56"/>
      <c r="K38" s="56"/>
      <c r="L38" s="56"/>
      <c r="M38" s="56"/>
      <c r="N38" s="216"/>
      <c r="O38" s="217"/>
      <c r="P38" s="56"/>
      <c r="Q38" s="56"/>
    </row>
    <row r="39" spans="2:17" s="200" customFormat="1" ht="15" customHeight="1">
      <c r="B39" s="213" t="s">
        <v>18</v>
      </c>
      <c r="C39" s="201"/>
      <c r="D39" s="212">
        <v>2021</v>
      </c>
      <c r="E39" s="212"/>
      <c r="F39" s="371">
        <f>SUM(G39:H39)</f>
        <v>253573</v>
      </c>
      <c r="G39" s="56">
        <f>SUM(K39,'4.3  (2)'!G39,'4.3  (2)'!K39)</f>
        <v>129103</v>
      </c>
      <c r="H39" s="56">
        <f>SUM(L39,'4.3  (2)'!H39,'4.3  (2)'!L39)</f>
        <v>124470</v>
      </c>
      <c r="I39" s="372"/>
      <c r="J39" s="56">
        <f>SUM(K39:L39)</f>
        <v>150671</v>
      </c>
      <c r="K39" s="56">
        <v>77120</v>
      </c>
      <c r="L39" s="56">
        <v>73551</v>
      </c>
      <c r="M39" s="56"/>
      <c r="N39" s="216"/>
      <c r="O39" s="217"/>
    </row>
    <row r="40" spans="2:17" s="200" customFormat="1" ht="15" customHeight="1">
      <c r="B40" s="213"/>
      <c r="C40" s="201"/>
      <c r="D40" s="212">
        <v>2022</v>
      </c>
      <c r="E40" s="212"/>
      <c r="F40" s="371">
        <f t="shared" ref="F40:F41" si="7">SUM(G40:H40)</f>
        <v>257182</v>
      </c>
      <c r="G40" s="56">
        <f>SUM(K40,'4.3  (2)'!G40,'4.3  (2)'!K40)</f>
        <v>131085</v>
      </c>
      <c r="H40" s="56">
        <f>SUM(L40,'4.3  (2)'!H40,'4.3  (2)'!L40)</f>
        <v>126097</v>
      </c>
      <c r="I40" s="372"/>
      <c r="J40" s="56">
        <f>SUM(K40:L40)</f>
        <v>151624</v>
      </c>
      <c r="K40" s="56">
        <v>77478</v>
      </c>
      <c r="L40" s="56">
        <v>74146</v>
      </c>
      <c r="M40" s="56"/>
      <c r="N40" s="216"/>
      <c r="O40" s="217"/>
      <c r="P40" s="56"/>
      <c r="Q40" s="56"/>
    </row>
    <row r="41" spans="2:17" s="200" customFormat="1" ht="15" customHeight="1">
      <c r="B41" s="213"/>
      <c r="C41" s="201"/>
      <c r="D41" s="212">
        <v>2023</v>
      </c>
      <c r="E41" s="212"/>
      <c r="F41" s="371">
        <f t="shared" si="7"/>
        <v>258754</v>
      </c>
      <c r="G41" s="56">
        <f>SUM(K41,'4.3  (2)'!G41,'4.3  (2)'!K41)</f>
        <v>131865</v>
      </c>
      <c r="H41" s="56">
        <f>SUM(L41,'4.3  (2)'!H41,'4.3  (2)'!L41)</f>
        <v>126889</v>
      </c>
      <c r="I41" s="372"/>
      <c r="J41" s="56">
        <f>SUM(K41:L41)</f>
        <v>152546</v>
      </c>
      <c r="K41" s="56">
        <v>78206</v>
      </c>
      <c r="L41" s="56">
        <v>74340</v>
      </c>
      <c r="M41" s="56"/>
      <c r="N41" s="216"/>
      <c r="O41" s="217"/>
      <c r="P41" s="56"/>
      <c r="Q41" s="56"/>
    </row>
    <row r="42" spans="2:17" s="200" customFormat="1" ht="8.1" customHeight="1">
      <c r="B42" s="213"/>
      <c r="C42" s="201"/>
      <c r="D42" s="212"/>
      <c r="E42" s="212"/>
      <c r="F42" s="371"/>
      <c r="G42" s="56"/>
      <c r="H42" s="56"/>
      <c r="I42" s="372"/>
      <c r="J42" s="56"/>
      <c r="K42" s="56"/>
      <c r="L42" s="56"/>
      <c r="M42" s="56"/>
      <c r="N42" s="216"/>
      <c r="O42" s="217"/>
      <c r="P42" s="56"/>
      <c r="Q42" s="56"/>
    </row>
    <row r="43" spans="2:17" s="200" customFormat="1" ht="15" customHeight="1">
      <c r="B43" s="213" t="s">
        <v>19</v>
      </c>
      <c r="C43" s="201"/>
      <c r="D43" s="212">
        <v>2021</v>
      </c>
      <c r="E43" s="212"/>
      <c r="F43" s="371">
        <f>SUM(G43:H43)</f>
        <v>232434</v>
      </c>
      <c r="G43" s="56">
        <f>SUM(K43,'4.3  (2)'!G43,'4.3  (2)'!K43)</f>
        <v>118290</v>
      </c>
      <c r="H43" s="56">
        <f>SUM(L43,'4.3  (2)'!H43,'4.3  (2)'!L43)</f>
        <v>114144</v>
      </c>
      <c r="I43" s="372"/>
      <c r="J43" s="56">
        <f>SUM(K43:L43)</f>
        <v>130447</v>
      </c>
      <c r="K43" s="56">
        <v>66687</v>
      </c>
      <c r="L43" s="56">
        <v>63760</v>
      </c>
      <c r="M43" s="56"/>
      <c r="N43" s="216"/>
      <c r="O43" s="217"/>
    </row>
    <row r="44" spans="2:17" s="200" customFormat="1" ht="15" customHeight="1">
      <c r="B44" s="213"/>
      <c r="C44" s="201"/>
      <c r="D44" s="212">
        <v>2022</v>
      </c>
      <c r="E44" s="212"/>
      <c r="F44" s="371">
        <f t="shared" ref="F44:F45" si="8">SUM(G44:H44)</f>
        <v>231630</v>
      </c>
      <c r="G44" s="56">
        <f>SUM(K44,'4.3  (2)'!G44,'4.3  (2)'!K44)</f>
        <v>118225</v>
      </c>
      <c r="H44" s="56">
        <f>SUM(L44,'4.3  (2)'!H44,'4.3  (2)'!L44)</f>
        <v>113405</v>
      </c>
      <c r="I44" s="372"/>
      <c r="J44" s="56">
        <f>SUM(K44:L44)</f>
        <v>129598</v>
      </c>
      <c r="K44" s="56">
        <v>66349</v>
      </c>
      <c r="L44" s="56">
        <v>63249</v>
      </c>
      <c r="M44" s="56"/>
      <c r="N44" s="216"/>
      <c r="O44" s="217"/>
      <c r="P44" s="56"/>
      <c r="Q44" s="56"/>
    </row>
    <row r="45" spans="2:17" s="200" customFormat="1" ht="15" customHeight="1">
      <c r="B45" s="213"/>
      <c r="C45" s="201"/>
      <c r="D45" s="212">
        <v>2023</v>
      </c>
      <c r="E45" s="212"/>
      <c r="F45" s="371">
        <f t="shared" si="8"/>
        <v>229998</v>
      </c>
      <c r="G45" s="56">
        <f>SUM(K45,'4.3  (2)'!G45,'4.3  (2)'!K45)</f>
        <v>117138</v>
      </c>
      <c r="H45" s="56">
        <f>SUM(L45,'4.3  (2)'!H45,'4.3  (2)'!L45)</f>
        <v>112860</v>
      </c>
      <c r="I45" s="372"/>
      <c r="J45" s="56">
        <f>SUM(K45:L45)</f>
        <v>129737</v>
      </c>
      <c r="K45" s="56">
        <v>66366</v>
      </c>
      <c r="L45" s="56">
        <v>63371</v>
      </c>
      <c r="M45" s="56"/>
      <c r="N45" s="216"/>
      <c r="O45" s="217"/>
      <c r="P45" s="56"/>
      <c r="Q45" s="56"/>
    </row>
    <row r="46" spans="2:17" s="200" customFormat="1" ht="8.1" customHeight="1">
      <c r="B46" s="213"/>
      <c r="C46" s="201"/>
      <c r="D46" s="212"/>
      <c r="E46" s="212"/>
      <c r="F46" s="371"/>
      <c r="G46" s="56"/>
      <c r="H46" s="56"/>
      <c r="I46" s="372"/>
      <c r="J46" s="56"/>
      <c r="K46" s="56"/>
      <c r="L46" s="56"/>
      <c r="M46" s="56"/>
      <c r="N46" s="216"/>
      <c r="O46" s="217"/>
      <c r="P46" s="56"/>
      <c r="Q46" s="56"/>
    </row>
    <row r="47" spans="2:17" s="200" customFormat="1" ht="15" customHeight="1">
      <c r="B47" s="213" t="s">
        <v>20</v>
      </c>
      <c r="C47" s="201"/>
      <c r="D47" s="212">
        <v>2021</v>
      </c>
      <c r="E47" s="212"/>
      <c r="F47" s="371">
        <f>SUM(G47:H47)</f>
        <v>365517</v>
      </c>
      <c r="G47" s="56">
        <f>SUM(K47,'4.3  (2)'!G47,'4.3  (2)'!K47)</f>
        <v>186185</v>
      </c>
      <c r="H47" s="56">
        <f>SUM(L47,'4.3  (2)'!H47,'4.3  (2)'!L47)</f>
        <v>179332</v>
      </c>
      <c r="I47" s="372"/>
      <c r="J47" s="56">
        <f>SUM(K47:L47)</f>
        <v>201034</v>
      </c>
      <c r="K47" s="56">
        <v>103371</v>
      </c>
      <c r="L47" s="56">
        <v>97663</v>
      </c>
      <c r="M47" s="56"/>
      <c r="N47" s="216"/>
      <c r="O47" s="217"/>
    </row>
    <row r="48" spans="2:17" s="200" customFormat="1" ht="15" customHeight="1">
      <c r="B48" s="213"/>
      <c r="C48" s="201"/>
      <c r="D48" s="212">
        <v>2022</v>
      </c>
      <c r="E48" s="212"/>
      <c r="F48" s="371">
        <f t="shared" ref="F48:F49" si="9">SUM(G48:H48)</f>
        <v>367306</v>
      </c>
      <c r="G48" s="56">
        <f>SUM(K48,'4.3  (2)'!G48,'4.3  (2)'!K48)</f>
        <v>187470</v>
      </c>
      <c r="H48" s="56">
        <f>SUM(L48,'4.3  (2)'!H48,'4.3  (2)'!L48)</f>
        <v>179836</v>
      </c>
      <c r="I48" s="372"/>
      <c r="J48" s="56">
        <f>SUM(K48:L48)</f>
        <v>200543</v>
      </c>
      <c r="K48" s="56">
        <v>103142</v>
      </c>
      <c r="L48" s="56">
        <v>97401</v>
      </c>
      <c r="M48" s="56"/>
      <c r="N48" s="216"/>
      <c r="O48" s="217"/>
      <c r="P48" s="56"/>
      <c r="Q48" s="56"/>
    </row>
    <row r="49" spans="2:17" s="200" customFormat="1" ht="15" customHeight="1">
      <c r="B49" s="213"/>
      <c r="C49" s="201"/>
      <c r="D49" s="212">
        <v>2023</v>
      </c>
      <c r="E49" s="212"/>
      <c r="F49" s="371">
        <f t="shared" si="9"/>
        <v>363909</v>
      </c>
      <c r="G49" s="56">
        <f>SUM(K49,'4.3  (2)'!G49,'4.3  (2)'!K49)</f>
        <v>185935</v>
      </c>
      <c r="H49" s="56">
        <f>SUM(L49,'4.3  (2)'!H49,'4.3  (2)'!L49)</f>
        <v>177974</v>
      </c>
      <c r="I49" s="372"/>
      <c r="J49" s="56">
        <f>SUM(K49:L49)</f>
        <v>198997</v>
      </c>
      <c r="K49" s="56">
        <v>102491</v>
      </c>
      <c r="L49" s="56">
        <v>96506</v>
      </c>
      <c r="M49" s="56"/>
      <c r="N49" s="216"/>
      <c r="O49" s="217"/>
      <c r="P49" s="56"/>
      <c r="Q49" s="56"/>
    </row>
    <row r="50" spans="2:17" s="200" customFormat="1" ht="8.1" customHeight="1">
      <c r="B50" s="213"/>
      <c r="C50" s="201"/>
      <c r="D50" s="212"/>
      <c r="E50" s="212"/>
      <c r="F50" s="371"/>
      <c r="G50" s="56"/>
      <c r="H50" s="56"/>
      <c r="I50" s="372"/>
      <c r="J50" s="56"/>
      <c r="K50" s="56"/>
      <c r="L50" s="56"/>
      <c r="M50" s="56"/>
      <c r="N50" s="216"/>
      <c r="O50" s="217"/>
      <c r="P50" s="56"/>
      <c r="Q50" s="56"/>
    </row>
    <row r="51" spans="2:17" s="200" customFormat="1" ht="15" customHeight="1">
      <c r="B51" s="213" t="s">
        <v>21</v>
      </c>
      <c r="C51" s="219"/>
      <c r="D51" s="212">
        <v>2021</v>
      </c>
      <c r="E51" s="212"/>
      <c r="F51" s="371">
        <f>SUM(G51:H51)</f>
        <v>43716</v>
      </c>
      <c r="G51" s="56">
        <f>SUM(K51,'4.3  (2)'!G51,'4.3  (2)'!K51)</f>
        <v>22380</v>
      </c>
      <c r="H51" s="56">
        <f>SUM(L51,'4.3  (2)'!H51,'4.3  (2)'!L51)</f>
        <v>21336</v>
      </c>
      <c r="I51" s="372"/>
      <c r="J51" s="56">
        <f>SUM(K51:L51)</f>
        <v>24175</v>
      </c>
      <c r="K51" s="56">
        <v>12483</v>
      </c>
      <c r="L51" s="56">
        <v>11692</v>
      </c>
      <c r="M51" s="56"/>
      <c r="N51" s="216"/>
      <c r="O51" s="220"/>
    </row>
    <row r="52" spans="2:17" s="200" customFormat="1" ht="15" customHeight="1">
      <c r="B52" s="213"/>
      <c r="C52" s="219"/>
      <c r="D52" s="212">
        <v>2022</v>
      </c>
      <c r="E52" s="212"/>
      <c r="F52" s="371">
        <f t="shared" ref="F52:F53" si="10">SUM(G52:H52)</f>
        <v>44420</v>
      </c>
      <c r="G52" s="56">
        <f>SUM(K52,'4.3  (2)'!G52,'4.3  (2)'!K52)</f>
        <v>22875</v>
      </c>
      <c r="H52" s="56">
        <f>SUM(L52,'4.3  (2)'!H52,'4.3  (2)'!L52)</f>
        <v>21545</v>
      </c>
      <c r="I52" s="372"/>
      <c r="J52" s="56">
        <f>SUM(K52:L52)</f>
        <v>24253</v>
      </c>
      <c r="K52" s="56">
        <v>12551</v>
      </c>
      <c r="L52" s="56">
        <v>11702</v>
      </c>
      <c r="M52" s="56"/>
      <c r="N52" s="216"/>
      <c r="O52" s="220"/>
      <c r="P52" s="56"/>
      <c r="Q52" s="56"/>
    </row>
    <row r="53" spans="2:17" s="200" customFormat="1" ht="15" customHeight="1">
      <c r="B53" s="213"/>
      <c r="C53" s="219"/>
      <c r="D53" s="212">
        <v>2023</v>
      </c>
      <c r="E53" s="212"/>
      <c r="F53" s="371">
        <f t="shared" si="10"/>
        <v>45101</v>
      </c>
      <c r="G53" s="56">
        <f>SUM(K53,'4.3  (2)'!G53,'4.3  (2)'!K53)</f>
        <v>23332</v>
      </c>
      <c r="H53" s="56">
        <f>SUM(L53,'4.3  (2)'!H53,'4.3  (2)'!L53)</f>
        <v>21769</v>
      </c>
      <c r="I53" s="372"/>
      <c r="J53" s="56">
        <f>SUM(K53:L53)</f>
        <v>24596</v>
      </c>
      <c r="K53" s="56">
        <v>12743</v>
      </c>
      <c r="L53" s="56">
        <v>11853</v>
      </c>
      <c r="M53" s="56"/>
      <c r="N53" s="216"/>
      <c r="O53" s="220"/>
      <c r="P53" s="56"/>
      <c r="Q53" s="56"/>
    </row>
    <row r="54" spans="2:17" s="200" customFormat="1" ht="8.1" customHeight="1">
      <c r="B54" s="213"/>
      <c r="C54" s="219"/>
      <c r="D54" s="212"/>
      <c r="E54" s="212"/>
      <c r="F54" s="371"/>
      <c r="G54" s="56"/>
      <c r="H54" s="56"/>
      <c r="I54" s="372"/>
      <c r="J54" s="56"/>
      <c r="K54" s="56"/>
      <c r="L54" s="56"/>
      <c r="M54" s="56"/>
      <c r="N54" s="216"/>
      <c r="O54" s="220"/>
      <c r="P54" s="56"/>
    </row>
    <row r="55" spans="2:17" s="200" customFormat="1" ht="15" customHeight="1">
      <c r="B55" s="213" t="s">
        <v>22</v>
      </c>
      <c r="C55" s="201"/>
      <c r="D55" s="212">
        <v>2021</v>
      </c>
      <c r="E55" s="212"/>
      <c r="F55" s="371">
        <f>SUM(G55:H55)</f>
        <v>916091</v>
      </c>
      <c r="G55" s="56">
        <f>SUM(K55,'4.3  (2)'!G55,'4.3  (2)'!K55)</f>
        <v>464866</v>
      </c>
      <c r="H55" s="56">
        <f>SUM(L55,'4.3  (2)'!H55,'4.3  (2)'!L55)</f>
        <v>451225</v>
      </c>
      <c r="I55" s="372"/>
      <c r="J55" s="56">
        <f>SUM(K55:L55)</f>
        <v>545086</v>
      </c>
      <c r="K55" s="56">
        <v>279424</v>
      </c>
      <c r="L55" s="56">
        <v>265662</v>
      </c>
      <c r="M55" s="56"/>
      <c r="N55" s="216"/>
      <c r="O55" s="217"/>
    </row>
    <row r="56" spans="2:17" s="200" customFormat="1" ht="15" customHeight="1">
      <c r="B56" s="213"/>
      <c r="C56" s="201"/>
      <c r="D56" s="212">
        <v>2022</v>
      </c>
      <c r="E56" s="212"/>
      <c r="F56" s="371">
        <f t="shared" ref="F56:F57" si="11">SUM(G56:H56)</f>
        <v>923765</v>
      </c>
      <c r="G56" s="56">
        <f>SUM(K56,'4.3  (2)'!G56,'4.3  (2)'!K56)</f>
        <v>469554</v>
      </c>
      <c r="H56" s="56">
        <f>SUM(L56,'4.3  (2)'!H56,'4.3  (2)'!L56)</f>
        <v>454211</v>
      </c>
      <c r="I56" s="372"/>
      <c r="J56" s="56">
        <f>SUM(K56:L56)</f>
        <v>548622</v>
      </c>
      <c r="K56" s="56">
        <v>281261</v>
      </c>
      <c r="L56" s="56">
        <v>267361</v>
      </c>
      <c r="M56" s="56"/>
      <c r="N56" s="216"/>
      <c r="O56" s="217"/>
      <c r="P56" s="56"/>
      <c r="Q56" s="56"/>
    </row>
    <row r="57" spans="2:17" s="200" customFormat="1" ht="15" customHeight="1">
      <c r="B57" s="213"/>
      <c r="C57" s="201"/>
      <c r="D57" s="212">
        <v>2023</v>
      </c>
      <c r="E57" s="212"/>
      <c r="F57" s="371">
        <f t="shared" si="11"/>
        <v>931136</v>
      </c>
      <c r="G57" s="56">
        <f>SUM(K57,'4.3  (2)'!G57,'4.3  (2)'!K57)</f>
        <v>473398</v>
      </c>
      <c r="H57" s="56">
        <f>SUM(L57,'4.3  (2)'!H57,'4.3  (2)'!L57)</f>
        <v>457738</v>
      </c>
      <c r="I57" s="372"/>
      <c r="J57" s="56">
        <f>SUM(K57:L57)</f>
        <v>553986</v>
      </c>
      <c r="K57" s="56">
        <v>284275</v>
      </c>
      <c r="L57" s="56">
        <v>269711</v>
      </c>
      <c r="M57" s="56"/>
      <c r="N57" s="216"/>
      <c r="O57" s="217"/>
      <c r="P57" s="56"/>
      <c r="Q57" s="56"/>
    </row>
    <row r="58" spans="2:17" s="200" customFormat="1" ht="8.1" customHeight="1">
      <c r="B58" s="213"/>
      <c r="C58" s="201"/>
      <c r="D58" s="212"/>
      <c r="E58" s="212"/>
      <c r="F58" s="371"/>
      <c r="G58" s="56"/>
      <c r="H58" s="56"/>
      <c r="I58" s="372"/>
      <c r="J58" s="56"/>
      <c r="K58" s="56"/>
      <c r="L58" s="56"/>
      <c r="M58" s="56"/>
      <c r="N58" s="216"/>
      <c r="O58" s="217"/>
      <c r="P58" s="56"/>
      <c r="Q58" s="56"/>
    </row>
    <row r="59" spans="2:17" s="200" customFormat="1" ht="15" customHeight="1">
      <c r="B59" s="213" t="s">
        <v>23</v>
      </c>
      <c r="C59" s="201"/>
      <c r="D59" s="212">
        <v>2021</v>
      </c>
      <c r="E59" s="212"/>
      <c r="F59" s="371">
        <f>SUM(G59:H59)</f>
        <v>230951</v>
      </c>
      <c r="G59" s="56">
        <f>SUM(K59,'4.3  (2)'!G59,'4.3  (2)'!K59)</f>
        <v>116206</v>
      </c>
      <c r="H59" s="56">
        <f>SUM(L59,'4.3  (2)'!H59,'4.3  (2)'!L59)</f>
        <v>114745</v>
      </c>
      <c r="I59" s="372"/>
      <c r="J59" s="56">
        <f>SUM(K59:L59)</f>
        <v>132839</v>
      </c>
      <c r="K59" s="56">
        <v>67917</v>
      </c>
      <c r="L59" s="56">
        <v>64922</v>
      </c>
      <c r="M59" s="56"/>
      <c r="N59" s="216"/>
      <c r="O59" s="217"/>
    </row>
    <row r="60" spans="2:17" s="200" customFormat="1" ht="15" customHeight="1">
      <c r="B60" s="213"/>
      <c r="C60" s="201"/>
      <c r="D60" s="212">
        <v>2022</v>
      </c>
      <c r="E60" s="212"/>
      <c r="F60" s="371">
        <f t="shared" ref="F60:F61" si="12">SUM(G60:H60)</f>
        <v>235131</v>
      </c>
      <c r="G60" s="56">
        <f>SUM(K60,'4.3  (2)'!G60,'4.3  (2)'!K60)</f>
        <v>118799</v>
      </c>
      <c r="H60" s="56">
        <f>SUM(L60,'4.3  (2)'!H60,'4.3  (2)'!L60)</f>
        <v>116332</v>
      </c>
      <c r="I60" s="372"/>
      <c r="J60" s="56">
        <f>SUM(K60:L60)</f>
        <v>134557</v>
      </c>
      <c r="K60" s="56">
        <v>69018</v>
      </c>
      <c r="L60" s="56">
        <v>65539</v>
      </c>
      <c r="M60" s="56"/>
      <c r="N60" s="216"/>
      <c r="O60" s="217"/>
      <c r="P60" s="56"/>
      <c r="Q60" s="56"/>
    </row>
    <row r="61" spans="2:17" s="200" customFormat="1" ht="15" customHeight="1">
      <c r="B61" s="213"/>
      <c r="C61" s="201"/>
      <c r="D61" s="212">
        <v>2023</v>
      </c>
      <c r="E61" s="212"/>
      <c r="F61" s="371">
        <f t="shared" si="12"/>
        <v>238548</v>
      </c>
      <c r="G61" s="56">
        <f>SUM(K61,'4.3  (2)'!G61,'4.3  (2)'!K61)</f>
        <v>120742</v>
      </c>
      <c r="H61" s="56">
        <f>SUM(L61,'4.3  (2)'!H61,'4.3  (2)'!L61)</f>
        <v>117806</v>
      </c>
      <c r="I61" s="372"/>
      <c r="J61" s="56">
        <f>SUM(K61:L61)</f>
        <v>136134</v>
      </c>
      <c r="K61" s="56">
        <v>69802</v>
      </c>
      <c r="L61" s="56">
        <v>66332</v>
      </c>
      <c r="M61" s="56"/>
      <c r="N61" s="216"/>
      <c r="O61" s="217"/>
      <c r="P61" s="56"/>
      <c r="Q61" s="56"/>
    </row>
    <row r="62" spans="2:17" s="200" customFormat="1" ht="8.1" customHeight="1">
      <c r="B62" s="213"/>
      <c r="C62" s="201"/>
      <c r="D62" s="212"/>
      <c r="E62" s="212"/>
      <c r="F62" s="371"/>
      <c r="G62" s="56"/>
      <c r="H62" s="56"/>
      <c r="I62" s="372"/>
      <c r="J62" s="56"/>
      <c r="K62" s="56"/>
      <c r="L62" s="56"/>
      <c r="M62" s="56"/>
      <c r="N62" s="216"/>
      <c r="O62" s="217"/>
      <c r="P62" s="56"/>
      <c r="Q62" s="56"/>
    </row>
    <row r="63" spans="2:17" s="200" customFormat="1" ht="15" customHeight="1">
      <c r="B63" s="213" t="s">
        <v>24</v>
      </c>
      <c r="C63" s="201"/>
      <c r="D63" s="212">
        <v>2021</v>
      </c>
      <c r="E63" s="212"/>
      <c r="F63" s="371">
        <f>SUM(G63:H63)</f>
        <v>501292</v>
      </c>
      <c r="G63" s="56">
        <f>SUM(K63,'4.3  (2)'!G63,'4.3  (2)'!K63)</f>
        <v>255393</v>
      </c>
      <c r="H63" s="56">
        <f>SUM(L63,'4.3  (2)'!H63,'4.3  (2)'!L63)</f>
        <v>245899</v>
      </c>
      <c r="I63" s="372"/>
      <c r="J63" s="56">
        <f>SUM(K63:L63)</f>
        <v>292188</v>
      </c>
      <c r="K63" s="56">
        <v>150804</v>
      </c>
      <c r="L63" s="56">
        <v>141384</v>
      </c>
      <c r="M63" s="56"/>
      <c r="N63" s="216"/>
      <c r="O63" s="217"/>
    </row>
    <row r="64" spans="2:17" s="200" customFormat="1" ht="15" customHeight="1">
      <c r="B64" s="213"/>
      <c r="C64" s="201"/>
      <c r="D64" s="212">
        <v>2022</v>
      </c>
      <c r="E64" s="212"/>
      <c r="F64" s="371">
        <f t="shared" ref="F64:F65" si="13">SUM(G64:H64)</f>
        <v>506864</v>
      </c>
      <c r="G64" s="56">
        <f>SUM(K64,'4.3  (2)'!G64,'4.3  (2)'!K64)</f>
        <v>259188</v>
      </c>
      <c r="H64" s="56">
        <f>SUM(L64,'4.3  (2)'!H64,'4.3  (2)'!L64)</f>
        <v>247676</v>
      </c>
      <c r="I64" s="372"/>
      <c r="J64" s="56">
        <f>SUM(K64:L64)</f>
        <v>292541</v>
      </c>
      <c r="K64" s="56">
        <v>151118</v>
      </c>
      <c r="L64" s="56">
        <v>141423</v>
      </c>
      <c r="M64" s="56"/>
      <c r="N64" s="216"/>
      <c r="O64" s="217"/>
      <c r="P64" s="56"/>
      <c r="Q64" s="56"/>
    </row>
    <row r="65" spans="2:17" s="200" customFormat="1" ht="15" customHeight="1">
      <c r="B65" s="213"/>
      <c r="C65" s="201"/>
      <c r="D65" s="212">
        <v>2023</v>
      </c>
      <c r="E65" s="212"/>
      <c r="F65" s="371">
        <f t="shared" si="13"/>
        <v>509806</v>
      </c>
      <c r="G65" s="56">
        <f>SUM(K65,'4.3  (2)'!G65,'4.3  (2)'!K65)</f>
        <v>260092</v>
      </c>
      <c r="H65" s="56">
        <f>SUM(L65,'4.3  (2)'!H65,'4.3  (2)'!L65)</f>
        <v>249714</v>
      </c>
      <c r="I65" s="372"/>
      <c r="J65" s="56">
        <f>SUM(K65:L65)</f>
        <v>292143</v>
      </c>
      <c r="K65" s="56">
        <v>150758</v>
      </c>
      <c r="L65" s="56">
        <v>141385</v>
      </c>
      <c r="M65" s="56"/>
      <c r="N65" s="216"/>
      <c r="O65" s="217"/>
      <c r="P65" s="56"/>
      <c r="Q65" s="56"/>
    </row>
    <row r="66" spans="2:17" s="200" customFormat="1" ht="8.1" customHeight="1">
      <c r="B66" s="213"/>
      <c r="C66" s="201"/>
      <c r="D66" s="212"/>
      <c r="E66" s="212"/>
      <c r="F66" s="371"/>
      <c r="G66" s="56"/>
      <c r="H66" s="56"/>
      <c r="I66" s="372"/>
      <c r="J66" s="56"/>
      <c r="K66" s="56"/>
      <c r="L66" s="56"/>
      <c r="M66" s="56"/>
      <c r="N66" s="216"/>
      <c r="O66" s="217"/>
      <c r="P66" s="56"/>
      <c r="Q66" s="56"/>
    </row>
    <row r="67" spans="2:17" s="200" customFormat="1" ht="15" customHeight="1">
      <c r="B67" s="213" t="s">
        <v>25</v>
      </c>
      <c r="C67" s="201"/>
      <c r="D67" s="212">
        <v>2021</v>
      </c>
      <c r="E67" s="212"/>
      <c r="F67" s="371">
        <f>SUM(G67:H67)</f>
        <v>435313</v>
      </c>
      <c r="G67" s="56">
        <f>SUM(K67,'4.3  (2)'!G67,'4.3  (2)'!K67)</f>
        <v>222132</v>
      </c>
      <c r="H67" s="56">
        <f>SUM(L67,'4.3  (2)'!H67,'4.3  (2)'!L67)</f>
        <v>213181</v>
      </c>
      <c r="I67" s="372"/>
      <c r="J67" s="56">
        <f>SUM(K67:L67)</f>
        <v>239373</v>
      </c>
      <c r="K67" s="56">
        <v>123695</v>
      </c>
      <c r="L67" s="56">
        <v>115678</v>
      </c>
      <c r="M67" s="56"/>
      <c r="N67" s="216"/>
      <c r="O67" s="217"/>
    </row>
    <row r="68" spans="2:17" s="200" customFormat="1" ht="15" customHeight="1">
      <c r="B68" s="213"/>
      <c r="C68" s="201"/>
      <c r="D68" s="212">
        <v>2022</v>
      </c>
      <c r="E68" s="212"/>
      <c r="F68" s="371">
        <f t="shared" ref="F68:F69" si="14">SUM(G68:H68)</f>
        <v>432479</v>
      </c>
      <c r="G68" s="56">
        <f>SUM(K68,'4.3  (2)'!G68,'4.3  (2)'!K68)</f>
        <v>221520</v>
      </c>
      <c r="H68" s="56">
        <f>SUM(L68,'4.3  (2)'!H68,'4.3  (2)'!L68)</f>
        <v>210959</v>
      </c>
      <c r="I68" s="372"/>
      <c r="J68" s="56">
        <f>SUM(K68:L68)</f>
        <v>235319</v>
      </c>
      <c r="K68" s="56">
        <v>121663</v>
      </c>
      <c r="L68" s="56">
        <v>113656</v>
      </c>
      <c r="M68" s="56"/>
      <c r="N68" s="216"/>
      <c r="O68" s="217"/>
      <c r="P68" s="56"/>
      <c r="Q68" s="56"/>
    </row>
    <row r="69" spans="2:17" s="200" customFormat="1" ht="15" customHeight="1">
      <c r="B69" s="213"/>
      <c r="C69" s="201"/>
      <c r="D69" s="212">
        <v>2023</v>
      </c>
      <c r="E69" s="212"/>
      <c r="F69" s="371">
        <f t="shared" si="14"/>
        <v>425696</v>
      </c>
      <c r="G69" s="56">
        <f>SUM(K69,'4.3  (2)'!G69,'4.3  (2)'!K69)</f>
        <v>217770</v>
      </c>
      <c r="H69" s="56">
        <f>SUM(L69,'4.3  (2)'!H69,'4.3  (2)'!L69)</f>
        <v>207926</v>
      </c>
      <c r="I69" s="372"/>
      <c r="J69" s="56">
        <f>SUM(K69:L69)</f>
        <v>231170</v>
      </c>
      <c r="K69" s="56">
        <v>119497</v>
      </c>
      <c r="L69" s="56">
        <v>111673</v>
      </c>
      <c r="M69" s="56"/>
      <c r="N69" s="216"/>
      <c r="O69" s="217"/>
      <c r="P69" s="56"/>
      <c r="Q69" s="56"/>
    </row>
    <row r="70" spans="2:17" s="200" customFormat="1" ht="8.1" customHeight="1">
      <c r="B70" s="213"/>
      <c r="C70" s="201"/>
      <c r="D70" s="212"/>
      <c r="E70" s="212"/>
      <c r="F70" s="371"/>
      <c r="G70" s="56"/>
      <c r="H70" s="56"/>
      <c r="I70" s="372"/>
      <c r="J70" s="56"/>
      <c r="K70" s="56"/>
      <c r="L70" s="56"/>
      <c r="M70" s="56"/>
      <c r="O70" s="217"/>
      <c r="P70" s="56"/>
      <c r="Q70" s="56"/>
    </row>
    <row r="71" spans="2:17" s="200" customFormat="1" ht="15" customHeight="1">
      <c r="B71" s="213" t="s">
        <v>26</v>
      </c>
      <c r="C71" s="219"/>
      <c r="D71" s="212">
        <v>2021</v>
      </c>
      <c r="E71" s="212"/>
      <c r="F71" s="371">
        <f>SUM(G71:H71)</f>
        <v>220855</v>
      </c>
      <c r="G71" s="56">
        <f>SUM(K71,'4.3  (2)'!G71,'4.3  (2)'!K71)</f>
        <v>111873</v>
      </c>
      <c r="H71" s="56">
        <f>SUM(L71,'4.3  (2)'!H71,'4.3  (2)'!L71)</f>
        <v>108982</v>
      </c>
      <c r="I71" s="372"/>
      <c r="J71" s="56">
        <f>SUM(K71:L71)</f>
        <v>133248</v>
      </c>
      <c r="K71" s="56">
        <v>67672</v>
      </c>
      <c r="L71" s="56">
        <v>65576</v>
      </c>
      <c r="M71" s="56"/>
      <c r="N71" s="216"/>
      <c r="O71" s="220"/>
    </row>
    <row r="72" spans="2:17" s="200" customFormat="1" ht="15" customHeight="1">
      <c r="B72" s="213"/>
      <c r="C72" s="219"/>
      <c r="D72" s="212">
        <v>2022</v>
      </c>
      <c r="E72" s="212"/>
      <c r="F72" s="371">
        <f t="shared" ref="F72:F73" si="15">SUM(G72:H72)</f>
        <v>221465</v>
      </c>
      <c r="G72" s="56">
        <f>SUM(K72,'4.3  (2)'!G72,'4.3  (2)'!K72)</f>
        <v>112222</v>
      </c>
      <c r="H72" s="56">
        <f>SUM(L72,'4.3  (2)'!H72,'4.3  (2)'!L72)</f>
        <v>109243</v>
      </c>
      <c r="I72" s="372"/>
      <c r="J72" s="56">
        <f>SUM(K72:L72)</f>
        <v>133531</v>
      </c>
      <c r="K72" s="56">
        <v>67883</v>
      </c>
      <c r="L72" s="56">
        <v>65648</v>
      </c>
      <c r="M72" s="56"/>
      <c r="N72" s="216"/>
      <c r="O72" s="220"/>
    </row>
    <row r="73" spans="2:17" s="200" customFormat="1" ht="15" customHeight="1">
      <c r="B73" s="213"/>
      <c r="C73" s="219"/>
      <c r="D73" s="212">
        <v>2023</v>
      </c>
      <c r="E73" s="212"/>
      <c r="F73" s="371">
        <f t="shared" si="15"/>
        <v>223558</v>
      </c>
      <c r="G73" s="56">
        <f>SUM(K73,'4.3  (2)'!G73,'4.3  (2)'!K73)</f>
        <v>113469</v>
      </c>
      <c r="H73" s="56">
        <f>SUM(L73,'4.3  (2)'!H73,'4.3  (2)'!L73)</f>
        <v>110089</v>
      </c>
      <c r="I73" s="372"/>
      <c r="J73" s="56">
        <f>SUM(K73:L73)</f>
        <v>135553</v>
      </c>
      <c r="K73" s="56">
        <v>69084</v>
      </c>
      <c r="L73" s="56">
        <v>66469</v>
      </c>
      <c r="M73" s="56"/>
      <c r="N73" s="216"/>
      <c r="O73" s="220"/>
    </row>
    <row r="74" spans="2:17" s="200" customFormat="1" ht="8.1" customHeight="1">
      <c r="B74" s="213"/>
      <c r="C74" s="219"/>
      <c r="D74" s="212"/>
      <c r="E74" s="212"/>
      <c r="F74" s="371"/>
      <c r="G74" s="56"/>
      <c r="H74" s="56"/>
      <c r="I74" s="372"/>
      <c r="J74" s="56"/>
      <c r="K74" s="56"/>
      <c r="L74" s="56"/>
      <c r="M74" s="56"/>
      <c r="N74" s="216"/>
      <c r="O74" s="220"/>
    </row>
    <row r="75" spans="2:17" s="200" customFormat="1" ht="15" customHeight="1">
      <c r="B75" s="213" t="s">
        <v>27</v>
      </c>
      <c r="C75" s="219"/>
      <c r="D75" s="212">
        <v>2021</v>
      </c>
      <c r="E75" s="212"/>
      <c r="F75" s="371">
        <f>SUM(G75:H75)</f>
        <v>16413</v>
      </c>
      <c r="G75" s="56">
        <f>SUM(K75,'4.3  (2)'!G75,'4.3  (2)'!K75)</f>
        <v>8447</v>
      </c>
      <c r="H75" s="56">
        <f>SUM(L75,'4.3  (2)'!H75,'4.3  (2)'!L75)</f>
        <v>7966</v>
      </c>
      <c r="I75" s="372"/>
      <c r="J75" s="56">
        <f>SUM(K75:L75)</f>
        <v>9864</v>
      </c>
      <c r="K75" s="56">
        <v>5100</v>
      </c>
      <c r="L75" s="56">
        <v>4764</v>
      </c>
      <c r="M75" s="56"/>
      <c r="N75" s="216"/>
      <c r="O75" s="220"/>
    </row>
    <row r="76" spans="2:17" s="200" customFormat="1" ht="15" customHeight="1">
      <c r="B76" s="213"/>
      <c r="C76" s="219"/>
      <c r="D76" s="212">
        <v>2022</v>
      </c>
      <c r="E76" s="212"/>
      <c r="F76" s="371">
        <f t="shared" ref="F76:F77" si="16">SUM(G76:H76)</f>
        <v>17027</v>
      </c>
      <c r="G76" s="56">
        <f>SUM(K76,'4.3  (2)'!G76,'4.3  (2)'!K76)</f>
        <v>8766</v>
      </c>
      <c r="H76" s="56">
        <f>SUM(L76,'4.3  (2)'!H76,'4.3  (2)'!L76)</f>
        <v>8261</v>
      </c>
      <c r="I76" s="372"/>
      <c r="J76" s="56">
        <f>SUM(K76:L76)</f>
        <v>9925</v>
      </c>
      <c r="K76" s="56">
        <v>5152</v>
      </c>
      <c r="L76" s="56">
        <v>4773</v>
      </c>
      <c r="M76" s="56"/>
      <c r="N76" s="216"/>
      <c r="O76" s="220"/>
    </row>
    <row r="77" spans="2:17" s="200" customFormat="1" ht="15" customHeight="1">
      <c r="B77" s="213"/>
      <c r="C77" s="219"/>
      <c r="D77" s="212">
        <v>2023</v>
      </c>
      <c r="E77" s="212"/>
      <c r="F77" s="371">
        <f t="shared" si="16"/>
        <v>17495</v>
      </c>
      <c r="G77" s="56">
        <f>SUM(K77,'4.3  (2)'!G77,'4.3  (2)'!K77)</f>
        <v>9036</v>
      </c>
      <c r="H77" s="56">
        <f>SUM(L77,'4.3  (2)'!H77,'4.3  (2)'!L77)</f>
        <v>8459</v>
      </c>
      <c r="I77" s="372"/>
      <c r="J77" s="56">
        <f>SUM(K77:L77)</f>
        <v>10095</v>
      </c>
      <c r="K77" s="56">
        <v>5225</v>
      </c>
      <c r="L77" s="56">
        <v>4870</v>
      </c>
      <c r="M77" s="56"/>
      <c r="N77" s="216"/>
      <c r="O77" s="220"/>
    </row>
    <row r="78" spans="2:17" s="200" customFormat="1" ht="8.1" customHeight="1">
      <c r="B78" s="213"/>
      <c r="C78" s="219"/>
      <c r="D78" s="212"/>
      <c r="E78" s="212"/>
      <c r="F78" s="371"/>
      <c r="G78" s="56"/>
      <c r="H78" s="56"/>
      <c r="I78" s="372"/>
      <c r="J78" s="56"/>
      <c r="K78" s="56"/>
      <c r="L78" s="56"/>
      <c r="M78" s="56"/>
      <c r="N78" s="216"/>
      <c r="O78" s="220"/>
    </row>
    <row r="79" spans="2:17" s="200" customFormat="1" ht="15" customHeight="1">
      <c r="B79" s="213" t="s">
        <v>28</v>
      </c>
      <c r="C79" s="219"/>
      <c r="D79" s="212">
        <v>2021</v>
      </c>
      <c r="F79" s="371">
        <f>SUM(G79:H79)</f>
        <v>32054</v>
      </c>
      <c r="G79" s="56">
        <f>SUM(K79,'4.3  (2)'!G79,'4.3  (2)'!K79)</f>
        <v>16612</v>
      </c>
      <c r="H79" s="56">
        <f>SUM(L79,'4.3  (2)'!H79,'4.3  (2)'!L79)</f>
        <v>15442</v>
      </c>
      <c r="J79" s="56">
        <f>SUM(K79:L79)</f>
        <v>21590</v>
      </c>
      <c r="K79" s="56">
        <v>10984</v>
      </c>
      <c r="L79" s="56">
        <v>10606</v>
      </c>
      <c r="M79" s="56"/>
      <c r="N79" s="216"/>
      <c r="O79" s="220"/>
    </row>
    <row r="80" spans="2:17" s="200" customFormat="1" ht="15" customHeight="1">
      <c r="B80" s="213"/>
      <c r="C80" s="219"/>
      <c r="D80" s="212">
        <v>2022</v>
      </c>
      <c r="F80" s="371">
        <f t="shared" ref="F80:F81" si="17">SUM(G80:H80)</f>
        <v>34078</v>
      </c>
      <c r="G80" s="56">
        <f>SUM(K80,'4.3  (2)'!G80,'4.3  (2)'!K80)</f>
        <v>17698</v>
      </c>
      <c r="H80" s="56">
        <f>SUM(L80,'4.3  (2)'!H80,'4.3  (2)'!L80)</f>
        <v>16380</v>
      </c>
      <c r="J80" s="56">
        <f>SUM(K80:L80)</f>
        <v>22503</v>
      </c>
      <c r="K80" s="56">
        <v>11505</v>
      </c>
      <c r="L80" s="56">
        <v>10998</v>
      </c>
      <c r="M80" s="56"/>
      <c r="N80" s="216"/>
      <c r="O80" s="220"/>
      <c r="P80" s="56"/>
      <c r="Q80" s="56"/>
    </row>
    <row r="81" spans="1:18" s="200" customFormat="1" ht="15" customHeight="1">
      <c r="B81" s="213"/>
      <c r="C81" s="219"/>
      <c r="D81" s="212">
        <v>2023</v>
      </c>
      <c r="F81" s="371">
        <f t="shared" si="17"/>
        <v>35993</v>
      </c>
      <c r="G81" s="56">
        <f>SUM(K81,'4.3  (2)'!G81,'4.3  (2)'!K81)</f>
        <v>18738</v>
      </c>
      <c r="H81" s="56">
        <f>SUM(L81,'4.3  (2)'!H81,'4.3  (2)'!L81)</f>
        <v>17255</v>
      </c>
      <c r="J81" s="56">
        <f>SUM(K81:L81)</f>
        <v>23090</v>
      </c>
      <c r="K81" s="56">
        <v>11832</v>
      </c>
      <c r="L81" s="56">
        <v>11258</v>
      </c>
      <c r="M81" s="56"/>
      <c r="N81" s="216"/>
      <c r="O81" s="220"/>
      <c r="P81" s="56"/>
      <c r="Q81" s="56"/>
      <c r="R81" s="222"/>
    </row>
    <row r="82" spans="1:18" s="200" customFormat="1" ht="6.95" customHeight="1" thickBot="1">
      <c r="B82" s="224"/>
      <c r="C82" s="225"/>
      <c r="D82" s="226"/>
      <c r="E82" s="226"/>
      <c r="F82" s="227"/>
      <c r="G82" s="227"/>
      <c r="H82" s="227"/>
      <c r="I82" s="226"/>
      <c r="J82" s="227"/>
      <c r="K82" s="227"/>
      <c r="L82" s="227"/>
      <c r="M82" s="227"/>
      <c r="N82" s="216"/>
      <c r="O82" s="220"/>
      <c r="P82" s="229"/>
      <c r="Q82" s="229"/>
      <c r="R82" s="214"/>
    </row>
    <row r="83" spans="1:18" s="230" customFormat="1" ht="15.75" customHeight="1">
      <c r="A83" s="306"/>
      <c r="B83" s="231"/>
      <c r="D83" s="232"/>
      <c r="E83" s="307"/>
      <c r="F83" s="235"/>
      <c r="G83" s="235"/>
      <c r="I83" s="236"/>
      <c r="J83" s="236"/>
      <c r="M83" s="236" t="s">
        <v>30</v>
      </c>
    </row>
    <row r="84" spans="1:18" s="230" customFormat="1" ht="15.75" customHeight="1">
      <c r="D84" s="232"/>
      <c r="E84" s="307"/>
      <c r="F84" s="235"/>
      <c r="G84" s="235"/>
      <c r="I84" s="239"/>
      <c r="J84" s="239"/>
      <c r="M84" s="239" t="s">
        <v>31</v>
      </c>
    </row>
    <row r="85" spans="1:18" s="230" customFormat="1" ht="16.5" customHeight="1">
      <c r="B85" s="309" t="s">
        <v>1061</v>
      </c>
      <c r="D85" s="232"/>
      <c r="E85" s="307"/>
      <c r="F85" s="235"/>
      <c r="G85" s="235"/>
    </row>
    <row r="86" spans="1:18" s="240" customFormat="1" ht="15.75" customHeight="1">
      <c r="B86" s="241" t="s">
        <v>1063</v>
      </c>
      <c r="D86" s="242"/>
      <c r="F86" s="243"/>
      <c r="G86" s="310"/>
    </row>
    <row r="87" spans="1:18" s="313" customFormat="1" ht="15" customHeight="1">
      <c r="B87" s="244" t="s">
        <v>1064</v>
      </c>
      <c r="C87" s="311"/>
      <c r="D87" s="242"/>
      <c r="E87" s="312"/>
      <c r="F87" s="312"/>
      <c r="G87" s="312"/>
    </row>
    <row r="88" spans="1:18">
      <c r="B88" s="241" t="s">
        <v>32</v>
      </c>
      <c r="C88" s="253"/>
      <c r="D88" s="254"/>
      <c r="E88" s="250"/>
      <c r="F88" s="250"/>
      <c r="G88" s="250"/>
      <c r="H88" s="164"/>
      <c r="I88" s="164"/>
      <c r="J88" s="164"/>
      <c r="K88" s="164"/>
      <c r="L88" s="164"/>
      <c r="M88" s="164"/>
    </row>
    <row r="89" spans="1:18" ht="15" customHeight="1">
      <c r="B89" s="244" t="s">
        <v>1081</v>
      </c>
      <c r="E89" s="166"/>
      <c r="H89" s="164"/>
      <c r="I89" s="164"/>
      <c r="J89" s="164"/>
      <c r="K89" s="164"/>
      <c r="L89" s="164"/>
      <c r="M89" s="164"/>
    </row>
  </sheetData>
  <mergeCells count="6">
    <mergeCell ref="J9:L9"/>
    <mergeCell ref="J10:L10"/>
    <mergeCell ref="F7:H7"/>
    <mergeCell ref="J7:L7"/>
    <mergeCell ref="F8:H8"/>
    <mergeCell ref="J8:L8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90"/>
  <sheetViews>
    <sheetView view="pageBreakPreview" zoomScale="90" zoomScaleNormal="100" zoomScaleSheetLayoutView="90" workbookViewId="0">
      <selection activeCell="B5" sqref="B5"/>
    </sheetView>
  </sheetViews>
  <sheetFormatPr defaultColWidth="10.42578125" defaultRowHeight="16.5"/>
  <cols>
    <col min="1" max="1" width="1.140625" style="164" customWidth="1"/>
    <col min="2" max="2" width="11.140625" style="164" customWidth="1"/>
    <col min="3" max="3" width="7.140625" style="164" customWidth="1"/>
    <col min="4" max="4" width="8.5703125" style="165" customWidth="1"/>
    <col min="5" max="5" width="1.140625" style="165" customWidth="1"/>
    <col min="6" max="8" width="17.42578125" style="166" customWidth="1"/>
    <col min="9" max="9" width="1.140625" style="166" customWidth="1"/>
    <col min="10" max="12" width="17.42578125" style="166" customWidth="1"/>
    <col min="13" max="13" width="1.140625" style="166" customWidth="1"/>
    <col min="14" max="14" width="11" style="164" customWidth="1"/>
    <col min="15" max="15" width="1" style="164" customWidth="1"/>
    <col min="16" max="16384" width="10.42578125" style="164"/>
  </cols>
  <sheetData>
    <row r="1" spans="1:15" ht="8.1" customHeight="1"/>
    <row r="2" spans="1:15" ht="8.1" customHeight="1"/>
    <row r="3" spans="1:15" s="167" customFormat="1" ht="16.5" customHeight="1">
      <c r="B3" s="168" t="s">
        <v>1181</v>
      </c>
      <c r="C3" s="169" t="s">
        <v>1093</v>
      </c>
      <c r="D3" s="170"/>
      <c r="E3" s="170"/>
      <c r="F3" s="171"/>
      <c r="G3" s="171"/>
      <c r="H3" s="171"/>
      <c r="I3" s="171"/>
      <c r="J3" s="171"/>
      <c r="K3" s="171"/>
      <c r="L3" s="171"/>
      <c r="M3" s="171"/>
      <c r="N3" s="172"/>
      <c r="O3" s="172"/>
    </row>
    <row r="4" spans="1:15" s="173" customFormat="1" ht="16.5" customHeight="1">
      <c r="B4" s="174" t="s">
        <v>1182</v>
      </c>
      <c r="C4" s="175" t="s">
        <v>1094</v>
      </c>
      <c r="D4" s="176"/>
      <c r="E4" s="176"/>
      <c r="F4" s="174"/>
      <c r="G4" s="174"/>
      <c r="H4" s="174"/>
      <c r="I4" s="174"/>
      <c r="J4" s="174"/>
      <c r="K4" s="174"/>
      <c r="L4" s="174"/>
      <c r="M4" s="174"/>
      <c r="N4" s="175"/>
      <c r="O4" s="175"/>
    </row>
    <row r="5" spans="1:15" s="177" customFormat="1" ht="9.9499999999999993" customHeight="1" thickBot="1">
      <c r="B5" s="178"/>
      <c r="C5" s="178"/>
      <c r="D5" s="179"/>
      <c r="E5" s="179"/>
      <c r="F5" s="180"/>
      <c r="G5" s="180"/>
      <c r="H5" s="180"/>
      <c r="I5" s="180"/>
      <c r="J5" s="180"/>
      <c r="K5" s="180"/>
      <c r="L5" s="180"/>
      <c r="M5" s="180"/>
    </row>
    <row r="6" spans="1:15" s="186" customFormat="1" ht="5.25" customHeight="1" thickTop="1">
      <c r="A6" s="181"/>
      <c r="B6" s="182"/>
      <c r="C6" s="183"/>
      <c r="D6" s="184"/>
      <c r="E6" s="184"/>
      <c r="F6" s="185"/>
      <c r="G6" s="185"/>
      <c r="H6" s="185"/>
      <c r="I6" s="185"/>
      <c r="J6" s="185"/>
      <c r="K6" s="185"/>
      <c r="L6" s="185"/>
      <c r="M6" s="185"/>
    </row>
    <row r="7" spans="1:15" s="186" customFormat="1" ht="14.25" customHeight="1">
      <c r="A7" s="191"/>
      <c r="B7" s="187" t="s">
        <v>0</v>
      </c>
      <c r="C7" s="188"/>
      <c r="D7" s="1046" t="s">
        <v>1</v>
      </c>
      <c r="E7" s="1047"/>
      <c r="F7" s="1677" t="s">
        <v>835</v>
      </c>
      <c r="G7" s="1677"/>
      <c r="H7" s="1677"/>
      <c r="I7" s="1677"/>
      <c r="J7" s="1677"/>
      <c r="K7" s="1677"/>
      <c r="L7" s="1677"/>
      <c r="M7" s="1046"/>
    </row>
    <row r="8" spans="1:15" s="186" customFormat="1" ht="14.25" customHeight="1">
      <c r="A8" s="191"/>
      <c r="B8" s="191" t="s">
        <v>5</v>
      </c>
      <c r="C8" s="192"/>
      <c r="D8" s="1047" t="s">
        <v>6</v>
      </c>
      <c r="E8" s="1047"/>
      <c r="F8" s="1678" t="s">
        <v>836</v>
      </c>
      <c r="G8" s="1678"/>
      <c r="H8" s="1678"/>
      <c r="I8" s="1678"/>
      <c r="J8" s="1678"/>
      <c r="K8" s="1678"/>
      <c r="L8" s="1678"/>
      <c r="M8" s="1047"/>
    </row>
    <row r="9" spans="1:15" s="186" customFormat="1" ht="14.25" customHeight="1">
      <c r="A9" s="191"/>
      <c r="B9" s="191"/>
      <c r="C9" s="192"/>
      <c r="D9" s="1047"/>
      <c r="E9" s="1047"/>
      <c r="F9" s="1679" t="s">
        <v>899</v>
      </c>
      <c r="G9" s="1679"/>
      <c r="H9" s="1679"/>
      <c r="I9" s="1047"/>
      <c r="J9" s="1679" t="s">
        <v>901</v>
      </c>
      <c r="K9" s="1679"/>
      <c r="L9" s="1679"/>
      <c r="M9" s="1047"/>
    </row>
    <row r="10" spans="1:15" s="186" customFormat="1" ht="14.25" customHeight="1">
      <c r="A10" s="191"/>
      <c r="B10" s="191"/>
      <c r="C10" s="192"/>
      <c r="D10" s="1047"/>
      <c r="E10" s="1047"/>
      <c r="F10" s="1680" t="s">
        <v>900</v>
      </c>
      <c r="G10" s="1680"/>
      <c r="H10" s="1680"/>
      <c r="I10" s="1047"/>
      <c r="J10" s="1680" t="s">
        <v>902</v>
      </c>
      <c r="K10" s="1680"/>
      <c r="L10" s="1680"/>
      <c r="M10" s="1047"/>
    </row>
    <row r="11" spans="1:15" s="186" customFormat="1">
      <c r="A11" s="191"/>
      <c r="B11" s="191"/>
      <c r="C11" s="192"/>
      <c r="D11" s="1047"/>
      <c r="E11" s="1047"/>
      <c r="F11" s="190" t="s">
        <v>2</v>
      </c>
      <c r="G11" s="190" t="s">
        <v>33</v>
      </c>
      <c r="H11" s="190" t="s">
        <v>34</v>
      </c>
      <c r="I11" s="190"/>
      <c r="J11" s="190" t="s">
        <v>2</v>
      </c>
      <c r="K11" s="190" t="s">
        <v>33</v>
      </c>
      <c r="L11" s="190" t="s">
        <v>34</v>
      </c>
      <c r="M11" s="190"/>
    </row>
    <row r="12" spans="1:15" s="186" customFormat="1">
      <c r="A12" s="191"/>
      <c r="B12" s="191"/>
      <c r="C12" s="192"/>
      <c r="D12" s="1047"/>
      <c r="E12" s="1047"/>
      <c r="F12" s="194" t="s">
        <v>7</v>
      </c>
      <c r="G12" s="194" t="s">
        <v>35</v>
      </c>
      <c r="H12" s="194" t="s">
        <v>36</v>
      </c>
      <c r="I12" s="194"/>
      <c r="J12" s="194" t="s">
        <v>7</v>
      </c>
      <c r="K12" s="194" t="s">
        <v>35</v>
      </c>
      <c r="L12" s="194" t="s">
        <v>36</v>
      </c>
      <c r="M12" s="194"/>
    </row>
    <row r="13" spans="1:15" s="186" customFormat="1" ht="7.5" customHeight="1">
      <c r="A13" s="196"/>
      <c r="B13" s="196"/>
      <c r="C13" s="197"/>
      <c r="D13" s="198"/>
      <c r="E13" s="198"/>
      <c r="F13" s="199"/>
      <c r="G13" s="199"/>
      <c r="H13" s="199"/>
      <c r="I13" s="199"/>
      <c r="J13" s="199"/>
      <c r="K13" s="199"/>
      <c r="L13" s="199"/>
      <c r="M13" s="199"/>
    </row>
    <row r="14" spans="1:15" ht="6.95" customHeight="1">
      <c r="B14" s="301"/>
      <c r="C14" s="301"/>
      <c r="D14" s="302"/>
      <c r="E14" s="302"/>
      <c r="F14" s="303"/>
      <c r="G14" s="303"/>
      <c r="H14" s="303"/>
      <c r="I14" s="303"/>
      <c r="J14" s="303"/>
      <c r="K14" s="303"/>
      <c r="L14" s="303"/>
      <c r="M14" s="303"/>
    </row>
    <row r="15" spans="1:15" s="200" customFormat="1" ht="15" customHeight="1">
      <c r="B15" s="206" t="s">
        <v>12</v>
      </c>
      <c r="C15" s="206"/>
      <c r="D15" s="207">
        <v>2021</v>
      </c>
      <c r="E15" s="207"/>
      <c r="F15" s="209">
        <f t="shared" ref="F15:H17" si="0">SUM(F19,F23,F27,F31,F35,F39,F43,F47,F51,F55,F59,F63,F67,F71,F75,F79)</f>
        <v>1959787</v>
      </c>
      <c r="G15" s="209">
        <f t="shared" si="0"/>
        <v>987692</v>
      </c>
      <c r="H15" s="209">
        <f t="shared" si="0"/>
        <v>972095</v>
      </c>
      <c r="I15" s="209"/>
      <c r="J15" s="209">
        <f t="shared" ref="J15:L17" si="1">SUM(J19,J23,J27,J31,J35,J39,J43,J47,J51,J55,J59,J63,J67,J71,J75,J79)</f>
        <v>64904</v>
      </c>
      <c r="K15" s="209">
        <f t="shared" si="1"/>
        <v>25729</v>
      </c>
      <c r="L15" s="209">
        <f t="shared" si="1"/>
        <v>39175</v>
      </c>
      <c r="M15" s="209"/>
    </row>
    <row r="16" spans="1:15" s="200" customFormat="1" ht="15" customHeight="1">
      <c r="B16" s="206"/>
      <c r="C16" s="206"/>
      <c r="D16" s="207">
        <v>2022</v>
      </c>
      <c r="E16" s="207"/>
      <c r="F16" s="209">
        <f t="shared" si="0"/>
        <v>1984995</v>
      </c>
      <c r="G16" s="209">
        <f t="shared" si="0"/>
        <v>1004375</v>
      </c>
      <c r="H16" s="209">
        <f t="shared" si="0"/>
        <v>980620</v>
      </c>
      <c r="I16" s="209"/>
      <c r="J16" s="209">
        <f t="shared" si="1"/>
        <v>66770</v>
      </c>
      <c r="K16" s="209">
        <f t="shared" si="1"/>
        <v>28502</v>
      </c>
      <c r="L16" s="209">
        <f t="shared" si="1"/>
        <v>38268</v>
      </c>
      <c r="M16" s="209"/>
    </row>
    <row r="17" spans="2:15" s="200" customFormat="1" ht="15" customHeight="1">
      <c r="B17" s="206"/>
      <c r="C17" s="206"/>
      <c r="D17" s="207">
        <v>2023</v>
      </c>
      <c r="E17" s="207"/>
      <c r="F17" s="209">
        <f t="shared" si="0"/>
        <v>1986513</v>
      </c>
      <c r="G17" s="209">
        <f t="shared" si="0"/>
        <v>1003101</v>
      </c>
      <c r="H17" s="209">
        <f t="shared" si="0"/>
        <v>983412</v>
      </c>
      <c r="I17" s="209"/>
      <c r="J17" s="209">
        <f t="shared" si="1"/>
        <v>71073</v>
      </c>
      <c r="K17" s="209">
        <f t="shared" si="1"/>
        <v>31832</v>
      </c>
      <c r="L17" s="209">
        <f t="shared" si="1"/>
        <v>39241</v>
      </c>
      <c r="M17" s="209"/>
    </row>
    <row r="18" spans="2:15" s="200" customFormat="1" ht="8.1" customHeight="1">
      <c r="B18" s="206"/>
      <c r="C18" s="206"/>
      <c r="D18" s="212"/>
      <c r="E18" s="212"/>
      <c r="F18" s="56"/>
      <c r="G18" s="56"/>
      <c r="H18" s="56"/>
      <c r="I18" s="56"/>
      <c r="J18" s="56"/>
      <c r="K18" s="56"/>
      <c r="L18" s="56"/>
      <c r="M18" s="209"/>
      <c r="N18" s="208"/>
      <c r="O18" s="205"/>
    </row>
    <row r="19" spans="2:15" s="200" customFormat="1" ht="15" customHeight="1">
      <c r="B19" s="213" t="s">
        <v>13</v>
      </c>
      <c r="C19" s="213"/>
      <c r="D19" s="212">
        <v>2021</v>
      </c>
      <c r="E19" s="212"/>
      <c r="F19" s="56">
        <f>SUM(G19:H19)</f>
        <v>238814</v>
      </c>
      <c r="G19" s="56">
        <v>120751</v>
      </c>
      <c r="H19" s="56">
        <v>118063</v>
      </c>
      <c r="I19" s="56"/>
      <c r="J19" s="56">
        <f>SUM(K19:L19)</f>
        <v>6705</v>
      </c>
      <c r="K19" s="56">
        <v>2692</v>
      </c>
      <c r="L19" s="56">
        <v>4013</v>
      </c>
      <c r="M19" s="56"/>
      <c r="N19" s="216"/>
      <c r="O19" s="217"/>
    </row>
    <row r="20" spans="2:15" s="200" customFormat="1" ht="15" customHeight="1">
      <c r="B20" s="213"/>
      <c r="C20" s="213"/>
      <c r="D20" s="212">
        <v>2022</v>
      </c>
      <c r="E20" s="212"/>
      <c r="F20" s="56">
        <f>SUM(G20:H20)</f>
        <v>238491</v>
      </c>
      <c r="G20" s="56">
        <v>121237</v>
      </c>
      <c r="H20" s="56">
        <v>117254</v>
      </c>
      <c r="I20" s="56"/>
      <c r="J20" s="56">
        <f>SUM(K20:L20)</f>
        <v>6938</v>
      </c>
      <c r="K20" s="56">
        <v>3002</v>
      </c>
      <c r="L20" s="56">
        <v>3936</v>
      </c>
      <c r="M20" s="56"/>
      <c r="N20" s="216"/>
      <c r="O20" s="217"/>
    </row>
    <row r="21" spans="2:15" s="200" customFormat="1" ht="15" customHeight="1">
      <c r="B21" s="213"/>
      <c r="C21" s="213"/>
      <c r="D21" s="212">
        <v>2023</v>
      </c>
      <c r="E21" s="212"/>
      <c r="F21" s="56">
        <f>SUM(G21:H21)</f>
        <v>238103</v>
      </c>
      <c r="G21" s="56">
        <v>120900</v>
      </c>
      <c r="H21" s="56">
        <v>117203</v>
      </c>
      <c r="I21" s="56"/>
      <c r="J21" s="56">
        <f>SUM(K21:L21)</f>
        <v>7404</v>
      </c>
      <c r="K21" s="56">
        <v>3490</v>
      </c>
      <c r="L21" s="56">
        <v>3914</v>
      </c>
      <c r="M21" s="56"/>
      <c r="O21" s="217"/>
    </row>
    <row r="22" spans="2:15" s="200" customFormat="1" ht="8.1" customHeight="1">
      <c r="B22" s="213"/>
      <c r="C22" s="213"/>
      <c r="D22" s="212"/>
      <c r="E22" s="212"/>
      <c r="F22" s="56"/>
      <c r="G22" s="56"/>
      <c r="H22" s="56"/>
      <c r="I22" s="56"/>
      <c r="J22" s="56"/>
      <c r="K22" s="56"/>
      <c r="L22" s="56"/>
      <c r="M22" s="56"/>
      <c r="N22" s="216"/>
      <c r="O22" s="217"/>
    </row>
    <row r="23" spans="2:15" s="200" customFormat="1" ht="15" customHeight="1">
      <c r="B23" s="213" t="s">
        <v>14</v>
      </c>
      <c r="C23" s="213"/>
      <c r="D23" s="212">
        <v>2021</v>
      </c>
      <c r="E23" s="212"/>
      <c r="F23" s="56">
        <f>SUM(G23:H23)</f>
        <v>141216</v>
      </c>
      <c r="G23" s="56">
        <v>69836</v>
      </c>
      <c r="H23" s="56">
        <v>71380</v>
      </c>
      <c r="I23" s="56"/>
      <c r="J23" s="56">
        <f>SUM(K23:L23)</f>
        <v>4638</v>
      </c>
      <c r="K23" s="56">
        <v>1797</v>
      </c>
      <c r="L23" s="56">
        <v>2841</v>
      </c>
      <c r="M23" s="56"/>
      <c r="N23" s="216"/>
      <c r="O23" s="217"/>
    </row>
    <row r="24" spans="2:15" s="200" customFormat="1" ht="15" customHeight="1">
      <c r="B24" s="213"/>
      <c r="C24" s="213"/>
      <c r="D24" s="212">
        <v>2022</v>
      </c>
      <c r="E24" s="212"/>
      <c r="F24" s="56">
        <f>SUM(G24:H24)</f>
        <v>143591</v>
      </c>
      <c r="G24" s="56">
        <v>71531</v>
      </c>
      <c r="H24" s="56">
        <v>72060</v>
      </c>
      <c r="I24" s="56"/>
      <c r="J24" s="56">
        <f>SUM(K24:L24)</f>
        <v>4941</v>
      </c>
      <c r="K24" s="56">
        <v>1931</v>
      </c>
      <c r="L24" s="56">
        <v>3010</v>
      </c>
      <c r="M24" s="56"/>
      <c r="N24" s="216"/>
      <c r="O24" s="217"/>
    </row>
    <row r="25" spans="2:15" s="200" customFormat="1" ht="15" customHeight="1">
      <c r="B25" s="213"/>
      <c r="C25" s="213"/>
      <c r="D25" s="212">
        <v>2023</v>
      </c>
      <c r="E25" s="212"/>
      <c r="F25" s="56">
        <f>SUM(G25:H25)</f>
        <v>142906</v>
      </c>
      <c r="G25" s="56">
        <v>71090</v>
      </c>
      <c r="H25" s="56">
        <v>71816</v>
      </c>
      <c r="I25" s="56"/>
      <c r="J25" s="1486">
        <f>SUM(K25:L25)</f>
        <v>5020</v>
      </c>
      <c r="K25" s="56">
        <v>1973</v>
      </c>
      <c r="L25" s="56">
        <v>3047</v>
      </c>
      <c r="M25" s="56"/>
      <c r="O25" s="217"/>
    </row>
    <row r="26" spans="2:15" s="200" customFormat="1" ht="8.1" customHeight="1">
      <c r="B26" s="213"/>
      <c r="C26" s="213"/>
      <c r="D26" s="212"/>
      <c r="E26" s="212"/>
      <c r="F26" s="56"/>
      <c r="G26" s="56"/>
      <c r="H26" s="56"/>
      <c r="I26" s="56"/>
      <c r="J26" s="56"/>
      <c r="K26" s="56"/>
      <c r="L26" s="56"/>
      <c r="M26" s="56"/>
      <c r="N26" s="216"/>
      <c r="O26" s="217"/>
    </row>
    <row r="27" spans="2:15" s="200" customFormat="1" ht="15" customHeight="1">
      <c r="B27" s="213" t="s">
        <v>15</v>
      </c>
      <c r="C27" s="213"/>
      <c r="D27" s="212">
        <v>2021</v>
      </c>
      <c r="E27" s="212"/>
      <c r="F27" s="56">
        <f>SUM(G27:H27)</f>
        <v>111073</v>
      </c>
      <c r="G27" s="56">
        <v>55084</v>
      </c>
      <c r="H27" s="56">
        <v>55989</v>
      </c>
      <c r="I27" s="56"/>
      <c r="J27" s="56">
        <f>SUM(K27:L27)</f>
        <v>4837</v>
      </c>
      <c r="K27" s="56">
        <v>1634</v>
      </c>
      <c r="L27" s="56">
        <v>3203</v>
      </c>
      <c r="M27" s="56"/>
      <c r="N27" s="216"/>
      <c r="O27" s="217"/>
    </row>
    <row r="28" spans="2:15" s="200" customFormat="1" ht="15" customHeight="1">
      <c r="B28" s="213"/>
      <c r="C28" s="213"/>
      <c r="D28" s="212">
        <v>2022</v>
      </c>
      <c r="E28" s="212"/>
      <c r="F28" s="56">
        <f>SUM(G28:H28)</f>
        <v>113329</v>
      </c>
      <c r="G28" s="56">
        <v>56530</v>
      </c>
      <c r="H28" s="56">
        <v>56799</v>
      </c>
      <c r="I28" s="56"/>
      <c r="J28" s="56">
        <f>SUM(K28:L28)</f>
        <v>4776</v>
      </c>
      <c r="K28" s="56">
        <v>1807</v>
      </c>
      <c r="L28" s="56">
        <v>2969</v>
      </c>
      <c r="M28" s="56"/>
      <c r="N28" s="216"/>
      <c r="O28" s="217"/>
    </row>
    <row r="29" spans="2:15" s="200" customFormat="1" ht="15" customHeight="1">
      <c r="B29" s="213"/>
      <c r="C29" s="213"/>
      <c r="D29" s="212">
        <v>2023</v>
      </c>
      <c r="E29" s="212"/>
      <c r="F29" s="56">
        <f>SUM(G29:H29)</f>
        <v>114764</v>
      </c>
      <c r="G29" s="56">
        <v>57100</v>
      </c>
      <c r="H29" s="56">
        <v>57664</v>
      </c>
      <c r="I29" s="56"/>
      <c r="J29" s="1486">
        <f>SUM(K29:L29)</f>
        <v>5608</v>
      </c>
      <c r="K29" s="56">
        <v>2241</v>
      </c>
      <c r="L29" s="56">
        <v>3367</v>
      </c>
      <c r="M29" s="56"/>
      <c r="O29" s="217"/>
    </row>
    <row r="30" spans="2:15" s="200" customFormat="1" ht="8.1" customHeight="1">
      <c r="B30" s="213"/>
      <c r="C30" s="213"/>
      <c r="D30" s="212"/>
      <c r="E30" s="212"/>
      <c r="F30" s="56"/>
      <c r="G30" s="56"/>
      <c r="H30" s="56"/>
      <c r="I30" s="56"/>
      <c r="J30" s="56"/>
      <c r="K30" s="56"/>
      <c r="L30" s="56"/>
      <c r="M30" s="56"/>
      <c r="N30" s="216"/>
      <c r="O30" s="217"/>
    </row>
    <row r="31" spans="2:15" s="200" customFormat="1" ht="15" customHeight="1">
      <c r="B31" s="213" t="s">
        <v>16</v>
      </c>
      <c r="C31" s="219"/>
      <c r="D31" s="212">
        <v>2021</v>
      </c>
      <c r="E31" s="212"/>
      <c r="F31" s="56">
        <f>SUM(G31:H31)</f>
        <v>62331</v>
      </c>
      <c r="G31" s="56">
        <v>31349</v>
      </c>
      <c r="H31" s="56">
        <v>30982</v>
      </c>
      <c r="I31" s="56"/>
      <c r="J31" s="56">
        <f>SUM(K31:L31)</f>
        <v>1917</v>
      </c>
      <c r="K31" s="56">
        <v>823</v>
      </c>
      <c r="L31" s="56">
        <v>1094</v>
      </c>
      <c r="M31" s="56"/>
      <c r="N31" s="216"/>
      <c r="O31" s="220"/>
    </row>
    <row r="32" spans="2:15" s="200" customFormat="1" ht="15" customHeight="1">
      <c r="B32" s="213"/>
      <c r="C32" s="219"/>
      <c r="D32" s="212">
        <v>2022</v>
      </c>
      <c r="E32" s="212"/>
      <c r="F32" s="56">
        <f>SUM(G32:H32)</f>
        <v>62385</v>
      </c>
      <c r="G32" s="56">
        <v>31479</v>
      </c>
      <c r="H32" s="56">
        <v>30906</v>
      </c>
      <c r="I32" s="56"/>
      <c r="J32" s="56">
        <f>SUM(K32:L32)</f>
        <v>2233</v>
      </c>
      <c r="K32" s="56">
        <v>1046</v>
      </c>
      <c r="L32" s="56">
        <v>1187</v>
      </c>
      <c r="M32" s="56"/>
      <c r="N32" s="216"/>
      <c r="O32" s="220"/>
    </row>
    <row r="33" spans="2:15" s="200" customFormat="1" ht="15" customHeight="1">
      <c r="B33" s="213"/>
      <c r="C33" s="219"/>
      <c r="D33" s="212">
        <v>2023</v>
      </c>
      <c r="E33" s="212"/>
      <c r="F33" s="56">
        <f>SUM(G33:H33)</f>
        <v>62882</v>
      </c>
      <c r="G33" s="56">
        <v>31799</v>
      </c>
      <c r="H33" s="56">
        <v>31083</v>
      </c>
      <c r="I33" s="56"/>
      <c r="J33" s="56">
        <f>SUM(K33:L33)</f>
        <v>2279</v>
      </c>
      <c r="K33" s="56">
        <v>1136</v>
      </c>
      <c r="L33" s="56">
        <v>1143</v>
      </c>
      <c r="M33" s="56"/>
      <c r="O33" s="220"/>
    </row>
    <row r="34" spans="2:15" s="200" customFormat="1" ht="8.1" customHeight="1">
      <c r="B34" s="213"/>
      <c r="C34" s="219"/>
      <c r="D34" s="212"/>
      <c r="E34" s="212"/>
      <c r="F34" s="56"/>
      <c r="G34" s="56"/>
      <c r="H34" s="56"/>
      <c r="I34" s="56"/>
      <c r="J34" s="56"/>
      <c r="K34" s="56"/>
      <c r="L34" s="56"/>
      <c r="M34" s="56"/>
      <c r="N34" s="216"/>
      <c r="O34" s="220"/>
    </row>
    <row r="35" spans="2:15" s="200" customFormat="1" ht="15" customHeight="1">
      <c r="B35" s="213" t="s">
        <v>17</v>
      </c>
      <c r="C35" s="201"/>
      <c r="D35" s="212">
        <v>2021</v>
      </c>
      <c r="E35" s="212"/>
      <c r="F35" s="56">
        <f>SUM(G35:H35)</f>
        <v>82626</v>
      </c>
      <c r="G35" s="56">
        <v>41900</v>
      </c>
      <c r="H35" s="56">
        <v>40726</v>
      </c>
      <c r="I35" s="56"/>
      <c r="J35" s="56">
        <f>SUM(K35:L35)</f>
        <v>2840</v>
      </c>
      <c r="K35" s="56">
        <v>1325</v>
      </c>
      <c r="L35" s="56">
        <v>1515</v>
      </c>
      <c r="M35" s="56"/>
      <c r="N35" s="216"/>
      <c r="O35" s="217"/>
    </row>
    <row r="36" spans="2:15" s="200" customFormat="1" ht="15" customHeight="1">
      <c r="B36" s="213"/>
      <c r="C36" s="201"/>
      <c r="D36" s="212">
        <v>2022</v>
      </c>
      <c r="E36" s="212"/>
      <c r="F36" s="56">
        <f>SUM(G36:H36)</f>
        <v>83571</v>
      </c>
      <c r="G36" s="56">
        <v>42483</v>
      </c>
      <c r="H36" s="56">
        <v>41088</v>
      </c>
      <c r="I36" s="56"/>
      <c r="J36" s="56">
        <f>SUM(K36:L36)</f>
        <v>3179</v>
      </c>
      <c r="K36" s="56">
        <v>1549</v>
      </c>
      <c r="L36" s="56">
        <v>1630</v>
      </c>
      <c r="M36" s="56"/>
      <c r="N36" s="216"/>
      <c r="O36" s="217"/>
    </row>
    <row r="37" spans="2:15" s="200" customFormat="1" ht="15" customHeight="1">
      <c r="B37" s="213"/>
      <c r="C37" s="201"/>
      <c r="D37" s="212">
        <v>2023</v>
      </c>
      <c r="E37" s="212"/>
      <c r="F37" s="56">
        <f>SUM(G37:H37)</f>
        <v>83386</v>
      </c>
      <c r="G37" s="56">
        <v>42269</v>
      </c>
      <c r="H37" s="56">
        <v>41117</v>
      </c>
      <c r="I37" s="56"/>
      <c r="J37" s="56">
        <f>SUM(K37:L37)</f>
        <v>3287</v>
      </c>
      <c r="K37" s="56">
        <v>1699</v>
      </c>
      <c r="L37" s="56">
        <v>1588</v>
      </c>
      <c r="M37" s="56"/>
      <c r="O37" s="217"/>
    </row>
    <row r="38" spans="2:15" s="200" customFormat="1" ht="8.1" customHeight="1">
      <c r="B38" s="213"/>
      <c r="C38" s="201"/>
      <c r="D38" s="212"/>
      <c r="E38" s="212"/>
      <c r="F38" s="56"/>
      <c r="G38" s="56"/>
      <c r="H38" s="56"/>
      <c r="I38" s="56"/>
      <c r="J38" s="56"/>
      <c r="K38" s="56"/>
      <c r="L38" s="56"/>
      <c r="M38" s="56"/>
      <c r="N38" s="216"/>
      <c r="O38" s="217"/>
    </row>
    <row r="39" spans="2:15" s="200" customFormat="1" ht="15" customHeight="1">
      <c r="B39" s="213" t="s">
        <v>18</v>
      </c>
      <c r="C39" s="201"/>
      <c r="D39" s="212">
        <v>2021</v>
      </c>
      <c r="E39" s="212"/>
      <c r="F39" s="56">
        <f>SUM(G39:H39)</f>
        <v>99359</v>
      </c>
      <c r="G39" s="56">
        <v>50437</v>
      </c>
      <c r="H39" s="56">
        <v>48922</v>
      </c>
      <c r="I39" s="56"/>
      <c r="J39" s="56">
        <f>SUM(K39:L39)</f>
        <v>3543</v>
      </c>
      <c r="K39" s="56">
        <v>1546</v>
      </c>
      <c r="L39" s="56">
        <v>1997</v>
      </c>
      <c r="M39" s="56"/>
      <c r="N39" s="216"/>
      <c r="O39" s="217"/>
    </row>
    <row r="40" spans="2:15" s="200" customFormat="1" ht="15" customHeight="1">
      <c r="B40" s="213"/>
      <c r="C40" s="201"/>
      <c r="D40" s="212">
        <v>2022</v>
      </c>
      <c r="E40" s="212"/>
      <c r="F40" s="56">
        <f>SUM(G40:H40)</f>
        <v>101823</v>
      </c>
      <c r="G40" s="56">
        <v>51841</v>
      </c>
      <c r="H40" s="56">
        <v>49982</v>
      </c>
      <c r="I40" s="56"/>
      <c r="J40" s="56">
        <f>SUM(K40:L40)</f>
        <v>3735</v>
      </c>
      <c r="K40" s="56">
        <v>1766</v>
      </c>
      <c r="L40" s="56">
        <v>1969</v>
      </c>
      <c r="M40" s="56"/>
      <c r="N40" s="216"/>
      <c r="O40" s="217"/>
    </row>
    <row r="41" spans="2:15" s="200" customFormat="1" ht="15" customHeight="1">
      <c r="B41" s="213"/>
      <c r="C41" s="201"/>
      <c r="D41" s="212">
        <v>2023</v>
      </c>
      <c r="E41" s="212"/>
      <c r="F41" s="56">
        <f>SUM(G41:H41)</f>
        <v>102124</v>
      </c>
      <c r="G41" s="56">
        <v>51575</v>
      </c>
      <c r="H41" s="56">
        <v>50549</v>
      </c>
      <c r="I41" s="56"/>
      <c r="J41" s="56">
        <f>SUM(K41:L41)</f>
        <v>4084</v>
      </c>
      <c r="K41" s="56">
        <v>2084</v>
      </c>
      <c r="L41" s="56">
        <v>2000</v>
      </c>
      <c r="M41" s="56"/>
      <c r="O41" s="217"/>
    </row>
    <row r="42" spans="2:15" s="200" customFormat="1" ht="8.1" customHeight="1">
      <c r="B42" s="213"/>
      <c r="C42" s="201"/>
      <c r="D42" s="212"/>
      <c r="E42" s="212"/>
      <c r="F42" s="56"/>
      <c r="G42" s="56"/>
      <c r="H42" s="56"/>
      <c r="I42" s="56"/>
      <c r="J42" s="56"/>
      <c r="K42" s="56"/>
      <c r="L42" s="56"/>
      <c r="M42" s="56"/>
      <c r="N42" s="216"/>
      <c r="O42" s="217"/>
    </row>
    <row r="43" spans="2:15" s="200" customFormat="1" ht="15" customHeight="1">
      <c r="B43" s="213" t="s">
        <v>19</v>
      </c>
      <c r="C43" s="201"/>
      <c r="D43" s="212">
        <v>2021</v>
      </c>
      <c r="E43" s="212"/>
      <c r="F43" s="56">
        <f>SUM(G43:H43)</f>
        <v>98608</v>
      </c>
      <c r="G43" s="56">
        <v>49980</v>
      </c>
      <c r="H43" s="56">
        <v>48628</v>
      </c>
      <c r="I43" s="56"/>
      <c r="J43" s="56">
        <f>SUM(K43:L43)</f>
        <v>3379</v>
      </c>
      <c r="K43" s="56">
        <v>1623</v>
      </c>
      <c r="L43" s="56">
        <v>1756</v>
      </c>
      <c r="M43" s="56"/>
      <c r="N43" s="216"/>
      <c r="O43" s="217"/>
    </row>
    <row r="44" spans="2:15" s="200" customFormat="1" ht="15" customHeight="1">
      <c r="B44" s="213"/>
      <c r="C44" s="201"/>
      <c r="D44" s="212">
        <v>2022</v>
      </c>
      <c r="E44" s="212"/>
      <c r="F44" s="56">
        <f>SUM(G44:H44)</f>
        <v>98578</v>
      </c>
      <c r="G44" s="56">
        <v>50162</v>
      </c>
      <c r="H44" s="56">
        <v>48416</v>
      </c>
      <c r="I44" s="56"/>
      <c r="J44" s="56">
        <f>SUM(K44:L44)</f>
        <v>3454</v>
      </c>
      <c r="K44" s="56">
        <v>1714</v>
      </c>
      <c r="L44" s="56">
        <v>1740</v>
      </c>
      <c r="M44" s="56"/>
      <c r="N44" s="216"/>
      <c r="O44" s="217"/>
    </row>
    <row r="45" spans="2:15" s="200" customFormat="1" ht="15" customHeight="1">
      <c r="B45" s="213"/>
      <c r="C45" s="201"/>
      <c r="D45" s="212">
        <v>2023</v>
      </c>
      <c r="E45" s="212"/>
      <c r="F45" s="56">
        <f>SUM(G45:H45)</f>
        <v>96896</v>
      </c>
      <c r="G45" s="56">
        <v>49083</v>
      </c>
      <c r="H45" s="56">
        <v>47813</v>
      </c>
      <c r="I45" s="56"/>
      <c r="J45" s="56">
        <f>SUM(K45:L45)</f>
        <v>3365</v>
      </c>
      <c r="K45" s="56">
        <v>1689</v>
      </c>
      <c r="L45" s="56">
        <v>1676</v>
      </c>
      <c r="M45" s="56"/>
      <c r="O45" s="217"/>
    </row>
    <row r="46" spans="2:15" s="200" customFormat="1" ht="8.1" customHeight="1">
      <c r="B46" s="213"/>
      <c r="C46" s="201"/>
      <c r="D46" s="212"/>
      <c r="E46" s="212"/>
      <c r="F46" s="56"/>
      <c r="G46" s="56"/>
      <c r="H46" s="56"/>
      <c r="I46" s="56"/>
      <c r="J46" s="56"/>
      <c r="K46" s="56"/>
      <c r="L46" s="56"/>
      <c r="M46" s="56"/>
      <c r="N46" s="216"/>
      <c r="O46" s="217"/>
    </row>
    <row r="47" spans="2:15" s="200" customFormat="1" ht="15" customHeight="1">
      <c r="B47" s="213" t="s">
        <v>20</v>
      </c>
      <c r="C47" s="201"/>
      <c r="D47" s="212">
        <v>2021</v>
      </c>
      <c r="E47" s="212"/>
      <c r="F47" s="56">
        <f>SUM(G47:H47)</f>
        <v>158742</v>
      </c>
      <c r="G47" s="56">
        <v>80497</v>
      </c>
      <c r="H47" s="56">
        <v>78245</v>
      </c>
      <c r="I47" s="56"/>
      <c r="J47" s="56">
        <f>SUM(K47:L47)</f>
        <v>5741</v>
      </c>
      <c r="K47" s="56">
        <v>2317</v>
      </c>
      <c r="L47" s="56">
        <v>3424</v>
      </c>
      <c r="M47" s="56"/>
      <c r="N47" s="216"/>
      <c r="O47" s="217"/>
    </row>
    <row r="48" spans="2:15" s="200" customFormat="1" ht="15" customHeight="1">
      <c r="B48" s="213"/>
      <c r="C48" s="201"/>
      <c r="D48" s="212">
        <v>2022</v>
      </c>
      <c r="E48" s="212"/>
      <c r="F48" s="56">
        <f>SUM(G48:H48)</f>
        <v>160387</v>
      </c>
      <c r="G48" s="56">
        <v>81435</v>
      </c>
      <c r="H48" s="56">
        <v>78952</v>
      </c>
      <c r="I48" s="56"/>
      <c r="J48" s="56">
        <f>SUM(K48:L48)</f>
        <v>6376</v>
      </c>
      <c r="K48" s="56">
        <v>2893</v>
      </c>
      <c r="L48" s="56">
        <v>3483</v>
      </c>
      <c r="M48" s="56"/>
      <c r="N48" s="216"/>
      <c r="O48" s="217"/>
    </row>
    <row r="49" spans="2:15" s="200" customFormat="1" ht="15" customHeight="1">
      <c r="B49" s="213"/>
      <c r="C49" s="201"/>
      <c r="D49" s="212">
        <v>2023</v>
      </c>
      <c r="E49" s="212"/>
      <c r="F49" s="56">
        <f>SUM(G49:H49)</f>
        <v>158320</v>
      </c>
      <c r="G49" s="56">
        <v>80228</v>
      </c>
      <c r="H49" s="56">
        <v>78092</v>
      </c>
      <c r="I49" s="56"/>
      <c r="J49" s="56">
        <f>SUM(K49:L49)</f>
        <v>6592</v>
      </c>
      <c r="K49" s="56">
        <v>3216</v>
      </c>
      <c r="L49" s="56">
        <v>3376</v>
      </c>
      <c r="M49" s="56"/>
      <c r="O49" s="217"/>
    </row>
    <row r="50" spans="2:15" s="200" customFormat="1" ht="8.1" customHeight="1">
      <c r="B50" s="213"/>
      <c r="C50" s="201"/>
      <c r="D50" s="212"/>
      <c r="E50" s="212"/>
      <c r="F50" s="56"/>
      <c r="G50" s="56"/>
      <c r="H50" s="56"/>
      <c r="I50" s="56"/>
      <c r="J50" s="56"/>
      <c r="K50" s="56"/>
      <c r="L50" s="56"/>
      <c r="M50" s="56"/>
      <c r="N50" s="216"/>
      <c r="O50" s="217"/>
    </row>
    <row r="51" spans="2:15" s="200" customFormat="1" ht="15" customHeight="1">
      <c r="B51" s="213" t="s">
        <v>21</v>
      </c>
      <c r="C51" s="219"/>
      <c r="D51" s="212">
        <v>2021</v>
      </c>
      <c r="E51" s="212"/>
      <c r="F51" s="56">
        <f>SUM(G51:H51)</f>
        <v>18594</v>
      </c>
      <c r="G51" s="56">
        <v>9447</v>
      </c>
      <c r="H51" s="56">
        <v>9147</v>
      </c>
      <c r="I51" s="56"/>
      <c r="J51" s="56">
        <f>SUM(K51:L51)</f>
        <v>947</v>
      </c>
      <c r="K51" s="56">
        <v>450</v>
      </c>
      <c r="L51" s="56">
        <v>497</v>
      </c>
      <c r="M51" s="56"/>
      <c r="N51" s="216"/>
      <c r="O51" s="220"/>
    </row>
    <row r="52" spans="2:15" s="200" customFormat="1" ht="15" customHeight="1">
      <c r="B52" s="213"/>
      <c r="C52" s="219"/>
      <c r="D52" s="212">
        <v>2022</v>
      </c>
      <c r="E52" s="212"/>
      <c r="F52" s="56">
        <f>SUM(G52:H52)</f>
        <v>19115</v>
      </c>
      <c r="G52" s="56">
        <v>9776</v>
      </c>
      <c r="H52" s="56">
        <v>9339</v>
      </c>
      <c r="I52" s="56"/>
      <c r="J52" s="56">
        <f>SUM(K52:L52)</f>
        <v>1052</v>
      </c>
      <c r="K52" s="56">
        <v>548</v>
      </c>
      <c r="L52" s="56">
        <v>504</v>
      </c>
      <c r="M52" s="56"/>
      <c r="N52" s="216"/>
      <c r="O52" s="220"/>
    </row>
    <row r="53" spans="2:15" s="200" customFormat="1" ht="15" customHeight="1">
      <c r="B53" s="213"/>
      <c r="C53" s="219"/>
      <c r="D53" s="212">
        <v>2023</v>
      </c>
      <c r="E53" s="212"/>
      <c r="F53" s="56">
        <f>SUM(G53:H53)</f>
        <v>19341</v>
      </c>
      <c r="G53" s="56">
        <v>9913</v>
      </c>
      <c r="H53" s="56">
        <v>9428</v>
      </c>
      <c r="I53" s="56"/>
      <c r="J53" s="56">
        <f>SUM(K53:L53)</f>
        <v>1164</v>
      </c>
      <c r="K53" s="56">
        <v>676</v>
      </c>
      <c r="L53" s="56">
        <v>488</v>
      </c>
      <c r="M53" s="56"/>
      <c r="O53" s="220"/>
    </row>
    <row r="54" spans="2:15" s="200" customFormat="1" ht="8.1" customHeight="1">
      <c r="B54" s="213"/>
      <c r="C54" s="219"/>
      <c r="D54" s="212"/>
      <c r="E54" s="212"/>
      <c r="F54" s="56"/>
      <c r="G54" s="56"/>
      <c r="H54" s="56"/>
      <c r="I54" s="56"/>
      <c r="J54" s="56"/>
      <c r="K54" s="56"/>
      <c r="L54" s="56"/>
      <c r="M54" s="56"/>
      <c r="N54" s="216"/>
      <c r="O54" s="220"/>
    </row>
    <row r="55" spans="2:15" s="200" customFormat="1" ht="15" customHeight="1">
      <c r="B55" s="213" t="s">
        <v>22</v>
      </c>
      <c r="C55" s="201"/>
      <c r="D55" s="212">
        <v>2021</v>
      </c>
      <c r="E55" s="212"/>
      <c r="F55" s="56">
        <f>SUM(G55:H55)</f>
        <v>363704</v>
      </c>
      <c r="G55" s="56">
        <v>182415</v>
      </c>
      <c r="H55" s="56">
        <v>181289</v>
      </c>
      <c r="I55" s="56"/>
      <c r="J55" s="56">
        <f>SUM(K55:L55)</f>
        <v>7301</v>
      </c>
      <c r="K55" s="56">
        <v>3027</v>
      </c>
      <c r="L55" s="56">
        <v>4274</v>
      </c>
      <c r="M55" s="56"/>
      <c r="N55" s="216"/>
      <c r="O55" s="217"/>
    </row>
    <row r="56" spans="2:15" s="200" customFormat="1" ht="15" customHeight="1">
      <c r="B56" s="213"/>
      <c r="C56" s="201"/>
      <c r="D56" s="212">
        <v>2022</v>
      </c>
      <c r="E56" s="212"/>
      <c r="F56" s="56">
        <f>SUM(G56:H56)</f>
        <v>367664</v>
      </c>
      <c r="G56" s="56">
        <v>185122</v>
      </c>
      <c r="H56" s="56">
        <v>182542</v>
      </c>
      <c r="I56" s="56"/>
      <c r="J56" s="56">
        <f>SUM(K56:L56)</f>
        <v>7479</v>
      </c>
      <c r="K56" s="56">
        <v>3171</v>
      </c>
      <c r="L56" s="56">
        <v>4308</v>
      </c>
      <c r="M56" s="56"/>
      <c r="N56" s="216"/>
      <c r="O56" s="217"/>
    </row>
    <row r="57" spans="2:15" s="200" customFormat="1" ht="15" customHeight="1">
      <c r="B57" s="213"/>
      <c r="C57" s="201"/>
      <c r="D57" s="212">
        <v>2023</v>
      </c>
      <c r="E57" s="212"/>
      <c r="F57" s="56">
        <f>SUM(G57:H57)</f>
        <v>369762</v>
      </c>
      <c r="G57" s="56">
        <v>185780</v>
      </c>
      <c r="H57" s="56">
        <v>183982</v>
      </c>
      <c r="I57" s="56"/>
      <c r="J57" s="56">
        <f>SUM(K57:L57)</f>
        <v>7388</v>
      </c>
      <c r="K57" s="56">
        <v>3343</v>
      </c>
      <c r="L57" s="56">
        <v>4045</v>
      </c>
      <c r="M57" s="56"/>
      <c r="O57" s="217"/>
    </row>
    <row r="58" spans="2:15" s="200" customFormat="1" ht="8.1" customHeight="1">
      <c r="B58" s="213"/>
      <c r="C58" s="201"/>
      <c r="D58" s="212"/>
      <c r="E58" s="212"/>
      <c r="F58" s="56"/>
      <c r="G58" s="56"/>
      <c r="H58" s="56"/>
      <c r="I58" s="56"/>
      <c r="J58" s="56"/>
      <c r="K58" s="56"/>
      <c r="L58" s="56"/>
      <c r="M58" s="56"/>
      <c r="N58" s="216"/>
      <c r="O58" s="217"/>
    </row>
    <row r="59" spans="2:15" s="200" customFormat="1" ht="15" customHeight="1">
      <c r="B59" s="213" t="s">
        <v>23</v>
      </c>
      <c r="C59" s="201"/>
      <c r="D59" s="212">
        <v>2021</v>
      </c>
      <c r="E59" s="212"/>
      <c r="F59" s="56">
        <f>SUM(G59:H59)</f>
        <v>94978</v>
      </c>
      <c r="G59" s="56">
        <v>47168</v>
      </c>
      <c r="H59" s="56">
        <v>47810</v>
      </c>
      <c r="I59" s="56"/>
      <c r="J59" s="56">
        <f>SUM(K59:L59)</f>
        <v>3134</v>
      </c>
      <c r="K59" s="56">
        <v>1121</v>
      </c>
      <c r="L59" s="56">
        <v>2013</v>
      </c>
      <c r="M59" s="56"/>
      <c r="N59" s="216"/>
      <c r="O59" s="217"/>
    </row>
    <row r="60" spans="2:15" s="200" customFormat="1" ht="15" customHeight="1">
      <c r="B60" s="213"/>
      <c r="C60" s="201"/>
      <c r="D60" s="212">
        <v>2022</v>
      </c>
      <c r="E60" s="212"/>
      <c r="F60" s="56">
        <f>SUM(G60:H60)</f>
        <v>97169</v>
      </c>
      <c r="G60" s="56">
        <v>48317</v>
      </c>
      <c r="H60" s="56">
        <v>48852</v>
      </c>
      <c r="I60" s="56"/>
      <c r="J60" s="56">
        <f>SUM(K60:L60)</f>
        <v>3405</v>
      </c>
      <c r="K60" s="56">
        <v>1464</v>
      </c>
      <c r="L60" s="56">
        <v>1941</v>
      </c>
      <c r="M60" s="56"/>
      <c r="N60" s="216"/>
      <c r="O60" s="217"/>
    </row>
    <row r="61" spans="2:15" s="200" customFormat="1" ht="15" customHeight="1">
      <c r="B61" s="213"/>
      <c r="C61" s="201"/>
      <c r="D61" s="212">
        <v>2023</v>
      </c>
      <c r="E61" s="212"/>
      <c r="F61" s="56">
        <f>SUM(G61:H61)</f>
        <v>98695</v>
      </c>
      <c r="G61" s="56">
        <v>49245</v>
      </c>
      <c r="H61" s="56">
        <v>49450</v>
      </c>
      <c r="I61" s="56"/>
      <c r="J61" s="56">
        <f>SUM(K61:L61)</f>
        <v>3719</v>
      </c>
      <c r="K61" s="56">
        <v>1695</v>
      </c>
      <c r="L61" s="56">
        <v>2024</v>
      </c>
      <c r="M61" s="56"/>
      <c r="O61" s="217"/>
    </row>
    <row r="62" spans="2:15" s="200" customFormat="1" ht="8.1" customHeight="1">
      <c r="B62" s="213"/>
      <c r="C62" s="201"/>
      <c r="D62" s="212"/>
      <c r="E62" s="212"/>
      <c r="F62" s="56"/>
      <c r="G62" s="56"/>
      <c r="H62" s="56"/>
      <c r="I62" s="56"/>
      <c r="J62" s="56"/>
      <c r="K62" s="56"/>
      <c r="L62" s="56"/>
      <c r="M62" s="56"/>
      <c r="N62" s="216"/>
      <c r="O62" s="217"/>
    </row>
    <row r="63" spans="2:15" s="200" customFormat="1" ht="15" customHeight="1">
      <c r="B63" s="213" t="s">
        <v>24</v>
      </c>
      <c r="C63" s="201"/>
      <c r="D63" s="212">
        <v>2021</v>
      </c>
      <c r="E63" s="212"/>
      <c r="F63" s="56">
        <f>SUM(G63:H63)</f>
        <v>198935</v>
      </c>
      <c r="G63" s="56">
        <v>100839</v>
      </c>
      <c r="H63" s="56">
        <v>98096</v>
      </c>
      <c r="I63" s="56"/>
      <c r="J63" s="56">
        <f>SUM(K63:L63)</f>
        <v>10169</v>
      </c>
      <c r="K63" s="56">
        <v>3750</v>
      </c>
      <c r="L63" s="56">
        <v>6419</v>
      </c>
      <c r="M63" s="56"/>
      <c r="N63" s="216"/>
      <c r="O63" s="217"/>
    </row>
    <row r="64" spans="2:15" s="200" customFormat="1" ht="15" customHeight="1">
      <c r="B64" s="213"/>
      <c r="C64" s="201"/>
      <c r="D64" s="212">
        <v>2022</v>
      </c>
      <c r="E64" s="212"/>
      <c r="F64" s="56">
        <f>SUM(G64:H64)</f>
        <v>204780</v>
      </c>
      <c r="G64" s="56">
        <v>104322</v>
      </c>
      <c r="H64" s="56">
        <v>100458</v>
      </c>
      <c r="I64" s="56"/>
      <c r="J64" s="56">
        <f>SUM(K64:L64)</f>
        <v>9543</v>
      </c>
      <c r="K64" s="56">
        <v>3748</v>
      </c>
      <c r="L64" s="56">
        <v>5795</v>
      </c>
      <c r="M64" s="56"/>
      <c r="N64" s="216"/>
      <c r="O64" s="217"/>
    </row>
    <row r="65" spans="2:15" s="200" customFormat="1" ht="15" customHeight="1">
      <c r="B65" s="213"/>
      <c r="C65" s="201"/>
      <c r="D65" s="212">
        <v>2023</v>
      </c>
      <c r="E65" s="212"/>
      <c r="F65" s="56">
        <f>SUM(G65:H65)</f>
        <v>206892</v>
      </c>
      <c r="G65" s="56">
        <v>105125</v>
      </c>
      <c r="H65" s="56">
        <v>101767</v>
      </c>
      <c r="I65" s="56"/>
      <c r="J65" s="56">
        <f>SUM(K65:L65)</f>
        <v>10771</v>
      </c>
      <c r="K65" s="56">
        <v>4209</v>
      </c>
      <c r="L65" s="56">
        <v>6562</v>
      </c>
      <c r="M65" s="56"/>
      <c r="O65" s="217"/>
    </row>
    <row r="66" spans="2:15" s="200" customFormat="1" ht="8.1" customHeight="1">
      <c r="B66" s="213"/>
      <c r="C66" s="201"/>
      <c r="D66" s="212"/>
      <c r="E66" s="212"/>
      <c r="F66" s="56"/>
      <c r="G66" s="56"/>
      <c r="H66" s="56"/>
      <c r="I66" s="56"/>
      <c r="J66" s="56"/>
      <c r="K66" s="56"/>
      <c r="L66" s="56"/>
      <c r="M66" s="56"/>
      <c r="N66" s="216"/>
      <c r="O66" s="217"/>
    </row>
    <row r="67" spans="2:15" s="200" customFormat="1" ht="15" customHeight="1">
      <c r="B67" s="213" t="s">
        <v>25</v>
      </c>
      <c r="C67" s="201"/>
      <c r="D67" s="212">
        <v>2021</v>
      </c>
      <c r="E67" s="212"/>
      <c r="F67" s="56">
        <f>SUM(G67:H67)</f>
        <v>188147</v>
      </c>
      <c r="G67" s="56">
        <v>95554</v>
      </c>
      <c r="H67" s="56">
        <v>92593</v>
      </c>
      <c r="I67" s="56"/>
      <c r="J67" s="56">
        <f>SUM(K67:L67)</f>
        <v>7793</v>
      </c>
      <c r="K67" s="56">
        <v>2883</v>
      </c>
      <c r="L67" s="56">
        <v>4910</v>
      </c>
      <c r="M67" s="56"/>
      <c r="N67" s="216"/>
      <c r="O67" s="217"/>
    </row>
    <row r="68" spans="2:15" s="200" customFormat="1" ht="15" customHeight="1">
      <c r="B68" s="213"/>
      <c r="C68" s="201"/>
      <c r="D68" s="212">
        <v>2022</v>
      </c>
      <c r="E68" s="212"/>
      <c r="F68" s="56">
        <f>SUM(G68:H68)</f>
        <v>189658</v>
      </c>
      <c r="G68" s="56">
        <v>96935</v>
      </c>
      <c r="H68" s="56">
        <v>92723</v>
      </c>
      <c r="I68" s="56"/>
      <c r="J68" s="56">
        <f>SUM(K68:L68)</f>
        <v>7502</v>
      </c>
      <c r="K68" s="56">
        <v>2922</v>
      </c>
      <c r="L68" s="56">
        <v>4580</v>
      </c>
      <c r="M68" s="56"/>
      <c r="N68" s="216"/>
      <c r="O68" s="217"/>
    </row>
    <row r="69" spans="2:15" s="200" customFormat="1" ht="15" customHeight="1">
      <c r="B69" s="213"/>
      <c r="C69" s="201"/>
      <c r="D69" s="212">
        <v>2023</v>
      </c>
      <c r="E69" s="212"/>
      <c r="F69" s="56">
        <f>SUM(G69:H69)</f>
        <v>186420</v>
      </c>
      <c r="G69" s="56">
        <v>94998</v>
      </c>
      <c r="H69" s="56">
        <v>91422</v>
      </c>
      <c r="I69" s="56"/>
      <c r="J69" s="56">
        <f>SUM(K69:L69)</f>
        <v>8106</v>
      </c>
      <c r="K69" s="56">
        <v>3275</v>
      </c>
      <c r="L69" s="56">
        <v>4831</v>
      </c>
      <c r="M69" s="56"/>
      <c r="O69" s="217"/>
    </row>
    <row r="70" spans="2:15" s="200" customFormat="1" ht="8.1" customHeight="1">
      <c r="B70" s="213"/>
      <c r="C70" s="201"/>
      <c r="D70" s="212"/>
      <c r="E70" s="212"/>
      <c r="F70" s="56"/>
      <c r="G70" s="56"/>
      <c r="H70" s="56"/>
      <c r="I70" s="56"/>
      <c r="J70" s="56"/>
      <c r="K70" s="56"/>
      <c r="L70" s="56"/>
      <c r="M70" s="56"/>
      <c r="O70" s="217"/>
    </row>
    <row r="71" spans="2:15" s="200" customFormat="1" ht="15" customHeight="1">
      <c r="B71" s="213" t="s">
        <v>26</v>
      </c>
      <c r="C71" s="219"/>
      <c r="D71" s="212">
        <v>2021</v>
      </c>
      <c r="E71" s="212"/>
      <c r="F71" s="56">
        <f>SUM(G71:H71)</f>
        <v>86009</v>
      </c>
      <c r="G71" s="56">
        <v>43607</v>
      </c>
      <c r="H71" s="56">
        <v>42402</v>
      </c>
      <c r="I71" s="56"/>
      <c r="J71" s="56">
        <f>SUM(K71:L71)</f>
        <v>1598</v>
      </c>
      <c r="K71" s="56">
        <v>594</v>
      </c>
      <c r="L71" s="56">
        <v>1004</v>
      </c>
      <c r="M71" s="56"/>
      <c r="N71" s="216"/>
      <c r="O71" s="220"/>
    </row>
    <row r="72" spans="2:15" s="200" customFormat="1" ht="15" customHeight="1">
      <c r="B72" s="213"/>
      <c r="C72" s="219"/>
      <c r="D72" s="212">
        <v>2022</v>
      </c>
      <c r="E72" s="212"/>
      <c r="F72" s="56">
        <f>SUM(G72:H72)</f>
        <v>86197</v>
      </c>
      <c r="G72" s="56">
        <v>43604</v>
      </c>
      <c r="H72" s="56">
        <v>42593</v>
      </c>
      <c r="I72" s="56"/>
      <c r="J72" s="56">
        <f>SUM(K72:L72)</f>
        <v>1737</v>
      </c>
      <c r="K72" s="56">
        <v>735</v>
      </c>
      <c r="L72" s="56">
        <v>1002</v>
      </c>
      <c r="M72" s="56"/>
      <c r="N72" s="216"/>
      <c r="O72" s="220"/>
    </row>
    <row r="73" spans="2:15" s="200" customFormat="1" ht="15" customHeight="1">
      <c r="B73" s="213"/>
      <c r="C73" s="219"/>
      <c r="D73" s="212">
        <v>2023</v>
      </c>
      <c r="E73" s="212"/>
      <c r="F73" s="56">
        <f>SUM(G73:H73)</f>
        <v>86237</v>
      </c>
      <c r="G73" s="56">
        <v>43585</v>
      </c>
      <c r="H73" s="56">
        <v>42652</v>
      </c>
      <c r="I73" s="56"/>
      <c r="J73" s="56">
        <f>SUM(K73:L73)</f>
        <v>1768</v>
      </c>
      <c r="K73" s="56">
        <v>800</v>
      </c>
      <c r="L73" s="56">
        <v>968</v>
      </c>
      <c r="M73" s="56"/>
      <c r="O73" s="220"/>
    </row>
    <row r="74" spans="2:15" s="200" customFormat="1" ht="8.1" customHeight="1">
      <c r="B74" s="213"/>
      <c r="C74" s="219"/>
      <c r="D74" s="212"/>
      <c r="E74" s="212"/>
      <c r="F74" s="56"/>
      <c r="G74" s="56"/>
      <c r="H74" s="56"/>
      <c r="I74" s="56"/>
      <c r="J74" s="56"/>
      <c r="K74" s="369"/>
      <c r="L74" s="369"/>
      <c r="M74" s="56"/>
      <c r="N74" s="216"/>
      <c r="O74" s="220"/>
    </row>
    <row r="75" spans="2:15" s="200" customFormat="1" ht="15" customHeight="1">
      <c r="B75" s="213" t="s">
        <v>27</v>
      </c>
      <c r="C75" s="219"/>
      <c r="D75" s="212">
        <v>2021</v>
      </c>
      <c r="E75" s="212"/>
      <c r="F75" s="56">
        <f>SUM(G75:H75)</f>
        <v>6317</v>
      </c>
      <c r="G75" s="56">
        <v>3264</v>
      </c>
      <c r="H75" s="56">
        <v>3053</v>
      </c>
      <c r="I75" s="56"/>
      <c r="J75" s="56">
        <f>SUM(K75:L75)</f>
        <v>232</v>
      </c>
      <c r="K75" s="56">
        <v>83</v>
      </c>
      <c r="L75" s="56">
        <v>149</v>
      </c>
      <c r="M75" s="56"/>
      <c r="N75" s="216"/>
      <c r="O75" s="220"/>
    </row>
    <row r="76" spans="2:15" s="200" customFormat="1" ht="15" customHeight="1">
      <c r="B76" s="213"/>
      <c r="C76" s="219"/>
      <c r="D76" s="212">
        <v>2022</v>
      </c>
      <c r="E76" s="212"/>
      <c r="F76" s="56">
        <f>SUM(G76:H76)</f>
        <v>6821</v>
      </c>
      <c r="G76" s="56">
        <v>3463</v>
      </c>
      <c r="H76" s="56">
        <v>3358</v>
      </c>
      <c r="I76" s="56"/>
      <c r="J76" s="56">
        <f>SUM(K76:L76)</f>
        <v>281</v>
      </c>
      <c r="K76" s="56">
        <v>151</v>
      </c>
      <c r="L76" s="56">
        <v>130</v>
      </c>
      <c r="M76" s="56"/>
      <c r="N76" s="216"/>
      <c r="O76" s="220"/>
    </row>
    <row r="77" spans="2:15" s="200" customFormat="1" ht="15" customHeight="1">
      <c r="B77" s="213"/>
      <c r="C77" s="219"/>
      <c r="D77" s="212">
        <v>2023</v>
      </c>
      <c r="E77" s="212"/>
      <c r="F77" s="56">
        <f>SUM(G77:H77)</f>
        <v>7027</v>
      </c>
      <c r="G77" s="56">
        <v>3564</v>
      </c>
      <c r="H77" s="56">
        <v>3463</v>
      </c>
      <c r="I77" s="56"/>
      <c r="J77" s="56">
        <f>SUM(K77:L77)</f>
        <v>373</v>
      </c>
      <c r="K77" s="56">
        <v>247</v>
      </c>
      <c r="L77" s="56">
        <v>126</v>
      </c>
      <c r="M77" s="56"/>
      <c r="O77" s="220"/>
    </row>
    <row r="78" spans="2:15" s="200" customFormat="1" ht="8.1" customHeight="1">
      <c r="B78" s="213"/>
      <c r="C78" s="219"/>
      <c r="D78" s="212"/>
      <c r="E78" s="212"/>
      <c r="F78" s="56"/>
      <c r="G78" s="56"/>
      <c r="H78" s="56"/>
      <c r="I78" s="56"/>
      <c r="J78" s="56"/>
      <c r="K78" s="56"/>
      <c r="L78" s="56"/>
      <c r="M78" s="56"/>
      <c r="N78" s="216"/>
      <c r="O78" s="220"/>
    </row>
    <row r="79" spans="2:15" s="200" customFormat="1" ht="15" customHeight="1">
      <c r="B79" s="213" t="s">
        <v>28</v>
      </c>
      <c r="C79" s="219"/>
      <c r="D79" s="212">
        <v>2021</v>
      </c>
      <c r="E79" s="212"/>
      <c r="F79" s="56">
        <f>SUM(G79:H79)</f>
        <v>10334</v>
      </c>
      <c r="G79" s="56">
        <v>5564</v>
      </c>
      <c r="H79" s="56">
        <v>4770</v>
      </c>
      <c r="I79" s="56"/>
      <c r="J79" s="56">
        <f>SUM(K79:L79)</f>
        <v>130</v>
      </c>
      <c r="K79" s="56">
        <v>64</v>
      </c>
      <c r="L79" s="56">
        <v>66</v>
      </c>
      <c r="M79" s="56"/>
      <c r="N79" s="216"/>
      <c r="O79" s="220"/>
    </row>
    <row r="80" spans="2:15" s="200" customFormat="1" ht="15" customHeight="1">
      <c r="B80" s="213"/>
      <c r="C80" s="219"/>
      <c r="D80" s="212">
        <v>2022</v>
      </c>
      <c r="F80" s="56">
        <f>SUM(G80:H80)</f>
        <v>11436</v>
      </c>
      <c r="G80" s="56">
        <v>6138</v>
      </c>
      <c r="H80" s="56">
        <v>5298</v>
      </c>
      <c r="I80" s="56"/>
      <c r="J80" s="56">
        <f>SUM(K80:L80)</f>
        <v>139</v>
      </c>
      <c r="K80" s="56">
        <v>55</v>
      </c>
      <c r="L80" s="56">
        <v>84</v>
      </c>
      <c r="M80" s="56"/>
      <c r="N80" s="216"/>
      <c r="O80" s="220"/>
    </row>
    <row r="81" spans="1:15" s="200" customFormat="1" ht="15" customHeight="1">
      <c r="B81" s="213"/>
      <c r="C81" s="219"/>
      <c r="D81" s="212">
        <v>2023</v>
      </c>
      <c r="F81" s="56">
        <f>SUM(G81:H81)</f>
        <v>12758</v>
      </c>
      <c r="G81" s="56">
        <v>6847</v>
      </c>
      <c r="H81" s="56">
        <v>5911</v>
      </c>
      <c r="I81" s="56"/>
      <c r="J81" s="56">
        <f>SUM(K81:L81)</f>
        <v>145</v>
      </c>
      <c r="K81" s="56">
        <v>59</v>
      </c>
      <c r="L81" s="56">
        <v>86</v>
      </c>
      <c r="M81" s="56"/>
      <c r="O81" s="220"/>
    </row>
    <row r="82" spans="1:15" s="200" customFormat="1" ht="6.95" customHeight="1" thickBot="1">
      <c r="B82" s="224"/>
      <c r="C82" s="225"/>
      <c r="D82" s="226"/>
      <c r="E82" s="226"/>
      <c r="F82" s="227"/>
      <c r="G82" s="227"/>
      <c r="H82" s="227"/>
      <c r="I82" s="227"/>
      <c r="J82" s="227"/>
      <c r="K82" s="227"/>
      <c r="L82" s="227"/>
      <c r="M82" s="227"/>
      <c r="N82" s="216"/>
      <c r="O82" s="220"/>
    </row>
    <row r="83" spans="1:15" s="230" customFormat="1" ht="15.75" customHeight="1">
      <c r="A83" s="306"/>
      <c r="B83" s="231"/>
      <c r="D83" s="232"/>
      <c r="E83" s="307"/>
      <c r="M83" s="236" t="s">
        <v>30</v>
      </c>
    </row>
    <row r="84" spans="1:15" s="230" customFormat="1" ht="15.75" customHeight="1">
      <c r="D84" s="232"/>
      <c r="E84" s="307"/>
      <c r="M84" s="239" t="s">
        <v>31</v>
      </c>
    </row>
    <row r="85" spans="1:15" s="230" customFormat="1" ht="16.5" customHeight="1">
      <c r="B85" s="309" t="s">
        <v>1061</v>
      </c>
      <c r="D85" s="232"/>
      <c r="E85" s="307"/>
      <c r="F85" s="235"/>
      <c r="G85" s="235"/>
    </row>
    <row r="86" spans="1:15" s="240" customFormat="1" ht="15.75" customHeight="1">
      <c r="B86" s="241" t="s">
        <v>1063</v>
      </c>
      <c r="D86" s="242"/>
      <c r="F86" s="243"/>
      <c r="G86" s="310"/>
    </row>
    <row r="87" spans="1:15" s="313" customFormat="1" ht="15" customHeight="1">
      <c r="B87" s="244" t="s">
        <v>1064</v>
      </c>
      <c r="C87" s="311"/>
      <c r="D87" s="242"/>
      <c r="E87" s="312"/>
      <c r="F87" s="312"/>
      <c r="G87" s="312"/>
    </row>
    <row r="88" spans="1:15">
      <c r="B88" s="241" t="s">
        <v>32</v>
      </c>
      <c r="C88" s="253"/>
      <c r="D88" s="254"/>
      <c r="E88" s="250"/>
      <c r="F88" s="250"/>
      <c r="G88" s="250"/>
      <c r="H88" s="164"/>
      <c r="I88" s="164"/>
      <c r="J88" s="164"/>
      <c r="K88" s="164"/>
      <c r="L88" s="164"/>
      <c r="M88" s="164"/>
    </row>
    <row r="89" spans="1:15" ht="15" customHeight="1">
      <c r="B89" s="244" t="s">
        <v>1081</v>
      </c>
      <c r="E89" s="166"/>
      <c r="H89" s="164"/>
      <c r="I89" s="164"/>
      <c r="J89" s="164"/>
      <c r="K89" s="164"/>
      <c r="L89" s="164"/>
      <c r="M89" s="164"/>
    </row>
    <row r="90" spans="1:15">
      <c r="B90" s="252"/>
      <c r="C90" s="253"/>
      <c r="D90" s="254"/>
      <c r="E90" s="254"/>
      <c r="F90" s="250"/>
      <c r="G90" s="250"/>
      <c r="H90" s="250"/>
      <c r="I90" s="250"/>
      <c r="J90" s="250"/>
      <c r="K90" s="250"/>
      <c r="L90" s="250"/>
      <c r="M90" s="250"/>
    </row>
  </sheetData>
  <mergeCells count="6">
    <mergeCell ref="F9:H9"/>
    <mergeCell ref="J9:L9"/>
    <mergeCell ref="F10:H10"/>
    <mergeCell ref="J10:L10"/>
    <mergeCell ref="F7:L7"/>
    <mergeCell ref="F8:L8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</sheetPr>
  <dimension ref="A1:N86"/>
  <sheetViews>
    <sheetView showGridLines="0" view="pageBreakPreview" zoomScale="90" zoomScaleNormal="100" zoomScaleSheetLayoutView="90" workbookViewId="0">
      <selection activeCell="B73" sqref="B73:B75"/>
    </sheetView>
  </sheetViews>
  <sheetFormatPr defaultColWidth="8.42578125" defaultRowHeight="16.5"/>
  <cols>
    <col min="1" max="1" width="1.28515625" style="119" customWidth="1"/>
    <col min="2" max="2" width="12.140625" style="119" customWidth="1"/>
    <col min="3" max="3" width="13.28515625" style="119" customWidth="1"/>
    <col min="4" max="4" width="16.7109375" style="987" customWidth="1"/>
    <col min="5" max="5" width="24.5703125" style="119" customWidth="1"/>
    <col min="6" max="6" width="31.7109375" style="988" customWidth="1"/>
    <col min="7" max="7" width="20.42578125" style="119" customWidth="1"/>
    <col min="8" max="8" width="2.85546875" style="119" customWidth="1"/>
    <col min="9" max="16384" width="8.42578125" style="119"/>
  </cols>
  <sheetData>
    <row r="1" spans="1:8" ht="15" customHeight="1">
      <c r="G1" s="998"/>
    </row>
    <row r="2" spans="1:8">
      <c r="B2" s="999" t="s">
        <v>47</v>
      </c>
      <c r="C2" s="1000" t="s">
        <v>845</v>
      </c>
      <c r="D2" s="1001"/>
      <c r="E2" s="1002"/>
      <c r="F2" s="1003"/>
      <c r="G2" s="997"/>
    </row>
    <row r="3" spans="1:8">
      <c r="B3" s="1004" t="s">
        <v>48</v>
      </c>
      <c r="C3" s="998" t="s">
        <v>846</v>
      </c>
      <c r="D3" s="1005"/>
      <c r="E3" s="1006"/>
      <c r="F3" s="1007"/>
      <c r="G3" s="1008"/>
    </row>
    <row r="4" spans="1:8" ht="15" customHeight="1">
      <c r="A4" s="998"/>
    </row>
    <row r="5" spans="1:8" ht="3.75" customHeight="1">
      <c r="A5" s="1009"/>
      <c r="B5" s="1010"/>
      <c r="C5" s="1009"/>
      <c r="D5" s="1011"/>
      <c r="E5" s="1012"/>
      <c r="F5" s="1009"/>
      <c r="G5" s="1009"/>
      <c r="H5" s="1009"/>
    </row>
    <row r="6" spans="1:8" ht="15.75" customHeight="1">
      <c r="A6" s="120"/>
      <c r="B6" s="1013" t="s">
        <v>0</v>
      </c>
      <c r="C6" s="120"/>
      <c r="D6" s="1014" t="s">
        <v>1</v>
      </c>
      <c r="E6" s="1015" t="s">
        <v>2</v>
      </c>
      <c r="F6" s="1015" t="s">
        <v>37</v>
      </c>
      <c r="G6" s="1015" t="s">
        <v>38</v>
      </c>
      <c r="H6" s="120"/>
    </row>
    <row r="7" spans="1:8">
      <c r="A7" s="120"/>
      <c r="B7" s="1016" t="s">
        <v>5</v>
      </c>
      <c r="C7" s="120"/>
      <c r="D7" s="1017" t="s">
        <v>6</v>
      </c>
      <c r="E7" s="1018" t="s">
        <v>7</v>
      </c>
      <c r="F7" s="1015" t="s">
        <v>39</v>
      </c>
      <c r="G7" s="1018" t="s">
        <v>40</v>
      </c>
      <c r="H7" s="120"/>
    </row>
    <row r="8" spans="1:8" ht="15" customHeight="1">
      <c r="A8" s="120"/>
      <c r="B8" s="120"/>
      <c r="C8" s="120"/>
      <c r="D8" s="1019"/>
      <c r="E8" s="1018"/>
      <c r="F8" s="1018" t="s">
        <v>41</v>
      </c>
      <c r="G8" s="1018"/>
      <c r="H8" s="120"/>
    </row>
    <row r="9" spans="1:8">
      <c r="A9" s="120"/>
      <c r="B9" s="120"/>
      <c r="C9" s="120"/>
      <c r="D9" s="1019"/>
      <c r="E9" s="1018"/>
      <c r="F9" s="1018" t="s">
        <v>42</v>
      </c>
      <c r="G9" s="1018"/>
      <c r="H9" s="120"/>
    </row>
    <row r="10" spans="1:8" ht="12.75" customHeight="1">
      <c r="A10" s="120"/>
      <c r="B10" s="120"/>
      <c r="C10" s="120"/>
      <c r="D10" s="1019"/>
      <c r="E10" s="1018"/>
      <c r="F10" s="1018" t="s">
        <v>43</v>
      </c>
      <c r="G10" s="1020"/>
      <c r="H10" s="120"/>
    </row>
    <row r="11" spans="1:8" ht="3" customHeight="1">
      <c r="A11" s="1021"/>
      <c r="B11" s="1022"/>
      <c r="C11" s="1022"/>
      <c r="D11" s="1023"/>
      <c r="E11" s="1024"/>
      <c r="F11" s="1024"/>
      <c r="G11" s="1024"/>
      <c r="H11" s="1021"/>
    </row>
    <row r="12" spans="1:8" ht="8.1" customHeight="1">
      <c r="A12" s="120"/>
      <c r="B12" s="1025"/>
      <c r="C12" s="1025"/>
      <c r="D12" s="1017"/>
      <c r="E12" s="1020"/>
      <c r="F12" s="1020"/>
      <c r="G12" s="1020"/>
      <c r="H12" s="120"/>
    </row>
    <row r="13" spans="1:8">
      <c r="A13" s="120"/>
      <c r="B13" s="1013" t="s">
        <v>44</v>
      </c>
      <c r="C13" s="120"/>
      <c r="D13" s="207">
        <v>2018</v>
      </c>
      <c r="E13" s="1026">
        <f>SUM(F13:G13)</f>
        <v>440871</v>
      </c>
      <c r="F13" s="1026">
        <f>SUM(F17,F21,F25,F29,F33,F37,F41,F45,F49,F53,F57,F61,F65,F69,F73,F77)</f>
        <v>429999</v>
      </c>
      <c r="G13" s="1026">
        <f>SUM(G17,G21,G25,G29,G33,G37,G41,G45,G49,G53,G57,G61,G65,G69,G73,G77)</f>
        <v>10872</v>
      </c>
      <c r="H13" s="1027"/>
    </row>
    <row r="14" spans="1:8">
      <c r="A14" s="120"/>
      <c r="B14" s="1013"/>
      <c r="C14" s="120"/>
      <c r="D14" s="207">
        <v>2019</v>
      </c>
      <c r="E14" s="1026">
        <f>SUM(F14:G14)</f>
        <v>445780</v>
      </c>
      <c r="F14" s="1026">
        <f>SUM(F18,F22,F26,F30,F34,F38,F42,F46,F50,F54,F58,F62,F66,F70,F74,F78)</f>
        <v>434273</v>
      </c>
      <c r="G14" s="1026">
        <f>SUM(G18,G22,G26,G30,G34,G38,G42,G46,G50,G54,G58,G62,G66,G70,G74,G78)</f>
        <v>11507</v>
      </c>
      <c r="H14" s="1027"/>
    </row>
    <row r="15" spans="1:8">
      <c r="A15" s="120"/>
      <c r="B15" s="1013"/>
      <c r="C15" s="120"/>
      <c r="D15" s="207"/>
      <c r="E15" s="1028"/>
      <c r="F15" s="1029"/>
      <c r="G15" s="1029"/>
      <c r="H15" s="1027"/>
    </row>
    <row r="16" spans="1:8" ht="8.1" customHeight="1">
      <c r="A16" s="120"/>
      <c r="B16" s="1027"/>
      <c r="C16" s="120"/>
      <c r="D16" s="212"/>
      <c r="E16" s="1030"/>
      <c r="F16" s="122"/>
      <c r="G16" s="122"/>
      <c r="H16" s="120"/>
    </row>
    <row r="17" spans="1:8" ht="15" customHeight="1">
      <c r="A17" s="120"/>
      <c r="B17" s="121" t="s">
        <v>13</v>
      </c>
      <c r="C17" s="120"/>
      <c r="D17" s="212">
        <v>2018</v>
      </c>
      <c r="E17" s="1030">
        <f>SUM(F17:G17)</f>
        <v>53916</v>
      </c>
      <c r="F17" s="122">
        <v>52958</v>
      </c>
      <c r="G17" s="122">
        <v>958</v>
      </c>
      <c r="H17" s="120"/>
    </row>
    <row r="18" spans="1:8" ht="15" customHeight="1">
      <c r="A18" s="120"/>
      <c r="B18" s="121"/>
      <c r="C18" s="120"/>
      <c r="D18" s="212">
        <v>2019</v>
      </c>
      <c r="E18" s="1030">
        <f>SUM(F18:G18)</f>
        <v>54887</v>
      </c>
      <c r="F18" s="122">
        <v>53826</v>
      </c>
      <c r="G18" s="122">
        <v>1061</v>
      </c>
      <c r="H18" s="120"/>
    </row>
    <row r="19" spans="1:8" ht="15" customHeight="1">
      <c r="A19" s="120"/>
      <c r="B19" s="121"/>
      <c r="C19" s="120"/>
      <c r="D19" s="212"/>
      <c r="E19" s="123"/>
      <c r="F19" s="122"/>
      <c r="G19" s="122"/>
      <c r="H19" s="120"/>
    </row>
    <row r="20" spans="1:8" ht="8.1" customHeight="1">
      <c r="A20" s="120"/>
      <c r="B20" s="121"/>
      <c r="C20" s="120"/>
      <c r="D20" s="212"/>
      <c r="E20" s="1030"/>
      <c r="F20" s="122"/>
      <c r="G20" s="122"/>
      <c r="H20" s="120"/>
    </row>
    <row r="21" spans="1:8" ht="15" customHeight="1">
      <c r="A21" s="120"/>
      <c r="B21" s="121" t="s">
        <v>14</v>
      </c>
      <c r="C21" s="120"/>
      <c r="D21" s="212">
        <v>2018</v>
      </c>
      <c r="E21" s="1030">
        <f>SUM(F21:G21)</f>
        <v>32308</v>
      </c>
      <c r="F21" s="122">
        <v>31196</v>
      </c>
      <c r="G21" s="122">
        <v>1112</v>
      </c>
      <c r="H21" s="120"/>
    </row>
    <row r="22" spans="1:8" ht="15" customHeight="1">
      <c r="A22" s="120"/>
      <c r="B22" s="121"/>
      <c r="C22" s="120"/>
      <c r="D22" s="212">
        <v>2019</v>
      </c>
      <c r="E22" s="1030">
        <f>SUM(F22:G22)</f>
        <v>32163</v>
      </c>
      <c r="F22" s="122">
        <v>30961</v>
      </c>
      <c r="G22" s="122">
        <v>1202</v>
      </c>
      <c r="H22" s="120"/>
    </row>
    <row r="23" spans="1:8" ht="15" customHeight="1">
      <c r="A23" s="120"/>
      <c r="B23" s="121"/>
      <c r="C23" s="120"/>
      <c r="D23" s="212"/>
      <c r="E23" s="123"/>
      <c r="F23" s="122"/>
      <c r="G23" s="122"/>
      <c r="H23" s="120"/>
    </row>
    <row r="24" spans="1:8" ht="8.1" customHeight="1">
      <c r="A24" s="120"/>
      <c r="B24" s="121"/>
      <c r="C24" s="120"/>
      <c r="D24" s="212"/>
      <c r="E24" s="1030"/>
      <c r="F24" s="122"/>
      <c r="G24" s="122"/>
      <c r="H24" s="120"/>
    </row>
    <row r="25" spans="1:8" ht="15" customHeight="1">
      <c r="A25" s="120"/>
      <c r="B25" s="121" t="s">
        <v>15</v>
      </c>
      <c r="C25" s="120"/>
      <c r="D25" s="212">
        <v>2018</v>
      </c>
      <c r="E25" s="1030">
        <f>SUM(F25:G25)</f>
        <v>28633</v>
      </c>
      <c r="F25" s="122">
        <v>27839</v>
      </c>
      <c r="G25" s="122">
        <v>794</v>
      </c>
      <c r="H25" s="120"/>
    </row>
    <row r="26" spans="1:8" ht="15" customHeight="1">
      <c r="A26" s="120"/>
      <c r="B26" s="121"/>
      <c r="C26" s="120"/>
      <c r="D26" s="212">
        <v>2019</v>
      </c>
      <c r="E26" s="1030">
        <f>SUM(F26:G26)</f>
        <v>28592</v>
      </c>
      <c r="F26" s="122">
        <v>27854</v>
      </c>
      <c r="G26" s="122">
        <v>738</v>
      </c>
      <c r="H26" s="120"/>
    </row>
    <row r="27" spans="1:8" ht="15" customHeight="1">
      <c r="A27" s="120"/>
      <c r="B27" s="121"/>
      <c r="C27" s="120"/>
      <c r="D27" s="212"/>
      <c r="E27" s="123"/>
      <c r="F27" s="122"/>
      <c r="G27" s="122"/>
      <c r="H27" s="120"/>
    </row>
    <row r="28" spans="1:8" ht="8.1" customHeight="1">
      <c r="A28" s="120"/>
      <c r="B28" s="121"/>
      <c r="C28" s="120"/>
      <c r="D28" s="212"/>
      <c r="E28" s="1030"/>
      <c r="F28" s="122"/>
      <c r="G28" s="122"/>
      <c r="H28" s="120"/>
    </row>
    <row r="29" spans="1:8" ht="15" customHeight="1">
      <c r="A29" s="120"/>
      <c r="B29" s="121" t="s">
        <v>16</v>
      </c>
      <c r="C29" s="120"/>
      <c r="D29" s="212">
        <v>2018</v>
      </c>
      <c r="E29" s="1030">
        <f>SUM(F29:G29)</f>
        <v>12881</v>
      </c>
      <c r="F29" s="122">
        <v>12778</v>
      </c>
      <c r="G29" s="122">
        <v>103</v>
      </c>
      <c r="H29" s="120"/>
    </row>
    <row r="30" spans="1:8" ht="15" customHeight="1">
      <c r="A30" s="120"/>
      <c r="B30" s="121"/>
      <c r="C30" s="120"/>
      <c r="D30" s="212">
        <v>2019</v>
      </c>
      <c r="E30" s="1030">
        <f>SUM(F30:G30)</f>
        <v>13219</v>
      </c>
      <c r="F30" s="122">
        <v>13114</v>
      </c>
      <c r="G30" s="122">
        <v>105</v>
      </c>
      <c r="H30" s="120"/>
    </row>
    <row r="31" spans="1:8" ht="15" customHeight="1">
      <c r="A31" s="120"/>
      <c r="B31" s="121"/>
      <c r="C31" s="120"/>
      <c r="D31" s="212"/>
      <c r="E31" s="123"/>
      <c r="F31" s="122"/>
      <c r="G31" s="122"/>
      <c r="H31" s="120"/>
    </row>
    <row r="32" spans="1:8" ht="8.1" customHeight="1">
      <c r="A32" s="120"/>
      <c r="B32" s="121"/>
      <c r="C32" s="120"/>
      <c r="D32" s="212"/>
      <c r="E32" s="1030"/>
      <c r="F32" s="122"/>
      <c r="G32" s="122"/>
      <c r="H32" s="120"/>
    </row>
    <row r="33" spans="1:8" ht="15" customHeight="1">
      <c r="A33" s="120"/>
      <c r="B33" s="121" t="s">
        <v>17</v>
      </c>
      <c r="C33" s="120"/>
      <c r="D33" s="212">
        <v>2018</v>
      </c>
      <c r="E33" s="1030">
        <f>SUM(F33:G33)</f>
        <v>16580</v>
      </c>
      <c r="F33" s="122">
        <v>16279</v>
      </c>
      <c r="G33" s="122">
        <v>301</v>
      </c>
      <c r="H33" s="120"/>
    </row>
    <row r="34" spans="1:8" ht="15" customHeight="1">
      <c r="A34" s="120"/>
      <c r="B34" s="121"/>
      <c r="C34" s="120"/>
      <c r="D34" s="212">
        <v>2019</v>
      </c>
      <c r="E34" s="1030">
        <f>SUM(F34:G34)</f>
        <v>17205</v>
      </c>
      <c r="F34" s="122">
        <v>16885</v>
      </c>
      <c r="G34" s="122">
        <v>320</v>
      </c>
      <c r="H34" s="120"/>
    </row>
    <row r="35" spans="1:8" ht="15" customHeight="1">
      <c r="A35" s="120"/>
      <c r="B35" s="121"/>
      <c r="C35" s="120"/>
      <c r="D35" s="212"/>
      <c r="E35" s="123"/>
      <c r="F35" s="122"/>
      <c r="G35" s="122"/>
      <c r="H35" s="120"/>
    </row>
    <row r="36" spans="1:8" ht="8.1" customHeight="1">
      <c r="A36" s="120"/>
      <c r="B36" s="121"/>
      <c r="C36" s="120"/>
      <c r="D36" s="212"/>
      <c r="E36" s="1030"/>
      <c r="F36" s="122"/>
      <c r="G36" s="122"/>
      <c r="H36" s="120"/>
    </row>
    <row r="37" spans="1:8" ht="15" customHeight="1">
      <c r="A37" s="120"/>
      <c r="B37" s="121" t="s">
        <v>18</v>
      </c>
      <c r="C37" s="120"/>
      <c r="D37" s="212">
        <v>2018</v>
      </c>
      <c r="E37" s="1030">
        <f>SUM(F37:G37)</f>
        <v>23359</v>
      </c>
      <c r="F37" s="122">
        <v>22904</v>
      </c>
      <c r="G37" s="122">
        <v>455</v>
      </c>
      <c r="H37" s="120"/>
    </row>
    <row r="38" spans="1:8" ht="15" customHeight="1">
      <c r="A38" s="120"/>
      <c r="B38" s="121"/>
      <c r="C38" s="120"/>
      <c r="D38" s="212">
        <v>2019</v>
      </c>
      <c r="E38" s="1030">
        <f>SUM(F38:G38)</f>
        <v>23396</v>
      </c>
      <c r="F38" s="122">
        <v>22974</v>
      </c>
      <c r="G38" s="122">
        <v>422</v>
      </c>
      <c r="H38" s="120"/>
    </row>
    <row r="39" spans="1:8" ht="15" customHeight="1">
      <c r="A39" s="120"/>
      <c r="B39" s="121"/>
      <c r="C39" s="120"/>
      <c r="D39" s="212"/>
      <c r="E39" s="123"/>
      <c r="F39" s="122"/>
      <c r="G39" s="122"/>
      <c r="H39" s="120"/>
    </row>
    <row r="40" spans="1:8" ht="8.1" customHeight="1">
      <c r="A40" s="120"/>
      <c r="B40" s="121"/>
      <c r="C40" s="120"/>
      <c r="D40" s="212"/>
      <c r="E40" s="1030"/>
      <c r="F40" s="122"/>
      <c r="G40" s="122"/>
      <c r="H40" s="120"/>
    </row>
    <row r="41" spans="1:8" ht="15" customHeight="1">
      <c r="A41" s="120"/>
      <c r="B41" s="121" t="s">
        <v>20</v>
      </c>
      <c r="C41" s="120"/>
      <c r="D41" s="212">
        <v>2018</v>
      </c>
      <c r="E41" s="1030">
        <f>SUM(F41:G41)</f>
        <v>33554</v>
      </c>
      <c r="F41" s="122">
        <v>32677</v>
      </c>
      <c r="G41" s="122">
        <v>877</v>
      </c>
      <c r="H41" s="120"/>
    </row>
    <row r="42" spans="1:8" ht="15" customHeight="1">
      <c r="A42" s="120"/>
      <c r="B42" s="121"/>
      <c r="C42" s="120"/>
      <c r="D42" s="212">
        <v>2019</v>
      </c>
      <c r="E42" s="1030">
        <f>SUM(F42:G42)</f>
        <v>33743</v>
      </c>
      <c r="F42" s="122">
        <v>32812</v>
      </c>
      <c r="G42" s="122">
        <v>931</v>
      </c>
      <c r="H42" s="120"/>
    </row>
    <row r="43" spans="1:8" ht="15" customHeight="1">
      <c r="A43" s="120"/>
      <c r="B43" s="121"/>
      <c r="C43" s="120"/>
      <c r="D43" s="212"/>
      <c r="E43" s="123"/>
      <c r="F43" s="122"/>
      <c r="G43" s="122"/>
      <c r="H43" s="120"/>
    </row>
    <row r="44" spans="1:8" ht="8.1" customHeight="1">
      <c r="A44" s="120"/>
      <c r="B44" s="121"/>
      <c r="C44" s="120"/>
      <c r="D44" s="212"/>
      <c r="E44" s="1030"/>
      <c r="F44" s="122"/>
      <c r="G44" s="122"/>
      <c r="H44" s="120"/>
    </row>
    <row r="45" spans="1:8" ht="15" customHeight="1">
      <c r="A45" s="120"/>
      <c r="B45" s="121" t="s">
        <v>21</v>
      </c>
      <c r="C45" s="120"/>
      <c r="D45" s="212">
        <v>2018</v>
      </c>
      <c r="E45" s="1030">
        <f>SUM(F45:G45)</f>
        <v>3664</v>
      </c>
      <c r="F45" s="122">
        <v>3562</v>
      </c>
      <c r="G45" s="122">
        <v>102</v>
      </c>
      <c r="H45" s="120"/>
    </row>
    <row r="46" spans="1:8" ht="15" customHeight="1">
      <c r="A46" s="120"/>
      <c r="B46" s="121"/>
      <c r="C46" s="120"/>
      <c r="D46" s="212">
        <v>2019</v>
      </c>
      <c r="E46" s="1030">
        <f>SUM(F46:G46)</f>
        <v>3859</v>
      </c>
      <c r="F46" s="122">
        <v>3740</v>
      </c>
      <c r="G46" s="122">
        <v>119</v>
      </c>
      <c r="H46" s="120"/>
    </row>
    <row r="47" spans="1:8" ht="15" customHeight="1">
      <c r="A47" s="120"/>
      <c r="B47" s="121"/>
      <c r="C47" s="120"/>
      <c r="D47" s="212"/>
      <c r="E47" s="123"/>
      <c r="F47" s="122"/>
      <c r="G47" s="122"/>
      <c r="H47" s="120"/>
    </row>
    <row r="48" spans="1:8" ht="8.1" customHeight="1">
      <c r="A48" s="120"/>
      <c r="B48" s="121"/>
      <c r="C48" s="120"/>
      <c r="D48" s="212"/>
      <c r="E48" s="1030"/>
      <c r="F48" s="122"/>
      <c r="G48" s="122"/>
      <c r="H48" s="120"/>
    </row>
    <row r="49" spans="1:8" ht="15" customHeight="1">
      <c r="A49" s="120"/>
      <c r="B49" s="121" t="s">
        <v>19</v>
      </c>
      <c r="C49" s="120"/>
      <c r="D49" s="212">
        <v>2018</v>
      </c>
      <c r="E49" s="1030">
        <f>SUM(F49:G49)</f>
        <v>21247</v>
      </c>
      <c r="F49" s="122">
        <v>20966</v>
      </c>
      <c r="G49" s="122">
        <v>281</v>
      </c>
      <c r="H49" s="120"/>
    </row>
    <row r="50" spans="1:8" ht="15" customHeight="1">
      <c r="A50" s="120"/>
      <c r="B50" s="121"/>
      <c r="C50" s="120"/>
      <c r="D50" s="212">
        <v>2019</v>
      </c>
      <c r="E50" s="1030">
        <f>SUM(F50:G50)</f>
        <v>21628</v>
      </c>
      <c r="F50" s="122">
        <v>21303</v>
      </c>
      <c r="G50" s="122">
        <v>325</v>
      </c>
      <c r="H50" s="120"/>
    </row>
    <row r="51" spans="1:8" ht="15" customHeight="1">
      <c r="A51" s="120"/>
      <c r="B51" s="121"/>
      <c r="C51" s="120"/>
      <c r="D51" s="212"/>
      <c r="E51" s="123"/>
      <c r="F51" s="122"/>
      <c r="G51" s="122"/>
      <c r="H51" s="120"/>
    </row>
    <row r="52" spans="1:8" ht="8.1" customHeight="1">
      <c r="A52" s="120"/>
      <c r="B52" s="121"/>
      <c r="C52" s="120"/>
      <c r="D52" s="212"/>
      <c r="E52" s="1030"/>
      <c r="F52" s="122"/>
      <c r="G52" s="122"/>
      <c r="H52" s="120"/>
    </row>
    <row r="53" spans="1:8" ht="15" customHeight="1">
      <c r="A53" s="120"/>
      <c r="B53" s="121" t="s">
        <v>45</v>
      </c>
      <c r="C53" s="120"/>
      <c r="D53" s="212">
        <v>2018</v>
      </c>
      <c r="E53" s="1030">
        <f>SUM(F53:G53)</f>
        <v>43599</v>
      </c>
      <c r="F53" s="122">
        <v>43117</v>
      </c>
      <c r="G53" s="122">
        <v>482</v>
      </c>
      <c r="H53" s="120"/>
    </row>
    <row r="54" spans="1:8" ht="15" customHeight="1">
      <c r="A54" s="120"/>
      <c r="B54" s="121"/>
      <c r="C54" s="120"/>
      <c r="D54" s="212">
        <v>2019</v>
      </c>
      <c r="E54" s="1030">
        <f>SUM(F54:G54)</f>
        <v>44200</v>
      </c>
      <c r="F54" s="122">
        <v>43649</v>
      </c>
      <c r="G54" s="122">
        <v>551</v>
      </c>
      <c r="H54" s="120"/>
    </row>
    <row r="55" spans="1:8" ht="15" customHeight="1">
      <c r="A55" s="120"/>
      <c r="B55" s="121"/>
      <c r="C55" s="120"/>
      <c r="D55" s="212"/>
      <c r="E55" s="123"/>
      <c r="F55" s="122"/>
      <c r="G55" s="122"/>
      <c r="H55" s="120"/>
    </row>
    <row r="56" spans="1:8" ht="8.1" customHeight="1">
      <c r="A56" s="120"/>
      <c r="B56" s="121"/>
      <c r="C56" s="120"/>
      <c r="D56" s="212"/>
      <c r="E56" s="1030"/>
      <c r="F56" s="122"/>
      <c r="G56" s="122"/>
      <c r="H56" s="120"/>
    </row>
    <row r="57" spans="1:8" ht="15" customHeight="1">
      <c r="A57" s="120"/>
      <c r="B57" s="121" t="s">
        <v>25</v>
      </c>
      <c r="C57" s="120"/>
      <c r="D57" s="212">
        <v>2018</v>
      </c>
      <c r="E57" s="1030">
        <f>SUM(F57:G57)</f>
        <v>40927</v>
      </c>
      <c r="F57" s="122">
        <v>40610</v>
      </c>
      <c r="G57" s="122">
        <v>317</v>
      </c>
      <c r="H57" s="120"/>
    </row>
    <row r="58" spans="1:8" ht="15" customHeight="1">
      <c r="A58" s="120"/>
      <c r="B58" s="121"/>
      <c r="C58" s="120"/>
      <c r="D58" s="212">
        <v>2019</v>
      </c>
      <c r="E58" s="1030">
        <f>SUM(F58:G58)</f>
        <v>40475</v>
      </c>
      <c r="F58" s="122">
        <v>40085</v>
      </c>
      <c r="G58" s="122">
        <v>390</v>
      </c>
      <c r="H58" s="120"/>
    </row>
    <row r="59" spans="1:8" ht="15" customHeight="1">
      <c r="A59" s="120"/>
      <c r="B59" s="121"/>
      <c r="C59" s="120"/>
      <c r="D59" s="212"/>
      <c r="E59" s="123"/>
      <c r="F59" s="122"/>
      <c r="G59" s="122"/>
      <c r="H59" s="120"/>
    </row>
    <row r="60" spans="1:8" ht="8.1" customHeight="1">
      <c r="A60" s="120"/>
      <c r="B60" s="121"/>
      <c r="C60" s="120"/>
      <c r="D60" s="212"/>
      <c r="E60" s="1030"/>
      <c r="F60" s="122"/>
      <c r="G60" s="122"/>
      <c r="H60" s="120"/>
    </row>
    <row r="61" spans="1:8" ht="15" customHeight="1">
      <c r="A61" s="120"/>
      <c r="B61" s="121" t="s">
        <v>46</v>
      </c>
      <c r="C61" s="120"/>
      <c r="D61" s="212">
        <v>2018</v>
      </c>
      <c r="E61" s="1030">
        <f>SUM(F61:G61)</f>
        <v>86238</v>
      </c>
      <c r="F61" s="122">
        <v>81959</v>
      </c>
      <c r="G61" s="122">
        <v>4279</v>
      </c>
      <c r="H61" s="120"/>
    </row>
    <row r="62" spans="1:8" ht="15" customHeight="1">
      <c r="A62" s="120"/>
      <c r="B62" s="121"/>
      <c r="C62" s="120"/>
      <c r="D62" s="212">
        <v>2019</v>
      </c>
      <c r="E62" s="1030">
        <f>SUM(F62:G62)</f>
        <v>87651</v>
      </c>
      <c r="F62" s="122">
        <v>83172</v>
      </c>
      <c r="G62" s="122">
        <v>4479</v>
      </c>
      <c r="H62" s="120"/>
    </row>
    <row r="63" spans="1:8" ht="15" customHeight="1">
      <c r="A63" s="120"/>
      <c r="B63" s="121"/>
      <c r="C63" s="120"/>
      <c r="D63" s="212"/>
      <c r="E63" s="123"/>
      <c r="F63" s="122"/>
      <c r="G63" s="122"/>
      <c r="H63" s="120"/>
    </row>
    <row r="64" spans="1:8" ht="8.1" customHeight="1">
      <c r="A64" s="120"/>
      <c r="B64" s="121"/>
      <c r="C64" s="120"/>
      <c r="D64" s="212"/>
      <c r="E64" s="1030"/>
      <c r="F64" s="122"/>
      <c r="G64" s="122"/>
      <c r="H64" s="120"/>
    </row>
    <row r="65" spans="1:8" ht="15" customHeight="1">
      <c r="A65" s="120"/>
      <c r="B65" s="121" t="s">
        <v>23</v>
      </c>
      <c r="C65" s="120"/>
      <c r="D65" s="212">
        <v>2018</v>
      </c>
      <c r="E65" s="1030">
        <f>SUM(F65:G65)</f>
        <v>20223</v>
      </c>
      <c r="F65" s="122">
        <v>19735</v>
      </c>
      <c r="G65" s="122">
        <v>488</v>
      </c>
      <c r="H65" s="120"/>
    </row>
    <row r="66" spans="1:8" ht="15" customHeight="1">
      <c r="A66" s="120"/>
      <c r="B66" s="121"/>
      <c r="C66" s="120"/>
      <c r="D66" s="212">
        <v>2019</v>
      </c>
      <c r="E66" s="1030">
        <f>SUM(F66:G66)</f>
        <v>20639</v>
      </c>
      <c r="F66" s="122">
        <v>20134</v>
      </c>
      <c r="G66" s="122">
        <v>505</v>
      </c>
      <c r="H66" s="120"/>
    </row>
    <row r="67" spans="1:8" ht="15" customHeight="1">
      <c r="A67" s="120"/>
      <c r="B67" s="121"/>
      <c r="C67" s="120"/>
      <c r="D67" s="212"/>
      <c r="E67" s="123"/>
      <c r="F67" s="122"/>
      <c r="G67" s="122"/>
      <c r="H67" s="120"/>
    </row>
    <row r="68" spans="1:8" ht="8.1" customHeight="1">
      <c r="A68" s="120"/>
      <c r="B68" s="121"/>
      <c r="C68" s="120"/>
      <c r="D68" s="212"/>
      <c r="E68" s="1030"/>
      <c r="F68" s="122"/>
      <c r="G68" s="122"/>
      <c r="H68" s="120"/>
    </row>
    <row r="69" spans="1:8" ht="15" customHeight="1">
      <c r="A69" s="120"/>
      <c r="B69" s="121" t="s">
        <v>26</v>
      </c>
      <c r="C69" s="120"/>
      <c r="D69" s="212">
        <v>2018</v>
      </c>
      <c r="E69" s="1030">
        <f>SUM(F69:G69)</f>
        <v>20369</v>
      </c>
      <c r="F69" s="122">
        <v>20060</v>
      </c>
      <c r="G69" s="122">
        <v>309</v>
      </c>
      <c r="H69" s="120"/>
    </row>
    <row r="70" spans="1:8" ht="15" customHeight="1">
      <c r="A70" s="120"/>
      <c r="B70" s="121"/>
      <c r="C70" s="120"/>
      <c r="D70" s="212">
        <v>2019</v>
      </c>
      <c r="E70" s="1030">
        <f>SUM(F70:G70)</f>
        <v>20564</v>
      </c>
      <c r="F70" s="122">
        <v>20241</v>
      </c>
      <c r="G70" s="122">
        <v>323</v>
      </c>
      <c r="H70" s="120"/>
    </row>
    <row r="71" spans="1:8" ht="15" customHeight="1">
      <c r="A71" s="120"/>
      <c r="B71" s="121"/>
      <c r="C71" s="120"/>
      <c r="D71" s="212"/>
      <c r="E71" s="123"/>
      <c r="F71" s="122"/>
      <c r="G71" s="122"/>
      <c r="H71" s="120"/>
    </row>
    <row r="72" spans="1:8" ht="8.1" customHeight="1">
      <c r="A72" s="120"/>
      <c r="B72" s="121"/>
      <c r="C72" s="120"/>
      <c r="D72" s="212"/>
      <c r="E72" s="1030"/>
      <c r="F72" s="122"/>
      <c r="G72" s="122"/>
      <c r="H72" s="120"/>
    </row>
    <row r="73" spans="1:8" ht="15" customHeight="1">
      <c r="A73" s="120"/>
      <c r="B73" s="121" t="s">
        <v>27</v>
      </c>
      <c r="C73" s="120"/>
      <c r="D73" s="212">
        <v>2018</v>
      </c>
      <c r="E73" s="1030">
        <f>SUM(F73:G73)</f>
        <v>1354</v>
      </c>
      <c r="F73" s="122">
        <v>1340</v>
      </c>
      <c r="G73" s="122">
        <v>14</v>
      </c>
      <c r="H73" s="120"/>
    </row>
    <row r="74" spans="1:8" ht="15" customHeight="1">
      <c r="A74" s="120"/>
      <c r="B74" s="121"/>
      <c r="C74" s="120"/>
      <c r="D74" s="212">
        <v>2019</v>
      </c>
      <c r="E74" s="1030">
        <f>SUM(F74:G74)</f>
        <v>1322</v>
      </c>
      <c r="F74" s="122">
        <v>1302</v>
      </c>
      <c r="G74" s="122">
        <v>20</v>
      </c>
      <c r="H74" s="120"/>
    </row>
    <row r="75" spans="1:8" ht="15" customHeight="1">
      <c r="A75" s="120"/>
      <c r="B75" s="121"/>
      <c r="C75" s="120"/>
      <c r="D75" s="212"/>
      <c r="E75" s="123"/>
      <c r="F75" s="122"/>
      <c r="G75" s="122"/>
      <c r="H75" s="120"/>
    </row>
    <row r="76" spans="1:8" ht="8.1" customHeight="1">
      <c r="A76" s="120"/>
      <c r="B76" s="121"/>
      <c r="C76" s="120"/>
      <c r="D76" s="212"/>
      <c r="E76" s="1030"/>
      <c r="F76" s="122"/>
      <c r="G76" s="122"/>
      <c r="H76" s="120"/>
    </row>
    <row r="77" spans="1:8" ht="15" customHeight="1">
      <c r="A77" s="120"/>
      <c r="B77" s="121" t="s">
        <v>28</v>
      </c>
      <c r="C77" s="120"/>
      <c r="D77" s="212">
        <v>2018</v>
      </c>
      <c r="E77" s="1030">
        <f>SUM(F77:G77)</f>
        <v>2019</v>
      </c>
      <c r="F77" s="122">
        <v>2019</v>
      </c>
      <c r="G77" s="111" t="s">
        <v>29</v>
      </c>
      <c r="H77" s="120"/>
    </row>
    <row r="78" spans="1:8" ht="15" customHeight="1">
      <c r="A78" s="120"/>
      <c r="B78" s="121"/>
      <c r="C78" s="120"/>
      <c r="D78" s="212">
        <v>2019</v>
      </c>
      <c r="E78" s="1030">
        <f>SUM(F78:G78)</f>
        <v>2237</v>
      </c>
      <c r="F78" s="122">
        <v>2221</v>
      </c>
      <c r="G78" s="111">
        <v>16</v>
      </c>
      <c r="H78" s="120"/>
    </row>
    <row r="79" spans="1:8" ht="15" customHeight="1">
      <c r="A79" s="120"/>
      <c r="B79" s="121"/>
      <c r="C79" s="120"/>
      <c r="D79" s="212"/>
      <c r="E79" s="1030"/>
      <c r="F79" s="122"/>
      <c r="G79" s="111"/>
      <c r="H79" s="120"/>
    </row>
    <row r="80" spans="1:8" ht="8.1" customHeight="1">
      <c r="A80" s="1031"/>
      <c r="B80" s="1031"/>
      <c r="C80" s="1031"/>
      <c r="D80" s="1032"/>
      <c r="E80" s="1031"/>
      <c r="F80" s="1031"/>
      <c r="G80" s="1033"/>
      <c r="H80" s="1031"/>
    </row>
    <row r="81" spans="1:14" s="1034" customFormat="1" ht="15" customHeight="1">
      <c r="D81" s="1035"/>
      <c r="F81" s="1036"/>
      <c r="H81" s="885" t="s">
        <v>30</v>
      </c>
    </row>
    <row r="82" spans="1:14" s="1034" customFormat="1" ht="13.5" customHeight="1">
      <c r="D82" s="1035"/>
      <c r="F82" s="1037"/>
      <c r="H82" s="886" t="s">
        <v>31</v>
      </c>
    </row>
    <row r="83" spans="1:14" ht="8.1" customHeight="1">
      <c r="A83" s="997"/>
    </row>
    <row r="84" spans="1:14" s="230" customFormat="1" ht="18" customHeight="1">
      <c r="B84" s="309" t="s">
        <v>811</v>
      </c>
      <c r="D84" s="212"/>
      <c r="E84" s="307"/>
      <c r="F84" s="235"/>
      <c r="G84" s="235"/>
      <c r="H84" s="235"/>
      <c r="I84" s="307"/>
      <c r="J84" s="235"/>
      <c r="K84" s="235"/>
      <c r="L84" s="235"/>
      <c r="M84" s="235"/>
      <c r="N84" s="235"/>
    </row>
    <row r="85" spans="1:14">
      <c r="B85" s="986" t="s">
        <v>843</v>
      </c>
    </row>
    <row r="86" spans="1:14">
      <c r="B86" s="989" t="s">
        <v>844</v>
      </c>
    </row>
  </sheetData>
  <printOptions horizontalCentered="1"/>
  <pageMargins left="0.39370078740157483" right="0.39370078740157483" top="0.74803149606299213" bottom="0.51181102362204722" header="0.11811023622047245" footer="0.39370078740157483"/>
  <pageSetup paperSize="9" scale="67" orientation="portrait" r:id="rId1"/>
  <headerFooter scaleWithDoc="0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7030A0"/>
  </sheetPr>
  <dimension ref="A1:N58"/>
  <sheetViews>
    <sheetView showGridLines="0" view="pageBreakPreview" zoomScaleNormal="100" zoomScaleSheetLayoutView="100" workbookViewId="0">
      <selection activeCell="B73" sqref="B73:B75"/>
    </sheetView>
  </sheetViews>
  <sheetFormatPr defaultColWidth="8.42578125" defaultRowHeight="16.5"/>
  <cols>
    <col min="1" max="1" width="1.42578125" style="90" customWidth="1"/>
    <col min="2" max="2" width="11.5703125" style="90" customWidth="1"/>
    <col min="3" max="4" width="15.42578125" style="90" customWidth="1"/>
    <col min="5" max="5" width="18.28515625" style="92" customWidth="1"/>
    <col min="6" max="6" width="4.5703125" style="90" customWidth="1"/>
    <col min="7" max="7" width="21.7109375" style="92" customWidth="1"/>
    <col min="8" max="8" width="4.5703125" style="90" customWidth="1"/>
    <col min="9" max="9" width="14.42578125" style="90" customWidth="1"/>
    <col min="10" max="10" width="2.7109375" style="90" customWidth="1"/>
    <col min="11" max="16384" width="8.42578125" style="90"/>
  </cols>
  <sheetData>
    <row r="1" spans="1:10" ht="15" customHeight="1"/>
    <row r="2" spans="1:10" ht="17.25" customHeight="1">
      <c r="B2" s="928" t="s">
        <v>77</v>
      </c>
      <c r="C2" s="991" t="s">
        <v>847</v>
      </c>
      <c r="D2" s="991"/>
      <c r="E2" s="96"/>
      <c r="F2" s="101"/>
      <c r="G2" s="96"/>
      <c r="H2" s="101"/>
      <c r="I2" s="101"/>
      <c r="J2" s="101"/>
    </row>
    <row r="3" spans="1:10" ht="14.25" customHeight="1">
      <c r="B3" s="929" t="s">
        <v>79</v>
      </c>
      <c r="C3" s="947" t="s">
        <v>848</v>
      </c>
      <c r="D3" s="947"/>
      <c r="E3" s="946"/>
      <c r="F3" s="945"/>
      <c r="G3" s="946"/>
      <c r="H3" s="945"/>
      <c r="I3" s="945"/>
      <c r="J3" s="945"/>
    </row>
    <row r="4" spans="1:10" ht="8.25" customHeight="1">
      <c r="A4" s="947"/>
    </row>
    <row r="5" spans="1:10" ht="8.1" customHeight="1">
      <c r="A5" s="948"/>
      <c r="B5" s="949"/>
      <c r="C5" s="948"/>
      <c r="D5" s="948"/>
      <c r="E5" s="950"/>
      <c r="F5" s="950"/>
      <c r="G5" s="950"/>
      <c r="H5" s="948"/>
      <c r="I5" s="950"/>
      <c r="J5" s="949" t="s">
        <v>49</v>
      </c>
    </row>
    <row r="6" spans="1:10">
      <c r="A6" s="92"/>
      <c r="B6" s="110" t="s">
        <v>50</v>
      </c>
      <c r="C6" s="93"/>
      <c r="D6" s="900" t="s">
        <v>1</v>
      </c>
      <c r="E6" s="900" t="s">
        <v>2</v>
      </c>
      <c r="F6" s="900"/>
      <c r="G6" s="900" t="s">
        <v>51</v>
      </c>
      <c r="H6" s="901"/>
      <c r="I6" s="900" t="s">
        <v>38</v>
      </c>
      <c r="J6" s="93"/>
    </row>
    <row r="7" spans="1:10" ht="16.5" customHeight="1">
      <c r="A7" s="92"/>
      <c r="B7" s="116" t="s">
        <v>52</v>
      </c>
      <c r="C7" s="93"/>
      <c r="D7" s="901" t="s">
        <v>6</v>
      </c>
      <c r="E7" s="901" t="s">
        <v>7</v>
      </c>
      <c r="F7" s="117"/>
      <c r="G7" s="900" t="s">
        <v>53</v>
      </c>
      <c r="H7" s="93"/>
      <c r="I7" s="901" t="s">
        <v>54</v>
      </c>
      <c r="J7" s="93"/>
    </row>
    <row r="8" spans="1:10">
      <c r="A8" s="92"/>
      <c r="B8" s="93"/>
      <c r="C8" s="93"/>
      <c r="D8" s="93"/>
      <c r="E8" s="901"/>
      <c r="F8" s="901"/>
      <c r="G8" s="900" t="s">
        <v>55</v>
      </c>
      <c r="H8" s="901"/>
      <c r="I8" s="901" t="s">
        <v>56</v>
      </c>
      <c r="J8" s="93"/>
    </row>
    <row r="9" spans="1:10">
      <c r="A9" s="92"/>
      <c r="B9" s="93"/>
      <c r="C9" s="93"/>
      <c r="D9" s="93"/>
      <c r="E9" s="901"/>
      <c r="F9" s="951"/>
      <c r="G9" s="901" t="s">
        <v>41</v>
      </c>
      <c r="H9" s="951"/>
      <c r="I9" s="901"/>
      <c r="J9" s="93"/>
    </row>
    <row r="10" spans="1:10">
      <c r="A10" s="92"/>
      <c r="B10" s="93"/>
      <c r="C10" s="93"/>
      <c r="D10" s="93"/>
      <c r="E10" s="901"/>
      <c r="F10" s="951"/>
      <c r="G10" s="901" t="s">
        <v>42</v>
      </c>
      <c r="H10" s="951"/>
      <c r="I10" s="951"/>
      <c r="J10" s="93"/>
    </row>
    <row r="11" spans="1:10" ht="16.5" customHeight="1">
      <c r="A11" s="92"/>
      <c r="B11" s="93"/>
      <c r="C11" s="93"/>
      <c r="D11" s="93"/>
      <c r="E11" s="901"/>
      <c r="F11" s="951"/>
      <c r="G11" s="901" t="s">
        <v>43</v>
      </c>
      <c r="H11" s="951"/>
      <c r="I11" s="951"/>
      <c r="J11" s="93"/>
    </row>
    <row r="12" spans="1:10" ht="8.1" customHeight="1">
      <c r="A12" s="952"/>
      <c r="B12" s="953"/>
      <c r="C12" s="953"/>
      <c r="D12" s="953"/>
      <c r="E12" s="954"/>
      <c r="F12" s="955"/>
      <c r="G12" s="954"/>
      <c r="H12" s="955"/>
      <c r="I12" s="955"/>
      <c r="J12" s="992" t="s">
        <v>49</v>
      </c>
    </row>
    <row r="13" spans="1:10" ht="8.1" customHeight="1">
      <c r="A13" s="92"/>
      <c r="B13" s="956"/>
      <c r="C13" s="956"/>
      <c r="D13" s="956"/>
      <c r="E13" s="957"/>
      <c r="F13" s="93"/>
      <c r="G13" s="957"/>
      <c r="H13" s="93"/>
      <c r="I13" s="93"/>
      <c r="J13" s="993"/>
    </row>
    <row r="14" spans="1:10">
      <c r="A14" s="92"/>
      <c r="B14" s="110" t="s">
        <v>57</v>
      </c>
      <c r="C14" s="93"/>
      <c r="D14" s="117">
        <v>2018</v>
      </c>
      <c r="E14" s="959">
        <f>SUM(G14,I14)</f>
        <v>438114</v>
      </c>
      <c r="F14" s="958"/>
      <c r="G14" s="994">
        <f t="shared" ref="G14:I15" si="0">SUM(G18,G40,G44,G48)</f>
        <v>427301</v>
      </c>
      <c r="H14" s="994"/>
      <c r="I14" s="994">
        <f t="shared" si="0"/>
        <v>10813</v>
      </c>
      <c r="J14" s="93"/>
    </row>
    <row r="15" spans="1:10" ht="14.1" customHeight="1">
      <c r="A15" s="92"/>
      <c r="B15" s="106" t="s">
        <v>7</v>
      </c>
      <c r="C15" s="93"/>
      <c r="D15" s="117">
        <v>2019</v>
      </c>
      <c r="E15" s="959">
        <f>SUM(G15,I15)</f>
        <v>443421</v>
      </c>
      <c r="F15" s="93"/>
      <c r="G15" s="994">
        <f t="shared" si="0"/>
        <v>431963</v>
      </c>
      <c r="H15" s="994"/>
      <c r="I15" s="994">
        <f t="shared" si="0"/>
        <v>11458</v>
      </c>
      <c r="J15" s="93"/>
    </row>
    <row r="16" spans="1:10" ht="14.1" customHeight="1">
      <c r="A16" s="92"/>
      <c r="B16" s="106"/>
      <c r="C16" s="93"/>
      <c r="D16" s="117"/>
      <c r="E16" s="957"/>
      <c r="F16" s="93"/>
      <c r="G16" s="957"/>
      <c r="H16" s="93"/>
      <c r="I16" s="93"/>
      <c r="J16" s="93"/>
    </row>
    <row r="17" spans="1:10" ht="8.1" customHeight="1">
      <c r="A17" s="92"/>
      <c r="B17" s="106"/>
      <c r="C17" s="93"/>
      <c r="D17" s="93"/>
      <c r="E17" s="960"/>
      <c r="F17" s="93"/>
      <c r="G17" s="960"/>
      <c r="H17" s="960"/>
      <c r="I17" s="960"/>
      <c r="J17" s="93"/>
    </row>
    <row r="18" spans="1:10" ht="15" customHeight="1">
      <c r="A18" s="92"/>
      <c r="B18" s="1682" t="s">
        <v>58</v>
      </c>
      <c r="C18" s="1682"/>
      <c r="D18" s="93">
        <v>2018</v>
      </c>
      <c r="E18" s="960">
        <f>SUM(G18,I18)</f>
        <v>296841</v>
      </c>
      <c r="F18" s="99"/>
      <c r="G18" s="960">
        <f t="shared" ref="G18:I19" si="1">SUM(G24,G28,G32,G36)</f>
        <v>288005</v>
      </c>
      <c r="H18" s="960"/>
      <c r="I18" s="960">
        <f t="shared" si="1"/>
        <v>8836</v>
      </c>
      <c r="J18" s="93"/>
    </row>
    <row r="19" spans="1:10" ht="15" customHeight="1">
      <c r="A19" s="92"/>
      <c r="B19" s="105" t="s">
        <v>59</v>
      </c>
      <c r="C19" s="161"/>
      <c r="D19" s="93">
        <v>2019</v>
      </c>
      <c r="E19" s="960">
        <f>SUM(G19,I19)</f>
        <v>313669</v>
      </c>
      <c r="F19" s="99"/>
      <c r="G19" s="960">
        <f t="shared" si="1"/>
        <v>303892</v>
      </c>
      <c r="H19" s="960"/>
      <c r="I19" s="960">
        <f t="shared" si="1"/>
        <v>9777</v>
      </c>
      <c r="J19" s="93"/>
    </row>
    <row r="20" spans="1:10" ht="15" customHeight="1">
      <c r="A20" s="92"/>
      <c r="B20" s="105" t="s">
        <v>60</v>
      </c>
      <c r="C20" s="161"/>
      <c r="D20" s="93"/>
      <c r="E20" s="100"/>
      <c r="F20" s="99"/>
      <c r="G20" s="100"/>
      <c r="H20" s="112"/>
      <c r="I20" s="99"/>
      <c r="J20" s="93"/>
    </row>
    <row r="21" spans="1:10" s="91" customFormat="1">
      <c r="A21" s="97"/>
      <c r="B21" s="1683" t="s">
        <v>61</v>
      </c>
      <c r="C21" s="1683"/>
      <c r="D21" s="93"/>
      <c r="E21" s="100"/>
      <c r="F21" s="99"/>
      <c r="G21" s="100"/>
      <c r="H21" s="113"/>
      <c r="I21" s="99"/>
      <c r="J21" s="98"/>
    </row>
    <row r="22" spans="1:10" s="91" customFormat="1">
      <c r="A22" s="97"/>
      <c r="B22" s="163" t="s">
        <v>62</v>
      </c>
      <c r="C22" s="162"/>
      <c r="D22" s="93"/>
      <c r="E22" s="100"/>
      <c r="F22" s="99"/>
      <c r="G22" s="100"/>
      <c r="H22" s="113"/>
      <c r="I22" s="99"/>
      <c r="J22" s="98"/>
    </row>
    <row r="23" spans="1:10" ht="11.25" customHeight="1">
      <c r="A23" s="92"/>
      <c r="B23" s="106"/>
      <c r="C23" s="93"/>
      <c r="D23" s="93"/>
      <c r="E23" s="960"/>
      <c r="F23" s="114"/>
      <c r="G23" s="95"/>
      <c r="H23" s="115"/>
      <c r="I23" s="114"/>
      <c r="J23" s="93"/>
    </row>
    <row r="24" spans="1:10" ht="15" customHeight="1">
      <c r="A24" s="92"/>
      <c r="B24" s="107" t="s">
        <v>63</v>
      </c>
      <c r="C24" s="93"/>
      <c r="D24" s="93">
        <v>2018</v>
      </c>
      <c r="E24" s="960">
        <f>SUM(G24,I24)</f>
        <v>9416</v>
      </c>
      <c r="F24" s="94"/>
      <c r="G24" s="95">
        <v>8993</v>
      </c>
      <c r="H24" s="115"/>
      <c r="I24" s="114">
        <v>423</v>
      </c>
      <c r="J24" s="117"/>
    </row>
    <row r="25" spans="1:10" s="91" customFormat="1" ht="15" customHeight="1">
      <c r="A25" s="97"/>
      <c r="B25" s="109" t="s">
        <v>64</v>
      </c>
      <c r="C25" s="98"/>
      <c r="D25" s="93">
        <v>2019</v>
      </c>
      <c r="E25" s="960">
        <f>SUM(G25,I25)</f>
        <v>9980</v>
      </c>
      <c r="F25" s="99"/>
      <c r="G25" s="100">
        <v>9445</v>
      </c>
      <c r="H25" s="113"/>
      <c r="I25" s="99">
        <v>535</v>
      </c>
      <c r="J25" s="98"/>
    </row>
    <row r="26" spans="1:10" s="91" customFormat="1" ht="15" customHeight="1">
      <c r="A26" s="97"/>
      <c r="B26" s="109"/>
      <c r="C26" s="98"/>
      <c r="D26" s="93"/>
      <c r="E26" s="100"/>
      <c r="F26" s="99"/>
      <c r="G26" s="100"/>
      <c r="H26" s="113"/>
      <c r="I26" s="99"/>
      <c r="J26" s="98"/>
    </row>
    <row r="27" spans="1:10" ht="10.5" customHeight="1">
      <c r="A27" s="92"/>
      <c r="B27" s="108"/>
      <c r="C27" s="93"/>
      <c r="D27" s="93"/>
      <c r="E27" s="960"/>
      <c r="F27" s="94"/>
      <c r="G27" s="95"/>
      <c r="H27" s="115"/>
      <c r="I27" s="94"/>
      <c r="J27" s="93"/>
    </row>
    <row r="28" spans="1:10" ht="15" customHeight="1">
      <c r="A28" s="92"/>
      <c r="B28" s="107" t="s">
        <v>65</v>
      </c>
      <c r="C28" s="93"/>
      <c r="D28" s="93">
        <v>2018</v>
      </c>
      <c r="E28" s="960">
        <f>SUM(G28,I28)</f>
        <v>45300</v>
      </c>
      <c r="F28" s="94"/>
      <c r="G28" s="95">
        <v>43443</v>
      </c>
      <c r="H28" s="115"/>
      <c r="I28" s="94">
        <v>1857</v>
      </c>
      <c r="J28" s="93"/>
    </row>
    <row r="29" spans="1:10" s="91" customFormat="1" ht="15" customHeight="1">
      <c r="A29" s="97"/>
      <c r="B29" s="109" t="s">
        <v>66</v>
      </c>
      <c r="C29" s="98"/>
      <c r="D29" s="93">
        <v>2019</v>
      </c>
      <c r="E29" s="960">
        <f>SUM(G29,I29)</f>
        <v>51060</v>
      </c>
      <c r="F29" s="99"/>
      <c r="G29" s="100">
        <v>48807</v>
      </c>
      <c r="H29" s="113"/>
      <c r="I29" s="99">
        <v>2253</v>
      </c>
      <c r="J29" s="98"/>
    </row>
    <row r="30" spans="1:10" s="91" customFormat="1" ht="15" customHeight="1">
      <c r="A30" s="97"/>
      <c r="B30" s="109"/>
      <c r="C30" s="98"/>
      <c r="D30" s="93"/>
      <c r="E30" s="100"/>
      <c r="F30" s="99"/>
      <c r="G30" s="100"/>
      <c r="H30" s="113"/>
      <c r="I30" s="99"/>
      <c r="J30" s="98"/>
    </row>
    <row r="31" spans="1:10" ht="14.25" customHeight="1">
      <c r="A31" s="92"/>
      <c r="B31" s="108"/>
      <c r="C31" s="93"/>
      <c r="D31" s="93"/>
      <c r="E31" s="960"/>
      <c r="F31" s="94"/>
      <c r="G31" s="95"/>
      <c r="H31" s="115"/>
      <c r="I31" s="114"/>
      <c r="J31" s="93"/>
    </row>
    <row r="32" spans="1:10" ht="15" customHeight="1">
      <c r="A32" s="92"/>
      <c r="B32" s="107" t="s">
        <v>67</v>
      </c>
      <c r="C32" s="93"/>
      <c r="D32" s="93">
        <v>2018</v>
      </c>
      <c r="E32" s="960">
        <f>SUM(G32,I32)</f>
        <v>86958</v>
      </c>
      <c r="F32" s="94"/>
      <c r="G32" s="95">
        <v>83983</v>
      </c>
      <c r="H32" s="115"/>
      <c r="I32" s="114">
        <v>2975</v>
      </c>
      <c r="J32" s="93"/>
    </row>
    <row r="33" spans="1:10" s="91" customFormat="1" ht="15" customHeight="1">
      <c r="A33" s="97"/>
      <c r="B33" s="109" t="s">
        <v>68</v>
      </c>
      <c r="C33" s="98"/>
      <c r="D33" s="93">
        <v>2019</v>
      </c>
      <c r="E33" s="960">
        <f>SUM(G33,I33)</f>
        <v>91946</v>
      </c>
      <c r="F33" s="99"/>
      <c r="G33" s="100">
        <v>88742</v>
      </c>
      <c r="H33" s="113"/>
      <c r="I33" s="99">
        <v>3204</v>
      </c>
      <c r="J33" s="98"/>
    </row>
    <row r="34" spans="1:10" s="91" customFormat="1" ht="15" customHeight="1">
      <c r="A34" s="97"/>
      <c r="B34" s="109"/>
      <c r="C34" s="98"/>
      <c r="D34" s="93"/>
      <c r="E34" s="100"/>
      <c r="F34" s="99"/>
      <c r="G34" s="100"/>
      <c r="H34" s="113"/>
      <c r="I34" s="99"/>
      <c r="J34" s="98"/>
    </row>
    <row r="35" spans="1:10" ht="13.5" customHeight="1">
      <c r="A35" s="92"/>
      <c r="B35" s="106"/>
      <c r="C35" s="93"/>
      <c r="D35" s="93"/>
      <c r="E35" s="960"/>
      <c r="F35" s="94"/>
      <c r="G35" s="95"/>
      <c r="H35" s="114"/>
      <c r="I35" s="94"/>
      <c r="J35" s="93"/>
    </row>
    <row r="36" spans="1:10" ht="15" customHeight="1">
      <c r="A36" s="92"/>
      <c r="B36" s="107" t="s">
        <v>69</v>
      </c>
      <c r="C36" s="93"/>
      <c r="D36" s="93">
        <v>2018</v>
      </c>
      <c r="E36" s="960">
        <f>SUM(G36,I36)</f>
        <v>155167</v>
      </c>
      <c r="F36" s="94"/>
      <c r="G36" s="95">
        <v>151586</v>
      </c>
      <c r="H36" s="114"/>
      <c r="I36" s="94">
        <v>3581</v>
      </c>
      <c r="J36" s="93"/>
    </row>
    <row r="37" spans="1:10" s="91" customFormat="1" ht="15" customHeight="1">
      <c r="A37" s="97"/>
      <c r="B37" s="109" t="s">
        <v>70</v>
      </c>
      <c r="C37" s="98"/>
      <c r="D37" s="93">
        <v>2019</v>
      </c>
      <c r="E37" s="960">
        <f>SUM(G37,I37)</f>
        <v>160683</v>
      </c>
      <c r="F37" s="99"/>
      <c r="G37" s="100">
        <v>156898</v>
      </c>
      <c r="H37" s="113"/>
      <c r="I37" s="99">
        <v>3785</v>
      </c>
      <c r="J37" s="98"/>
    </row>
    <row r="38" spans="1:10" s="91" customFormat="1" ht="15" customHeight="1">
      <c r="A38" s="97"/>
      <c r="B38" s="109"/>
      <c r="C38" s="98"/>
      <c r="D38" s="93"/>
      <c r="E38" s="100"/>
      <c r="F38" s="99"/>
      <c r="G38" s="100"/>
      <c r="H38" s="113"/>
      <c r="I38" s="99"/>
      <c r="J38" s="98"/>
    </row>
    <row r="39" spans="1:10" ht="16.5" customHeight="1">
      <c r="A39" s="92"/>
      <c r="B39" s="106"/>
      <c r="C39" s="93"/>
      <c r="D39" s="93"/>
      <c r="E39" s="960"/>
      <c r="F39" s="94"/>
      <c r="G39" s="95"/>
      <c r="H39" s="114"/>
      <c r="I39" s="94"/>
      <c r="J39" s="93"/>
    </row>
    <row r="40" spans="1:10" ht="15" customHeight="1">
      <c r="A40" s="92"/>
      <c r="B40" s="110" t="s">
        <v>71</v>
      </c>
      <c r="C40" s="93"/>
      <c r="D40" s="93">
        <v>2018</v>
      </c>
      <c r="E40" s="960">
        <f>SUM(G40,I40)</f>
        <v>134797</v>
      </c>
      <c r="F40" s="94"/>
      <c r="G40" s="95">
        <v>132907</v>
      </c>
      <c r="H40" s="114"/>
      <c r="I40" s="94">
        <v>1890</v>
      </c>
      <c r="J40" s="93"/>
    </row>
    <row r="41" spans="1:10" s="91" customFormat="1" ht="15" customHeight="1">
      <c r="A41" s="97"/>
      <c r="B41" s="116" t="s">
        <v>72</v>
      </c>
      <c r="C41" s="98"/>
      <c r="D41" s="93">
        <v>2019</v>
      </c>
      <c r="E41" s="960">
        <f>SUM(G41,I41)</f>
        <v>123784</v>
      </c>
      <c r="F41" s="99"/>
      <c r="G41" s="100">
        <v>122166</v>
      </c>
      <c r="H41" s="113"/>
      <c r="I41" s="99">
        <v>1618</v>
      </c>
      <c r="J41" s="118"/>
    </row>
    <row r="42" spans="1:10" s="91" customFormat="1" ht="15" customHeight="1">
      <c r="A42" s="97"/>
      <c r="B42" s="116"/>
      <c r="C42" s="98"/>
      <c r="D42" s="93"/>
      <c r="E42" s="100"/>
      <c r="F42" s="99"/>
      <c r="G42" s="100"/>
      <c r="H42" s="113"/>
      <c r="I42" s="99"/>
      <c r="J42" s="118"/>
    </row>
    <row r="43" spans="1:10" ht="17.25" customHeight="1">
      <c r="A43" s="92"/>
      <c r="B43" s="106"/>
      <c r="C43" s="93"/>
      <c r="D43" s="93"/>
      <c r="E43" s="960"/>
      <c r="F43" s="94"/>
      <c r="G43" s="95"/>
      <c r="H43" s="114"/>
      <c r="I43" s="94"/>
      <c r="J43" s="93"/>
    </row>
    <row r="44" spans="1:10" ht="15" customHeight="1">
      <c r="A44" s="92"/>
      <c r="B44" s="110" t="s">
        <v>73</v>
      </c>
      <c r="C44" s="93"/>
      <c r="D44" s="93">
        <v>2018</v>
      </c>
      <c r="E44" s="960">
        <f>SUM(G44,I44)</f>
        <v>5917</v>
      </c>
      <c r="F44" s="94"/>
      <c r="G44" s="95">
        <v>5833</v>
      </c>
      <c r="H44" s="114"/>
      <c r="I44" s="94">
        <v>84</v>
      </c>
      <c r="J44" s="93"/>
    </row>
    <row r="45" spans="1:10" s="91" customFormat="1" ht="15" customHeight="1">
      <c r="A45" s="97"/>
      <c r="B45" s="116" t="s">
        <v>74</v>
      </c>
      <c r="C45" s="98"/>
      <c r="D45" s="93">
        <v>2019</v>
      </c>
      <c r="E45" s="960">
        <f>SUM(G45,I45)</f>
        <v>5096</v>
      </c>
      <c r="F45" s="99"/>
      <c r="G45" s="100">
        <v>5039</v>
      </c>
      <c r="H45" s="113"/>
      <c r="I45" s="99">
        <v>57</v>
      </c>
      <c r="J45" s="98"/>
    </row>
    <row r="46" spans="1:10" s="91" customFormat="1" ht="15" customHeight="1">
      <c r="A46" s="97"/>
      <c r="B46" s="116"/>
      <c r="C46" s="98"/>
      <c r="D46" s="93"/>
      <c r="E46" s="100"/>
      <c r="F46" s="99"/>
      <c r="G46" s="100"/>
      <c r="H46" s="113"/>
      <c r="I46" s="99"/>
      <c r="J46" s="98"/>
    </row>
    <row r="47" spans="1:10" ht="15.75" customHeight="1">
      <c r="A47" s="92"/>
      <c r="B47" s="106"/>
      <c r="C47" s="93"/>
      <c r="D47" s="93"/>
      <c r="E47" s="960"/>
      <c r="F47" s="94"/>
      <c r="G47" s="95"/>
      <c r="H47" s="114"/>
      <c r="I47" s="94"/>
      <c r="J47" s="93"/>
    </row>
    <row r="48" spans="1:10" ht="15" customHeight="1">
      <c r="A48" s="92"/>
      <c r="B48" s="110" t="s">
        <v>75</v>
      </c>
      <c r="C48" s="93"/>
      <c r="D48" s="93">
        <v>2018</v>
      </c>
      <c r="E48" s="960">
        <f>SUM(G48,I48)</f>
        <v>559</v>
      </c>
      <c r="F48" s="94"/>
      <c r="G48" s="95">
        <v>556</v>
      </c>
      <c r="H48" s="114"/>
      <c r="I48" s="94">
        <v>3</v>
      </c>
      <c r="J48" s="93"/>
    </row>
    <row r="49" spans="1:14" s="91" customFormat="1" ht="15" customHeight="1">
      <c r="A49" s="97"/>
      <c r="B49" s="116" t="s">
        <v>76</v>
      </c>
      <c r="C49" s="98"/>
      <c r="D49" s="93">
        <v>2019</v>
      </c>
      <c r="E49" s="960">
        <f>SUM(G49,I49)</f>
        <v>872</v>
      </c>
      <c r="F49" s="995"/>
      <c r="G49" s="95">
        <v>866</v>
      </c>
      <c r="H49" s="95"/>
      <c r="I49" s="95">
        <v>6</v>
      </c>
      <c r="J49" s="98"/>
    </row>
    <row r="50" spans="1:14" s="91" customFormat="1" ht="15" customHeight="1">
      <c r="A50" s="97"/>
      <c r="B50" s="116"/>
      <c r="C50" s="98"/>
      <c r="D50" s="93"/>
      <c r="J50" s="98"/>
    </row>
    <row r="51" spans="1:14" ht="8.1" customHeight="1">
      <c r="A51" s="961"/>
      <c r="B51" s="962"/>
      <c r="C51" s="961"/>
      <c r="D51" s="961"/>
      <c r="E51" s="963"/>
      <c r="F51" s="963"/>
      <c r="G51" s="963"/>
      <c r="H51" s="961"/>
      <c r="I51" s="963"/>
      <c r="J51" s="961"/>
    </row>
    <row r="52" spans="1:14" s="964" customFormat="1" ht="15" customHeight="1">
      <c r="E52" s="965"/>
      <c r="G52" s="996"/>
      <c r="J52" s="885" t="s">
        <v>30</v>
      </c>
    </row>
    <row r="53" spans="1:14" s="964" customFormat="1" ht="12" customHeight="1">
      <c r="E53" s="965"/>
      <c r="G53" s="996"/>
      <c r="J53" s="886" t="s">
        <v>31</v>
      </c>
    </row>
    <row r="54" spans="1:14" s="119" customFormat="1" ht="8.1" customHeight="1">
      <c r="A54" s="997"/>
      <c r="D54" s="987"/>
      <c r="F54" s="988"/>
    </row>
    <row r="55" spans="1:14" s="230" customFormat="1" ht="15" customHeight="1">
      <c r="B55" s="309" t="s">
        <v>811</v>
      </c>
      <c r="D55" s="212"/>
      <c r="E55" s="307"/>
      <c r="F55" s="235"/>
      <c r="G55" s="235"/>
      <c r="H55" s="235"/>
      <c r="I55" s="307"/>
      <c r="J55" s="235"/>
      <c r="K55" s="235"/>
      <c r="L55" s="235"/>
      <c r="M55" s="235"/>
      <c r="N55" s="235"/>
    </row>
    <row r="56" spans="1:14" s="119" customFormat="1" ht="15" customHeight="1">
      <c r="B56" s="986" t="s">
        <v>843</v>
      </c>
      <c r="D56" s="987"/>
      <c r="F56" s="988"/>
    </row>
    <row r="57" spans="1:14" s="119" customFormat="1" ht="15" customHeight="1">
      <c r="B57" s="989" t="s">
        <v>844</v>
      </c>
      <c r="D57" s="987"/>
      <c r="F57" s="988"/>
    </row>
    <row r="58" spans="1:14">
      <c r="A58" s="101"/>
    </row>
  </sheetData>
  <mergeCells count="2">
    <mergeCell ref="B18:C18"/>
    <mergeCell ref="B21:C21"/>
  </mergeCells>
  <printOptions horizontalCentered="1"/>
  <pageMargins left="0.39370078740157483" right="0.39370078740157483" top="0.74803149606299213" bottom="0.51181102362204722" header="0.11811023622047245" footer="0.39370078740157483"/>
  <pageSetup paperSize="9" scale="80" orientation="portrait" r:id="rId1"/>
  <headerFooter scaleWithDoc="0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</sheetPr>
  <dimension ref="A1:N208"/>
  <sheetViews>
    <sheetView showGridLines="0" view="pageBreakPreview" topLeftCell="A42" zoomScaleNormal="100" zoomScaleSheetLayoutView="100" workbookViewId="0">
      <selection activeCell="B73" sqref="B73:B75"/>
    </sheetView>
  </sheetViews>
  <sheetFormatPr defaultColWidth="9.140625" defaultRowHeight="16.5"/>
  <cols>
    <col min="1" max="1" width="1.5703125" style="88" customWidth="1"/>
    <col min="2" max="2" width="11.85546875" style="88" customWidth="1"/>
    <col min="3" max="3" width="26.7109375" style="88" customWidth="1"/>
    <col min="4" max="4" width="9.5703125" style="88" customWidth="1"/>
    <col min="5" max="5" width="11.42578125" style="88" customWidth="1"/>
    <col min="6" max="6" width="1.28515625" style="88" customWidth="1"/>
    <col min="7" max="11" width="8.42578125" style="88" customWidth="1"/>
    <col min="12" max="12" width="1.140625" style="88" customWidth="1"/>
    <col min="13" max="16384" width="9.140625" style="88"/>
  </cols>
  <sheetData>
    <row r="1" spans="1:12" ht="11.45" customHeight="1">
      <c r="G1" s="927"/>
      <c r="H1" s="927"/>
      <c r="I1" s="927"/>
      <c r="J1" s="927"/>
      <c r="K1" s="927"/>
      <c r="L1" s="927"/>
    </row>
    <row r="2" spans="1:12" ht="11.45" customHeight="1">
      <c r="G2" s="927"/>
      <c r="H2" s="927"/>
      <c r="I2" s="927"/>
      <c r="J2" s="927"/>
      <c r="K2" s="927"/>
      <c r="L2" s="927"/>
    </row>
    <row r="3" spans="1:12" ht="15" customHeight="1">
      <c r="B3" s="966" t="s">
        <v>121</v>
      </c>
      <c r="C3" s="967" t="s">
        <v>78</v>
      </c>
      <c r="D3" s="967"/>
      <c r="E3" s="967"/>
      <c r="F3" s="967"/>
      <c r="G3" s="967"/>
      <c r="H3" s="967"/>
    </row>
    <row r="4" spans="1:12" ht="15" customHeight="1">
      <c r="B4" s="970"/>
      <c r="C4" s="967" t="s">
        <v>849</v>
      </c>
      <c r="D4" s="967"/>
      <c r="E4" s="967"/>
      <c r="F4" s="967"/>
      <c r="G4" s="967"/>
      <c r="H4" s="967"/>
    </row>
    <row r="5" spans="1:12" ht="15" customHeight="1">
      <c r="B5" s="968" t="s">
        <v>122</v>
      </c>
      <c r="C5" s="930" t="s">
        <v>80</v>
      </c>
      <c r="D5" s="930"/>
      <c r="E5" s="930"/>
      <c r="F5" s="930"/>
      <c r="G5" s="930"/>
      <c r="H5" s="930"/>
      <c r="I5" s="931"/>
      <c r="J5" s="931"/>
      <c r="K5" s="931"/>
      <c r="L5" s="931"/>
    </row>
    <row r="6" spans="1:12" ht="15" customHeight="1">
      <c r="B6" s="968"/>
      <c r="C6" s="930" t="s">
        <v>849</v>
      </c>
      <c r="D6" s="930"/>
      <c r="E6" s="930"/>
      <c r="F6" s="930"/>
      <c r="G6" s="930"/>
      <c r="H6" s="930"/>
      <c r="I6" s="931"/>
      <c r="J6" s="931"/>
      <c r="K6" s="931"/>
      <c r="L6" s="931"/>
    </row>
    <row r="7" spans="1:12" ht="12" customHeight="1">
      <c r="B7" s="930"/>
      <c r="C7" s="930"/>
      <c r="D7" s="930"/>
      <c r="E7" s="930"/>
      <c r="F7" s="930"/>
      <c r="G7" s="930"/>
      <c r="H7" s="930"/>
      <c r="I7" s="931"/>
      <c r="J7" s="931"/>
      <c r="K7" s="931"/>
      <c r="L7" s="931"/>
    </row>
    <row r="8" spans="1:12" ht="3.75" customHeight="1">
      <c r="A8" s="932"/>
      <c r="B8" s="932"/>
      <c r="C8" s="932"/>
      <c r="D8" s="932"/>
      <c r="E8" s="933"/>
      <c r="F8" s="933"/>
      <c r="G8" s="932"/>
      <c r="H8" s="934"/>
      <c r="I8" s="934"/>
      <c r="J8" s="934"/>
      <c r="K8" s="934"/>
      <c r="L8" s="932"/>
    </row>
    <row r="9" spans="1:12" s="137" customFormat="1" ht="15" customHeight="1">
      <c r="A9" s="138"/>
      <c r="B9" s="971" t="s">
        <v>81</v>
      </c>
      <c r="C9" s="138"/>
      <c r="D9" s="138"/>
      <c r="E9" s="972" t="s">
        <v>2</v>
      </c>
      <c r="F9" s="972"/>
      <c r="G9" s="1684" t="s">
        <v>50</v>
      </c>
      <c r="H9" s="1684"/>
      <c r="I9" s="1684"/>
      <c r="J9" s="1684"/>
      <c r="K9" s="1684"/>
      <c r="L9" s="1684"/>
    </row>
    <row r="10" spans="1:12" s="137" customFormat="1" ht="15" customHeight="1">
      <c r="A10" s="138"/>
      <c r="B10" s="973" t="s">
        <v>82</v>
      </c>
      <c r="C10" s="138"/>
      <c r="D10" s="138"/>
      <c r="E10" s="974" t="s">
        <v>7</v>
      </c>
      <c r="F10" s="972"/>
      <c r="G10" s="1685" t="s">
        <v>52</v>
      </c>
      <c r="H10" s="1685"/>
      <c r="I10" s="1685"/>
      <c r="J10" s="1685"/>
      <c r="K10" s="1685"/>
      <c r="L10" s="1686"/>
    </row>
    <row r="11" spans="1:12" s="137" customFormat="1" ht="18" customHeight="1">
      <c r="A11" s="138"/>
      <c r="B11" s="138"/>
      <c r="C11" s="138"/>
      <c r="D11" s="138"/>
      <c r="E11" s="138"/>
      <c r="F11" s="974"/>
      <c r="G11" s="975" t="s">
        <v>83</v>
      </c>
      <c r="H11" s="975" t="s">
        <v>84</v>
      </c>
      <c r="I11" s="975" t="s">
        <v>85</v>
      </c>
      <c r="J11" s="975" t="s">
        <v>86</v>
      </c>
      <c r="K11" s="975" t="s">
        <v>87</v>
      </c>
      <c r="L11" s="138"/>
    </row>
    <row r="12" spans="1:12" s="137" customFormat="1" ht="3.75" customHeight="1">
      <c r="A12" s="976"/>
      <c r="B12" s="976"/>
      <c r="C12" s="976"/>
      <c r="D12" s="976"/>
      <c r="E12" s="976"/>
      <c r="F12" s="977"/>
      <c r="G12" s="977"/>
      <c r="H12" s="977"/>
      <c r="I12" s="977"/>
      <c r="J12" s="977"/>
      <c r="K12" s="977"/>
      <c r="L12" s="976"/>
    </row>
    <row r="13" spans="1:12" s="137" customFormat="1" ht="5.25" customHeight="1">
      <c r="B13" s="978"/>
      <c r="C13" s="978"/>
      <c r="D13" s="978"/>
      <c r="E13" s="978"/>
      <c r="F13" s="979"/>
      <c r="G13" s="979"/>
      <c r="H13" s="979"/>
      <c r="I13" s="979"/>
      <c r="J13" s="979"/>
      <c r="K13" s="979"/>
      <c r="L13" s="978"/>
    </row>
    <row r="14" spans="1:12" s="137" customFormat="1" ht="15" customHeight="1">
      <c r="B14" s="980" t="s">
        <v>88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</row>
    <row r="15" spans="1:12" s="137" customFormat="1" ht="15" customHeight="1">
      <c r="B15" s="971" t="s">
        <v>89</v>
      </c>
      <c r="C15" s="138"/>
      <c r="D15" s="138"/>
      <c r="E15" s="129"/>
      <c r="F15" s="133"/>
      <c r="G15" s="131"/>
      <c r="H15" s="131"/>
      <c r="I15" s="131"/>
      <c r="J15" s="131"/>
      <c r="K15" s="131"/>
      <c r="L15" s="138"/>
    </row>
    <row r="16" spans="1:12" s="130" customFormat="1" ht="13.5">
      <c r="B16" s="981" t="s">
        <v>90</v>
      </c>
      <c r="C16" s="128"/>
      <c r="D16" s="128"/>
      <c r="E16" s="135"/>
      <c r="F16" s="134"/>
      <c r="G16" s="136"/>
      <c r="H16" s="136"/>
      <c r="I16" s="136"/>
      <c r="J16" s="136"/>
      <c r="K16" s="136"/>
      <c r="L16" s="128"/>
    </row>
    <row r="17" spans="2:12" s="130" customFormat="1" ht="15" customHeight="1">
      <c r="B17" s="973" t="s">
        <v>91</v>
      </c>
      <c r="C17" s="128"/>
      <c r="D17" s="128"/>
      <c r="E17" s="135"/>
      <c r="F17" s="134"/>
      <c r="G17" s="136"/>
      <c r="H17" s="136"/>
      <c r="I17" s="136"/>
      <c r="J17" s="136"/>
      <c r="K17" s="136"/>
      <c r="L17" s="128"/>
    </row>
    <row r="18" spans="2:12" s="130" customFormat="1" ht="9.9499999999999993" customHeight="1">
      <c r="B18" s="134"/>
      <c r="C18" s="128"/>
      <c r="D18" s="128"/>
      <c r="E18" s="135"/>
      <c r="F18" s="134"/>
      <c r="G18" s="136"/>
      <c r="H18" s="136"/>
      <c r="I18" s="136"/>
      <c r="J18" s="136"/>
      <c r="K18" s="136"/>
      <c r="L18" s="128"/>
    </row>
    <row r="19" spans="2:12" s="130" customFormat="1" ht="15" customHeight="1">
      <c r="B19" s="127" t="s">
        <v>92</v>
      </c>
      <c r="C19" s="128"/>
      <c r="D19" s="128">
        <v>2018</v>
      </c>
      <c r="E19" s="129">
        <f>SUM(G19:K19)</f>
        <v>328939</v>
      </c>
      <c r="F19" s="133"/>
      <c r="G19" s="131">
        <v>88766</v>
      </c>
      <c r="H19" s="131">
        <v>98508</v>
      </c>
      <c r="I19" s="131">
        <v>84481</v>
      </c>
      <c r="J19" s="131">
        <v>43686</v>
      </c>
      <c r="K19" s="131">
        <v>13498</v>
      </c>
      <c r="L19" s="128"/>
    </row>
    <row r="20" spans="2:12" s="130" customFormat="1" ht="15" customHeight="1">
      <c r="B20" s="132" t="s">
        <v>93</v>
      </c>
      <c r="C20" s="128"/>
      <c r="D20" s="128">
        <v>2019</v>
      </c>
      <c r="E20" s="129">
        <f>SUM(G20:K20)</f>
        <v>332610</v>
      </c>
      <c r="F20" s="134"/>
      <c r="G20" s="131">
        <v>89518</v>
      </c>
      <c r="H20" s="131">
        <v>100761</v>
      </c>
      <c r="I20" s="131">
        <v>88663</v>
      </c>
      <c r="J20" s="131">
        <v>42374</v>
      </c>
      <c r="K20" s="131">
        <v>11294</v>
      </c>
      <c r="L20" s="128"/>
    </row>
    <row r="21" spans="2:12" s="130" customFormat="1" ht="15" customHeight="1">
      <c r="B21" s="132"/>
      <c r="C21" s="128"/>
      <c r="D21" s="128"/>
      <c r="E21" s="135"/>
      <c r="F21" s="134"/>
      <c r="G21" s="136"/>
      <c r="H21" s="136"/>
      <c r="I21" s="136"/>
      <c r="J21" s="136"/>
      <c r="K21" s="136"/>
      <c r="L21" s="128"/>
    </row>
    <row r="22" spans="2:12" s="130" customFormat="1" ht="8.1" customHeight="1">
      <c r="B22" s="132"/>
      <c r="C22" s="128"/>
      <c r="D22" s="128"/>
      <c r="E22" s="129"/>
      <c r="F22" s="134"/>
      <c r="G22" s="131"/>
      <c r="H22" s="131"/>
      <c r="I22" s="131"/>
      <c r="J22" s="131"/>
      <c r="K22" s="131"/>
      <c r="L22" s="128"/>
    </row>
    <row r="23" spans="2:12" s="130" customFormat="1" ht="15" customHeight="1">
      <c r="B23" s="127" t="s">
        <v>94</v>
      </c>
      <c r="C23" s="128"/>
      <c r="D23" s="128">
        <v>2018</v>
      </c>
      <c r="E23" s="129">
        <f>SUM(G23:K23)</f>
        <v>98108</v>
      </c>
      <c r="F23" s="133"/>
      <c r="G23" s="131">
        <v>17379</v>
      </c>
      <c r="H23" s="131">
        <v>23892</v>
      </c>
      <c r="I23" s="131">
        <v>22619</v>
      </c>
      <c r="J23" s="131">
        <v>24222</v>
      </c>
      <c r="K23" s="131">
        <v>9996</v>
      </c>
      <c r="L23" s="128"/>
    </row>
    <row r="24" spans="2:12" s="130" customFormat="1" ht="15" customHeight="1">
      <c r="B24" s="132" t="s">
        <v>93</v>
      </c>
      <c r="C24" s="128"/>
      <c r="D24" s="128">
        <v>2019</v>
      </c>
      <c r="E24" s="129">
        <f>SUM(G24:K24)</f>
        <v>99059</v>
      </c>
      <c r="F24" s="128"/>
      <c r="G24" s="131">
        <v>14635</v>
      </c>
      <c r="H24" s="131">
        <v>23793</v>
      </c>
      <c r="I24" s="131">
        <v>23775</v>
      </c>
      <c r="J24" s="131">
        <v>26647</v>
      </c>
      <c r="K24" s="131">
        <v>10209</v>
      </c>
      <c r="L24" s="128"/>
    </row>
    <row r="25" spans="2:12" s="130" customFormat="1" ht="15" customHeight="1">
      <c r="B25" s="132"/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  <row r="26" spans="2:12" s="130" customFormat="1" ht="8.1" customHeight="1">
      <c r="B26" s="132"/>
      <c r="C26" s="128"/>
      <c r="D26" s="128"/>
      <c r="E26" s="129"/>
      <c r="F26" s="128"/>
      <c r="G26" s="131"/>
      <c r="H26" s="131"/>
      <c r="I26" s="131"/>
      <c r="J26" s="131"/>
      <c r="K26" s="131"/>
      <c r="L26" s="128"/>
    </row>
    <row r="27" spans="2:12" s="137" customFormat="1" ht="15" customHeight="1">
      <c r="B27" s="127" t="s">
        <v>95</v>
      </c>
      <c r="C27" s="128"/>
      <c r="D27" s="128">
        <v>2018</v>
      </c>
      <c r="E27" s="129">
        <f>SUM(G27:K27)</f>
        <v>328990</v>
      </c>
      <c r="F27" s="133"/>
      <c r="G27" s="131">
        <v>85417</v>
      </c>
      <c r="H27" s="131">
        <v>103428</v>
      </c>
      <c r="I27" s="131">
        <v>79293</v>
      </c>
      <c r="J27" s="131">
        <v>43224</v>
      </c>
      <c r="K27" s="131">
        <v>17628</v>
      </c>
      <c r="L27" s="128"/>
    </row>
    <row r="28" spans="2:12" s="130" customFormat="1" ht="15" customHeight="1">
      <c r="B28" s="132" t="s">
        <v>96</v>
      </c>
      <c r="C28" s="128"/>
      <c r="D28" s="128">
        <v>2019</v>
      </c>
      <c r="E28" s="129">
        <f>SUM(G28:K28)</f>
        <v>332694</v>
      </c>
      <c r="F28" s="134"/>
      <c r="G28" s="131">
        <v>97794</v>
      </c>
      <c r="H28" s="131">
        <v>107347</v>
      </c>
      <c r="I28" s="131">
        <v>68537</v>
      </c>
      <c r="J28" s="131">
        <v>43469</v>
      </c>
      <c r="K28" s="131">
        <v>15547</v>
      </c>
      <c r="L28" s="128"/>
    </row>
    <row r="29" spans="2:12" s="130" customFormat="1" ht="15" customHeight="1">
      <c r="B29" s="132"/>
      <c r="C29" s="128"/>
      <c r="D29" s="128"/>
      <c r="E29" s="135"/>
      <c r="F29" s="134"/>
      <c r="G29" s="136"/>
      <c r="H29" s="136"/>
      <c r="I29" s="136"/>
      <c r="J29" s="136"/>
      <c r="K29" s="136"/>
      <c r="L29" s="128"/>
    </row>
    <row r="30" spans="2:12" s="130" customFormat="1" ht="8.1" customHeight="1">
      <c r="B30" s="132"/>
      <c r="C30" s="128"/>
      <c r="D30" s="128"/>
      <c r="E30" s="129"/>
      <c r="F30" s="134"/>
      <c r="G30" s="131"/>
      <c r="H30" s="131"/>
      <c r="I30" s="131"/>
      <c r="J30" s="131"/>
      <c r="K30" s="131"/>
      <c r="L30" s="128"/>
    </row>
    <row r="31" spans="2:12" s="137" customFormat="1" ht="15" customHeight="1">
      <c r="B31" s="127" t="s">
        <v>97</v>
      </c>
      <c r="C31" s="138"/>
      <c r="D31" s="128">
        <v>2018</v>
      </c>
      <c r="E31" s="129">
        <f>SUM(G31:K31)</f>
        <v>98113</v>
      </c>
      <c r="F31" s="133"/>
      <c r="G31" s="131">
        <v>22918</v>
      </c>
      <c r="H31" s="131">
        <v>16919</v>
      </c>
      <c r="I31" s="131">
        <v>27873</v>
      </c>
      <c r="J31" s="131">
        <v>16880</v>
      </c>
      <c r="K31" s="131">
        <v>13523</v>
      </c>
      <c r="L31" s="138"/>
    </row>
    <row r="32" spans="2:12" s="130" customFormat="1" ht="15" customHeight="1">
      <c r="B32" s="132" t="s">
        <v>96</v>
      </c>
      <c r="C32" s="128"/>
      <c r="D32" s="128">
        <v>2019</v>
      </c>
      <c r="E32" s="129">
        <f>SUM(G32:K32)</f>
        <v>99058</v>
      </c>
      <c r="F32" s="134"/>
      <c r="G32" s="131">
        <v>25150</v>
      </c>
      <c r="H32" s="131">
        <v>15891</v>
      </c>
      <c r="I32" s="131">
        <v>28564</v>
      </c>
      <c r="J32" s="131">
        <v>17301</v>
      </c>
      <c r="K32" s="131">
        <v>12152</v>
      </c>
      <c r="L32" s="128"/>
    </row>
    <row r="33" spans="2:12" s="130" customFormat="1" ht="15" customHeight="1">
      <c r="B33" s="132"/>
      <c r="C33" s="128"/>
      <c r="D33" s="128"/>
      <c r="E33" s="135"/>
      <c r="F33" s="134"/>
      <c r="G33" s="136"/>
      <c r="H33" s="136"/>
      <c r="I33" s="136"/>
      <c r="J33" s="136"/>
      <c r="K33" s="136"/>
      <c r="L33" s="128"/>
    </row>
    <row r="34" spans="2:12" s="130" customFormat="1" ht="8.1" customHeight="1">
      <c r="B34" s="132"/>
      <c r="C34" s="128"/>
      <c r="D34" s="128"/>
      <c r="E34" s="129"/>
      <c r="F34" s="134"/>
      <c r="G34" s="131"/>
      <c r="H34" s="131"/>
      <c r="I34" s="131"/>
      <c r="J34" s="131"/>
      <c r="K34" s="131"/>
      <c r="L34" s="128"/>
    </row>
    <row r="35" spans="2:12" s="137" customFormat="1" ht="15" customHeight="1">
      <c r="B35" s="127" t="s">
        <v>98</v>
      </c>
      <c r="C35" s="128"/>
      <c r="D35" s="128">
        <v>2018</v>
      </c>
      <c r="E35" s="129">
        <f>SUM(G35:K35)</f>
        <v>329021</v>
      </c>
      <c r="F35" s="133"/>
      <c r="G35" s="131">
        <v>41295</v>
      </c>
      <c r="H35" s="131">
        <v>63559</v>
      </c>
      <c r="I35" s="131">
        <v>73473</v>
      </c>
      <c r="J35" s="131">
        <v>95115</v>
      </c>
      <c r="K35" s="131">
        <v>55579</v>
      </c>
      <c r="L35" s="138"/>
    </row>
    <row r="36" spans="2:12" s="130" customFormat="1" ht="15" customHeight="1">
      <c r="B36" s="132" t="s">
        <v>99</v>
      </c>
      <c r="C36" s="128"/>
      <c r="D36" s="128">
        <v>2019</v>
      </c>
      <c r="E36" s="129">
        <f>SUM(G36:K36)</f>
        <v>332660</v>
      </c>
      <c r="F36" s="134"/>
      <c r="G36" s="131">
        <v>38466</v>
      </c>
      <c r="H36" s="131">
        <v>65451</v>
      </c>
      <c r="I36" s="131">
        <v>77132</v>
      </c>
      <c r="J36" s="131">
        <v>102114</v>
      </c>
      <c r="K36" s="131">
        <v>49497</v>
      </c>
      <c r="L36" s="128"/>
    </row>
    <row r="37" spans="2:12" s="130" customFormat="1" ht="15" customHeight="1">
      <c r="B37" s="132"/>
      <c r="C37" s="128"/>
      <c r="D37" s="128"/>
      <c r="E37" s="135"/>
      <c r="F37" s="134"/>
      <c r="G37" s="136"/>
      <c r="H37" s="136"/>
      <c r="I37" s="136"/>
      <c r="J37" s="136"/>
      <c r="K37" s="136"/>
      <c r="L37" s="128"/>
    </row>
    <row r="38" spans="2:12" s="130" customFormat="1" ht="8.1" customHeight="1">
      <c r="B38" s="132"/>
      <c r="C38" s="128"/>
      <c r="D38" s="128"/>
      <c r="E38" s="129"/>
      <c r="F38" s="134"/>
      <c r="G38" s="131"/>
      <c r="H38" s="131"/>
      <c r="I38" s="131"/>
      <c r="J38" s="131"/>
      <c r="K38" s="131"/>
      <c r="L38" s="128"/>
    </row>
    <row r="39" spans="2:12" s="137" customFormat="1" ht="15" customHeight="1">
      <c r="B39" s="127" t="s">
        <v>100</v>
      </c>
      <c r="C39" s="138"/>
      <c r="D39" s="128">
        <v>2018</v>
      </c>
      <c r="E39" s="129">
        <f>SUM(G39:K39)</f>
        <v>98142</v>
      </c>
      <c r="F39" s="133"/>
      <c r="G39" s="131">
        <v>19729</v>
      </c>
      <c r="H39" s="131">
        <v>23121</v>
      </c>
      <c r="I39" s="131">
        <v>21248</v>
      </c>
      <c r="J39" s="131">
        <v>22622</v>
      </c>
      <c r="K39" s="131">
        <v>11422</v>
      </c>
      <c r="L39" s="138"/>
    </row>
    <row r="40" spans="2:12" s="130" customFormat="1" ht="15" customHeight="1">
      <c r="B40" s="132" t="s">
        <v>99</v>
      </c>
      <c r="C40" s="128"/>
      <c r="D40" s="128">
        <v>2019</v>
      </c>
      <c r="E40" s="129">
        <f>SUM(G40:K40)</f>
        <v>99086</v>
      </c>
      <c r="F40" s="134"/>
      <c r="G40" s="131">
        <v>20501</v>
      </c>
      <c r="H40" s="131">
        <v>21637</v>
      </c>
      <c r="I40" s="131">
        <v>22897</v>
      </c>
      <c r="J40" s="131">
        <v>21223</v>
      </c>
      <c r="K40" s="131">
        <v>12828</v>
      </c>
      <c r="L40" s="128"/>
    </row>
    <row r="41" spans="2:12" s="130" customFormat="1" ht="15" customHeight="1">
      <c r="B41" s="132"/>
      <c r="C41" s="128"/>
      <c r="D41" s="128"/>
      <c r="E41" s="135"/>
      <c r="F41" s="134"/>
      <c r="G41" s="136"/>
      <c r="H41" s="136"/>
      <c r="I41" s="136"/>
      <c r="J41" s="136"/>
      <c r="K41" s="136"/>
      <c r="L41" s="128"/>
    </row>
    <row r="42" spans="2:12" s="130" customFormat="1" ht="8.1" customHeight="1">
      <c r="B42" s="132"/>
      <c r="C42" s="128"/>
      <c r="D42" s="128"/>
      <c r="E42" s="129"/>
      <c r="F42" s="134"/>
      <c r="G42" s="131"/>
      <c r="H42" s="131"/>
      <c r="I42" s="131"/>
      <c r="J42" s="131"/>
      <c r="K42" s="131"/>
      <c r="L42" s="128"/>
    </row>
    <row r="43" spans="2:12" s="137" customFormat="1" ht="15" customHeight="1">
      <c r="B43" s="127" t="s">
        <v>101</v>
      </c>
      <c r="C43" s="128"/>
      <c r="D43" s="128">
        <v>2018</v>
      </c>
      <c r="E43" s="129">
        <f>SUM(G43:K43)</f>
        <v>329024</v>
      </c>
      <c r="F43" s="133"/>
      <c r="G43" s="131">
        <v>36793</v>
      </c>
      <c r="H43" s="131">
        <v>23096</v>
      </c>
      <c r="I43" s="131">
        <v>66354</v>
      </c>
      <c r="J43" s="131">
        <v>119051</v>
      </c>
      <c r="K43" s="131">
        <v>83730</v>
      </c>
      <c r="L43" s="138"/>
    </row>
    <row r="44" spans="2:12" s="130" customFormat="1" ht="15" customHeight="1">
      <c r="B44" s="132" t="s">
        <v>102</v>
      </c>
      <c r="C44" s="128"/>
      <c r="D44" s="128">
        <v>2019</v>
      </c>
      <c r="E44" s="129">
        <f>SUM(G44:K44)</f>
        <v>332648</v>
      </c>
      <c r="F44" s="134"/>
      <c r="G44" s="131">
        <v>38386</v>
      </c>
      <c r="H44" s="131">
        <v>29465</v>
      </c>
      <c r="I44" s="131">
        <v>69979</v>
      </c>
      <c r="J44" s="131">
        <v>117162</v>
      </c>
      <c r="K44" s="131">
        <v>77656</v>
      </c>
      <c r="L44" s="128"/>
    </row>
    <row r="45" spans="2:12" s="130" customFormat="1" ht="15" customHeight="1">
      <c r="B45" s="132"/>
      <c r="C45" s="128"/>
      <c r="D45" s="128"/>
      <c r="E45" s="135"/>
      <c r="F45" s="134"/>
      <c r="G45" s="136"/>
      <c r="H45" s="136"/>
      <c r="I45" s="136"/>
      <c r="J45" s="136"/>
      <c r="K45" s="136"/>
      <c r="L45" s="128"/>
    </row>
    <row r="46" spans="2:12" s="130" customFormat="1" ht="8.1" customHeight="1">
      <c r="B46" s="132"/>
      <c r="C46" s="128"/>
      <c r="D46" s="128"/>
      <c r="E46" s="129"/>
      <c r="F46" s="134"/>
      <c r="G46" s="131"/>
      <c r="H46" s="131"/>
      <c r="I46" s="131"/>
      <c r="J46" s="131"/>
      <c r="K46" s="131"/>
      <c r="L46" s="128"/>
    </row>
    <row r="47" spans="2:12" s="137" customFormat="1" ht="15" customHeight="1">
      <c r="B47" s="127" t="s">
        <v>103</v>
      </c>
      <c r="C47" s="138"/>
      <c r="D47" s="128">
        <v>2018</v>
      </c>
      <c r="E47" s="129">
        <f>SUM(G47:K47)</f>
        <v>98144</v>
      </c>
      <c r="F47" s="133"/>
      <c r="G47" s="131">
        <v>14586</v>
      </c>
      <c r="H47" s="131">
        <v>16141</v>
      </c>
      <c r="I47" s="131">
        <v>23723</v>
      </c>
      <c r="J47" s="131">
        <v>23634</v>
      </c>
      <c r="K47" s="131">
        <v>20060</v>
      </c>
      <c r="L47" s="138"/>
    </row>
    <row r="48" spans="2:12" s="130" customFormat="1" ht="15" customHeight="1">
      <c r="B48" s="132" t="s">
        <v>102</v>
      </c>
      <c r="C48" s="128"/>
      <c r="D48" s="128">
        <v>2019</v>
      </c>
      <c r="E48" s="129">
        <f>SUM(G48:K48)</f>
        <v>99088</v>
      </c>
      <c r="F48" s="134"/>
      <c r="G48" s="131">
        <v>15373</v>
      </c>
      <c r="H48" s="131">
        <v>17366</v>
      </c>
      <c r="I48" s="131">
        <v>23584</v>
      </c>
      <c r="J48" s="131">
        <v>25169</v>
      </c>
      <c r="K48" s="131">
        <v>17596</v>
      </c>
      <c r="L48" s="128"/>
    </row>
    <row r="49" spans="1:12" s="130" customFormat="1" ht="15" customHeight="1">
      <c r="B49" s="132"/>
      <c r="C49" s="128"/>
      <c r="D49" s="128"/>
      <c r="E49" s="135"/>
      <c r="F49" s="134"/>
      <c r="G49" s="136"/>
      <c r="H49" s="136"/>
      <c r="I49" s="136"/>
      <c r="J49" s="136"/>
      <c r="K49" s="136"/>
      <c r="L49" s="128"/>
    </row>
    <row r="50" spans="1:12" s="130" customFormat="1" ht="8.1" customHeight="1">
      <c r="B50" s="132"/>
      <c r="C50" s="128"/>
      <c r="D50" s="128"/>
      <c r="E50" s="129"/>
      <c r="F50" s="134"/>
      <c r="G50" s="131"/>
      <c r="H50" s="131"/>
      <c r="I50" s="131"/>
      <c r="J50" s="131"/>
      <c r="K50" s="131"/>
      <c r="L50" s="128"/>
    </row>
    <row r="51" spans="1:12" s="130" customFormat="1" ht="15" customHeight="1">
      <c r="B51" s="127" t="s">
        <v>104</v>
      </c>
      <c r="C51" s="128"/>
      <c r="D51" s="128">
        <v>2018</v>
      </c>
      <c r="E51" s="129">
        <f>SUM(G51:K51)</f>
        <v>427126</v>
      </c>
      <c r="F51" s="133"/>
      <c r="G51" s="131">
        <v>77818</v>
      </c>
      <c r="H51" s="131">
        <v>66300</v>
      </c>
      <c r="I51" s="131">
        <v>72451</v>
      </c>
      <c r="J51" s="131">
        <v>127288</v>
      </c>
      <c r="K51" s="131">
        <v>83269</v>
      </c>
      <c r="L51" s="128"/>
    </row>
    <row r="52" spans="1:12" s="130" customFormat="1" ht="15" customHeight="1">
      <c r="B52" s="132" t="s">
        <v>105</v>
      </c>
      <c r="C52" s="128"/>
      <c r="D52" s="128">
        <v>2019</v>
      </c>
      <c r="E52" s="129">
        <f>SUM(G52:K52)</f>
        <v>431610</v>
      </c>
      <c r="F52" s="134"/>
      <c r="G52" s="131">
        <v>83858</v>
      </c>
      <c r="H52" s="131">
        <v>72682</v>
      </c>
      <c r="I52" s="131">
        <v>71768</v>
      </c>
      <c r="J52" s="131">
        <v>130477</v>
      </c>
      <c r="K52" s="131">
        <v>72825</v>
      </c>
      <c r="L52" s="128"/>
    </row>
    <row r="53" spans="1:12" s="130" customFormat="1" ht="15" customHeight="1">
      <c r="B53" s="132"/>
      <c r="C53" s="128"/>
      <c r="D53" s="128"/>
      <c r="E53" s="135"/>
      <c r="F53" s="134"/>
      <c r="G53" s="131"/>
      <c r="H53" s="131"/>
      <c r="I53" s="131"/>
      <c r="J53" s="131"/>
      <c r="K53" s="131"/>
      <c r="L53" s="128"/>
    </row>
    <row r="54" spans="1:12" s="130" customFormat="1" ht="8.1" customHeight="1">
      <c r="B54" s="132"/>
      <c r="C54" s="128"/>
      <c r="D54" s="128"/>
      <c r="E54" s="129"/>
      <c r="F54" s="134"/>
      <c r="G54" s="131"/>
      <c r="H54" s="131"/>
      <c r="I54" s="131"/>
      <c r="J54" s="131"/>
      <c r="K54" s="131"/>
      <c r="L54" s="128"/>
    </row>
    <row r="55" spans="1:12" s="137" customFormat="1" ht="15" customHeight="1">
      <c r="B55" s="127" t="s">
        <v>106</v>
      </c>
      <c r="C55" s="138"/>
      <c r="D55" s="128">
        <v>2018</v>
      </c>
      <c r="E55" s="129">
        <f>SUM(G55:K55)</f>
        <v>427151</v>
      </c>
      <c r="F55" s="133"/>
      <c r="G55" s="131">
        <v>44041</v>
      </c>
      <c r="H55" s="131">
        <v>133483</v>
      </c>
      <c r="I55" s="131">
        <v>144239</v>
      </c>
      <c r="J55" s="131">
        <v>88812</v>
      </c>
      <c r="K55" s="131">
        <v>16576</v>
      </c>
      <c r="L55" s="138"/>
    </row>
    <row r="56" spans="1:12" s="130" customFormat="1" ht="15" customHeight="1">
      <c r="B56" s="132" t="s">
        <v>107</v>
      </c>
      <c r="C56" s="128"/>
      <c r="D56" s="128">
        <v>2019</v>
      </c>
      <c r="E56" s="129">
        <f>SUM(G56:K56)</f>
        <v>431635</v>
      </c>
      <c r="F56" s="134"/>
      <c r="G56" s="131">
        <v>42120</v>
      </c>
      <c r="H56" s="131">
        <v>131762</v>
      </c>
      <c r="I56" s="131">
        <v>155182</v>
      </c>
      <c r="J56" s="131">
        <v>87767</v>
      </c>
      <c r="K56" s="131">
        <v>14804</v>
      </c>
      <c r="L56" s="128"/>
    </row>
    <row r="57" spans="1:12" s="130" customFormat="1" ht="15" customHeight="1">
      <c r="B57" s="132"/>
      <c r="C57" s="128"/>
      <c r="D57" s="128"/>
      <c r="E57" s="135"/>
      <c r="F57" s="134"/>
      <c r="G57" s="136"/>
      <c r="H57" s="136"/>
      <c r="I57" s="136"/>
      <c r="J57" s="136"/>
      <c r="K57" s="136"/>
      <c r="L57" s="128"/>
    </row>
    <row r="58" spans="1:12" s="130" customFormat="1" ht="8.1" customHeight="1">
      <c r="B58" s="132"/>
      <c r="C58" s="128"/>
      <c r="D58" s="128"/>
      <c r="E58" s="129"/>
      <c r="F58" s="134"/>
      <c r="G58" s="131"/>
      <c r="H58" s="131"/>
      <c r="I58" s="131"/>
      <c r="J58" s="131"/>
      <c r="K58" s="131"/>
      <c r="L58" s="128"/>
    </row>
    <row r="59" spans="1:12" s="137" customFormat="1" ht="15" customHeight="1">
      <c r="B59" s="127" t="s">
        <v>108</v>
      </c>
      <c r="C59" s="128"/>
      <c r="D59" s="128">
        <v>2018</v>
      </c>
      <c r="E59" s="129">
        <f>SUM(G59:K59)</f>
        <v>84876</v>
      </c>
      <c r="F59" s="133"/>
      <c r="G59" s="131">
        <v>13454</v>
      </c>
      <c r="H59" s="131">
        <v>27566</v>
      </c>
      <c r="I59" s="131">
        <v>17852</v>
      </c>
      <c r="J59" s="131">
        <v>16998</v>
      </c>
      <c r="K59" s="131">
        <v>9006</v>
      </c>
      <c r="L59" s="138"/>
    </row>
    <row r="60" spans="1:12" s="130" customFormat="1" ht="15" customHeight="1">
      <c r="B60" s="132" t="s">
        <v>109</v>
      </c>
      <c r="C60" s="128"/>
      <c r="D60" s="128">
        <v>2019</v>
      </c>
      <c r="E60" s="129">
        <f>SUM(G60:K60)</f>
        <v>85632</v>
      </c>
      <c r="F60" s="134"/>
      <c r="G60" s="131">
        <v>14779</v>
      </c>
      <c r="H60" s="131">
        <v>26605</v>
      </c>
      <c r="I60" s="131">
        <v>19547</v>
      </c>
      <c r="J60" s="131">
        <v>16558</v>
      </c>
      <c r="K60" s="131">
        <v>8143</v>
      </c>
      <c r="L60" s="128"/>
    </row>
    <row r="61" spans="1:12" s="130" customFormat="1" ht="15" customHeight="1">
      <c r="B61" s="132"/>
      <c r="C61" s="128"/>
      <c r="D61" s="128"/>
      <c r="L61" s="128"/>
    </row>
    <row r="62" spans="1:12" s="985" customFormat="1" ht="8.1" customHeight="1">
      <c r="A62" s="982"/>
      <c r="B62" s="982"/>
      <c r="C62" s="983"/>
      <c r="D62" s="983"/>
      <c r="E62" s="982"/>
      <c r="F62" s="982"/>
      <c r="G62" s="984"/>
      <c r="H62" s="984"/>
      <c r="I62" s="984"/>
      <c r="J62" s="982"/>
      <c r="K62" s="984"/>
      <c r="L62" s="982"/>
    </row>
    <row r="63" spans="1:12" s="944" customFormat="1" ht="15" customHeight="1">
      <c r="L63" s="885" t="s">
        <v>30</v>
      </c>
    </row>
    <row r="64" spans="1:12" s="944" customFormat="1" ht="13.5" customHeight="1">
      <c r="L64" s="886" t="s">
        <v>31</v>
      </c>
    </row>
    <row r="65" spans="1:14" s="230" customFormat="1" ht="18" customHeight="1">
      <c r="B65" s="309" t="s">
        <v>811</v>
      </c>
      <c r="D65" s="212"/>
      <c r="E65" s="307"/>
      <c r="F65" s="235"/>
      <c r="G65" s="235"/>
      <c r="H65" s="235"/>
      <c r="I65" s="307"/>
      <c r="J65" s="235"/>
      <c r="K65" s="235"/>
      <c r="L65" s="235"/>
      <c r="M65" s="235"/>
      <c r="N65" s="235"/>
    </row>
    <row r="66" spans="1:14" s="119" customFormat="1">
      <c r="B66" s="986" t="s">
        <v>843</v>
      </c>
      <c r="D66" s="987"/>
      <c r="F66" s="988"/>
    </row>
    <row r="67" spans="1:14" s="119" customFormat="1">
      <c r="B67" s="989" t="s">
        <v>844</v>
      </c>
      <c r="D67" s="987"/>
      <c r="F67" s="988"/>
    </row>
    <row r="68" spans="1:14" s="90" customFormat="1" ht="8.1" customHeight="1">
      <c r="B68" s="92"/>
      <c r="C68" s="920"/>
      <c r="D68" s="920"/>
      <c r="E68" s="92"/>
      <c r="F68" s="92"/>
      <c r="G68" s="990"/>
      <c r="H68" s="990"/>
      <c r="I68" s="990"/>
      <c r="J68" s="92"/>
      <c r="K68" s="990"/>
      <c r="L68" s="92"/>
    </row>
    <row r="69" spans="1:14" ht="15" customHeight="1">
      <c r="G69" s="927"/>
      <c r="H69" s="927"/>
      <c r="I69" s="927"/>
      <c r="J69" s="927"/>
      <c r="K69" s="966" t="s">
        <v>110</v>
      </c>
      <c r="L69" s="927"/>
    </row>
    <row r="70" spans="1:14" ht="15" customHeight="1">
      <c r="G70" s="927"/>
      <c r="H70" s="927"/>
      <c r="I70" s="927"/>
      <c r="J70" s="927"/>
      <c r="K70" s="968" t="s">
        <v>111</v>
      </c>
      <c r="L70" s="927"/>
    </row>
    <row r="71" spans="1:14" ht="11.45" customHeight="1">
      <c r="G71" s="927"/>
      <c r="H71" s="927"/>
      <c r="I71" s="927"/>
      <c r="J71" s="927"/>
      <c r="K71" s="927"/>
      <c r="L71" s="927"/>
    </row>
    <row r="72" spans="1:14" ht="11.45" customHeight="1">
      <c r="G72" s="927"/>
      <c r="H72" s="927"/>
      <c r="I72" s="927"/>
      <c r="J72" s="927"/>
      <c r="K72" s="927"/>
      <c r="L72" s="927"/>
    </row>
    <row r="73" spans="1:14" ht="15" customHeight="1">
      <c r="B73" s="966" t="s">
        <v>121</v>
      </c>
      <c r="C73" s="967" t="s">
        <v>78</v>
      </c>
      <c r="D73" s="967"/>
      <c r="E73" s="967"/>
      <c r="F73" s="967"/>
      <c r="G73" s="967"/>
      <c r="H73" s="967"/>
    </row>
    <row r="74" spans="1:14" ht="15" customHeight="1">
      <c r="B74" s="970"/>
      <c r="C74" s="967" t="s">
        <v>850</v>
      </c>
      <c r="D74" s="967"/>
      <c r="E74" s="967"/>
      <c r="F74" s="967"/>
      <c r="G74" s="967"/>
      <c r="H74" s="967"/>
    </row>
    <row r="75" spans="1:14" ht="15" customHeight="1">
      <c r="B75" s="968" t="s">
        <v>122</v>
      </c>
      <c r="C75" s="930" t="s">
        <v>80</v>
      </c>
      <c r="D75" s="930"/>
      <c r="E75" s="930"/>
      <c r="F75" s="930"/>
      <c r="G75" s="930"/>
      <c r="H75" s="930"/>
      <c r="I75" s="931"/>
      <c r="J75" s="931"/>
      <c r="K75" s="931"/>
      <c r="L75" s="931"/>
    </row>
    <row r="76" spans="1:14" ht="15" customHeight="1">
      <c r="B76" s="930" t="s">
        <v>112</v>
      </c>
      <c r="C76" s="930" t="s">
        <v>851</v>
      </c>
      <c r="D76" s="930"/>
      <c r="E76" s="930"/>
      <c r="F76" s="930"/>
      <c r="G76" s="930"/>
      <c r="H76" s="930"/>
      <c r="I76" s="931"/>
      <c r="J76" s="931"/>
      <c r="K76" s="931"/>
      <c r="L76" s="931"/>
    </row>
    <row r="77" spans="1:14" ht="12" customHeight="1">
      <c r="B77" s="930"/>
      <c r="C77" s="930"/>
      <c r="D77" s="930"/>
      <c r="E77" s="930"/>
      <c r="F77" s="930"/>
      <c r="G77" s="930"/>
      <c r="H77" s="930"/>
      <c r="I77" s="931"/>
      <c r="J77" s="931"/>
      <c r="K77" s="931"/>
      <c r="L77" s="931"/>
    </row>
    <row r="78" spans="1:14" ht="3.75" customHeight="1">
      <c r="A78" s="932"/>
      <c r="B78" s="932"/>
      <c r="C78" s="932"/>
      <c r="D78" s="932"/>
      <c r="E78" s="933"/>
      <c r="F78" s="933"/>
      <c r="G78" s="932"/>
      <c r="H78" s="934"/>
      <c r="I78" s="934"/>
      <c r="J78" s="934"/>
      <c r="K78" s="934"/>
      <c r="L78" s="932"/>
    </row>
    <row r="79" spans="1:14" ht="15" customHeight="1">
      <c r="A79" s="102"/>
      <c r="B79" s="104" t="s">
        <v>81</v>
      </c>
      <c r="C79" s="89"/>
      <c r="D79" s="89"/>
      <c r="E79" s="935" t="s">
        <v>2</v>
      </c>
      <c r="F79" s="935"/>
      <c r="G79" s="1687" t="s">
        <v>50</v>
      </c>
      <c r="H79" s="1687"/>
      <c r="I79" s="1687"/>
      <c r="J79" s="1687"/>
      <c r="K79" s="1687"/>
      <c r="L79" s="1687"/>
    </row>
    <row r="80" spans="1:14" ht="15" customHeight="1">
      <c r="A80" s="102"/>
      <c r="B80" s="936" t="s">
        <v>82</v>
      </c>
      <c r="C80" s="89"/>
      <c r="D80" s="89"/>
      <c r="E80" s="937" t="s">
        <v>7</v>
      </c>
      <c r="F80" s="935"/>
      <c r="G80" s="1688" t="s">
        <v>52</v>
      </c>
      <c r="H80" s="1688"/>
      <c r="I80" s="1688"/>
      <c r="J80" s="1688"/>
      <c r="K80" s="1688"/>
      <c r="L80" s="1689"/>
    </row>
    <row r="81" spans="1:12" ht="18" customHeight="1">
      <c r="A81" s="102"/>
      <c r="B81" s="89"/>
      <c r="C81" s="89"/>
      <c r="D81" s="89"/>
      <c r="E81" s="89"/>
      <c r="F81" s="937"/>
      <c r="G81" s="938" t="s">
        <v>83</v>
      </c>
      <c r="H81" s="938" t="s">
        <v>84</v>
      </c>
      <c r="I81" s="938" t="s">
        <v>85</v>
      </c>
      <c r="J81" s="938" t="s">
        <v>86</v>
      </c>
      <c r="K81" s="938" t="s">
        <v>87</v>
      </c>
      <c r="L81" s="89"/>
    </row>
    <row r="82" spans="1:12" ht="3.75" customHeight="1">
      <c r="A82" s="939"/>
      <c r="B82" s="940"/>
      <c r="C82" s="940"/>
      <c r="D82" s="940"/>
      <c r="E82" s="940"/>
      <c r="F82" s="941"/>
      <c r="G82" s="941"/>
      <c r="H82" s="941"/>
      <c r="I82" s="941"/>
      <c r="J82" s="941"/>
      <c r="K82" s="941"/>
      <c r="L82" s="940"/>
    </row>
    <row r="83" spans="1:12" ht="7.5" customHeight="1">
      <c r="B83" s="103"/>
      <c r="C83" s="103"/>
      <c r="D83" s="103"/>
      <c r="E83" s="103"/>
      <c r="F83" s="969"/>
      <c r="G83" s="969"/>
      <c r="H83" s="969"/>
      <c r="I83" s="969"/>
      <c r="J83" s="969"/>
      <c r="K83" s="969"/>
      <c r="L83" s="103"/>
    </row>
    <row r="84" spans="1:12" s="130" customFormat="1" ht="15" customHeight="1">
      <c r="B84" s="127" t="s">
        <v>113</v>
      </c>
      <c r="C84" s="128"/>
      <c r="D84" s="128">
        <v>2018</v>
      </c>
      <c r="E84" s="129">
        <f>SUM(G84:K84)</f>
        <v>84876</v>
      </c>
      <c r="F84" s="133"/>
      <c r="G84" s="131">
        <v>22012</v>
      </c>
      <c r="H84" s="131">
        <v>20659</v>
      </c>
      <c r="I84" s="131">
        <v>23909</v>
      </c>
      <c r="J84" s="131">
        <v>11493</v>
      </c>
      <c r="K84" s="131">
        <v>6803</v>
      </c>
      <c r="L84" s="128"/>
    </row>
    <row r="85" spans="1:12" s="130" customFormat="1" ht="15" customHeight="1">
      <c r="B85" s="132" t="s">
        <v>114</v>
      </c>
      <c r="C85" s="128"/>
      <c r="D85" s="128">
        <v>2019</v>
      </c>
      <c r="E85" s="129">
        <f>SUM(G85:K85)</f>
        <v>85633</v>
      </c>
      <c r="F85" s="134"/>
      <c r="G85" s="131">
        <v>24730</v>
      </c>
      <c r="H85" s="131">
        <v>20210</v>
      </c>
      <c r="I85" s="131">
        <v>22559</v>
      </c>
      <c r="J85" s="131">
        <v>9624</v>
      </c>
      <c r="K85" s="131">
        <v>8510</v>
      </c>
      <c r="L85" s="128"/>
    </row>
    <row r="86" spans="1:12" s="130" customFormat="1" ht="15" customHeight="1">
      <c r="B86" s="132"/>
      <c r="C86" s="128"/>
      <c r="D86" s="128"/>
      <c r="E86" s="129"/>
      <c r="F86" s="134"/>
      <c r="G86" s="136"/>
      <c r="H86" s="136"/>
      <c r="I86" s="136"/>
      <c r="J86" s="136"/>
      <c r="K86" s="136"/>
      <c r="L86" s="128"/>
    </row>
    <row r="87" spans="1:12" s="130" customFormat="1" ht="8.1" customHeight="1">
      <c r="B87" s="132"/>
      <c r="C87" s="128"/>
      <c r="D87" s="128"/>
      <c r="E87" s="129"/>
      <c r="F87" s="134"/>
      <c r="G87" s="131"/>
      <c r="H87" s="131"/>
      <c r="I87" s="131"/>
      <c r="J87" s="131"/>
      <c r="K87" s="131"/>
      <c r="L87" s="128"/>
    </row>
    <row r="88" spans="1:12" s="130" customFormat="1" ht="15" customHeight="1">
      <c r="B88" s="127" t="s">
        <v>115</v>
      </c>
      <c r="C88" s="128"/>
      <c r="D88" s="128">
        <v>2018</v>
      </c>
      <c r="E88" s="129">
        <f>SUM(G88:K88)</f>
        <v>13252</v>
      </c>
      <c r="F88" s="133"/>
      <c r="G88" s="131">
        <v>2612</v>
      </c>
      <c r="H88" s="131">
        <v>4429</v>
      </c>
      <c r="I88" s="131">
        <v>2449</v>
      </c>
      <c r="J88" s="131">
        <v>2128</v>
      </c>
      <c r="K88" s="131">
        <v>1634</v>
      </c>
      <c r="L88" s="128"/>
    </row>
    <row r="89" spans="1:12" s="130" customFormat="1" ht="15" customHeight="1">
      <c r="B89" s="132" t="s">
        <v>116</v>
      </c>
      <c r="C89" s="128"/>
      <c r="D89" s="128">
        <v>2019</v>
      </c>
      <c r="E89" s="129">
        <f>SUM(G89:K89)</f>
        <v>13448</v>
      </c>
      <c r="F89" s="134"/>
      <c r="G89" s="131">
        <v>3068</v>
      </c>
      <c r="H89" s="131">
        <v>4463</v>
      </c>
      <c r="I89" s="131">
        <v>2656</v>
      </c>
      <c r="J89" s="131">
        <v>1915</v>
      </c>
      <c r="K89" s="131">
        <v>1346</v>
      </c>
      <c r="L89" s="128"/>
    </row>
    <row r="90" spans="1:12" s="130" customFormat="1" ht="15" customHeight="1">
      <c r="B90" s="132"/>
      <c r="C90" s="128"/>
      <c r="D90" s="128"/>
      <c r="E90" s="129"/>
      <c r="F90" s="134"/>
      <c r="G90" s="136"/>
      <c r="H90" s="136"/>
      <c r="I90" s="136"/>
      <c r="J90" s="136"/>
      <c r="K90" s="136"/>
      <c r="L90" s="128"/>
    </row>
    <row r="91" spans="1:12" s="130" customFormat="1" ht="8.1" customHeight="1">
      <c r="B91" s="132"/>
      <c r="C91" s="128"/>
      <c r="D91" s="128"/>
      <c r="E91" s="129"/>
      <c r="F91" s="134"/>
      <c r="G91" s="131"/>
      <c r="H91" s="131"/>
      <c r="I91" s="131"/>
      <c r="J91" s="131"/>
      <c r="K91" s="131"/>
      <c r="L91" s="128"/>
    </row>
    <row r="92" spans="1:12" s="130" customFormat="1" ht="15" customHeight="1">
      <c r="B92" s="127" t="s">
        <v>117</v>
      </c>
      <c r="C92" s="128"/>
      <c r="D92" s="128">
        <v>2018</v>
      </c>
      <c r="E92" s="129">
        <f>SUM(G92:K92)</f>
        <v>13255</v>
      </c>
      <c r="F92" s="134"/>
      <c r="G92" s="131">
        <v>4181</v>
      </c>
      <c r="H92" s="131">
        <v>4604</v>
      </c>
      <c r="I92" s="131">
        <v>2441</v>
      </c>
      <c r="J92" s="131">
        <v>1020</v>
      </c>
      <c r="K92" s="131">
        <v>1009</v>
      </c>
      <c r="L92" s="128"/>
    </row>
    <row r="93" spans="1:12" s="130" customFormat="1" ht="15" customHeight="1">
      <c r="B93" s="132" t="s">
        <v>118</v>
      </c>
      <c r="C93" s="128"/>
      <c r="D93" s="128">
        <v>2019</v>
      </c>
      <c r="E93" s="129">
        <f>SUM(G93:K93)</f>
        <v>13448</v>
      </c>
      <c r="F93" s="134"/>
      <c r="G93" s="131">
        <v>4199</v>
      </c>
      <c r="H93" s="131">
        <v>4587</v>
      </c>
      <c r="I93" s="131">
        <v>2513</v>
      </c>
      <c r="J93" s="131">
        <v>1145</v>
      </c>
      <c r="K93" s="131">
        <v>1004</v>
      </c>
      <c r="L93" s="128"/>
    </row>
    <row r="94" spans="1:12" s="130" customFormat="1" ht="15" customHeight="1">
      <c r="B94" s="132"/>
      <c r="C94" s="128"/>
      <c r="D94" s="128"/>
      <c r="E94" s="138"/>
      <c r="F94" s="138"/>
      <c r="G94" s="138"/>
      <c r="H94" s="138"/>
      <c r="I94" s="138"/>
      <c r="J94" s="138"/>
      <c r="K94" s="138"/>
      <c r="L94" s="128"/>
    </row>
    <row r="95" spans="1:12" s="137" customFormat="1" ht="18.75" customHeight="1">
      <c r="B95" s="139" t="s">
        <v>807</v>
      </c>
      <c r="C95" s="138"/>
      <c r="D95" s="128"/>
      <c r="E95" s="128"/>
      <c r="F95" s="128"/>
      <c r="G95" s="128"/>
      <c r="H95" s="128"/>
      <c r="I95" s="128"/>
      <c r="J95" s="128"/>
      <c r="K95" s="128"/>
      <c r="L95" s="138"/>
    </row>
    <row r="96" spans="1:12" s="130" customFormat="1" ht="15" customHeight="1">
      <c r="B96" s="140" t="s">
        <v>40</v>
      </c>
      <c r="C96" s="128"/>
      <c r="D96" s="128"/>
      <c r="E96" s="135"/>
      <c r="F96" s="134"/>
      <c r="G96" s="136"/>
      <c r="H96" s="136"/>
      <c r="I96" s="136"/>
      <c r="J96" s="136"/>
      <c r="K96" s="136"/>
      <c r="L96" s="128"/>
    </row>
    <row r="97" spans="2:12" s="130" customFormat="1" ht="8.1" customHeight="1">
      <c r="B97" s="132"/>
      <c r="C97" s="128"/>
      <c r="D97" s="128"/>
      <c r="E97" s="129"/>
      <c r="F97" s="128"/>
      <c r="G97" s="142"/>
      <c r="H97" s="142"/>
      <c r="I97" s="142"/>
      <c r="J97" s="142"/>
      <c r="K97" s="142"/>
      <c r="L97" s="128"/>
    </row>
    <row r="98" spans="2:12" s="143" customFormat="1" ht="15" customHeight="1">
      <c r="B98" s="127" t="s">
        <v>119</v>
      </c>
      <c r="C98" s="141"/>
      <c r="D98" s="128">
        <v>2018</v>
      </c>
      <c r="E98" s="129">
        <f>SUM(G98:K98)</f>
        <v>10813</v>
      </c>
      <c r="F98" s="133"/>
      <c r="G98" s="142">
        <v>3757</v>
      </c>
      <c r="H98" s="142">
        <v>3537</v>
      </c>
      <c r="I98" s="142">
        <v>2341</v>
      </c>
      <c r="J98" s="142">
        <v>920</v>
      </c>
      <c r="K98" s="142">
        <v>258</v>
      </c>
      <c r="L98" s="141"/>
    </row>
    <row r="99" spans="2:12" s="145" customFormat="1" ht="15" customHeight="1">
      <c r="B99" s="132" t="s">
        <v>93</v>
      </c>
      <c r="C99" s="144"/>
      <c r="D99" s="128">
        <v>2019</v>
      </c>
      <c r="E99" s="129">
        <f>SUM(G99:K99)</f>
        <v>11455</v>
      </c>
      <c r="F99" s="132"/>
      <c r="G99" s="142">
        <v>4056</v>
      </c>
      <c r="H99" s="142">
        <v>3804</v>
      </c>
      <c r="I99" s="142">
        <v>2459</v>
      </c>
      <c r="J99" s="142">
        <v>917</v>
      </c>
      <c r="K99" s="142">
        <v>219</v>
      </c>
      <c r="L99" s="144"/>
    </row>
    <row r="100" spans="2:12" s="145" customFormat="1" ht="15" customHeight="1">
      <c r="B100" s="132"/>
      <c r="C100" s="144"/>
      <c r="D100" s="128"/>
      <c r="E100" s="146"/>
      <c r="F100" s="132"/>
      <c r="G100" s="147"/>
      <c r="H100" s="147"/>
      <c r="I100" s="147"/>
      <c r="J100" s="147"/>
      <c r="K100" s="147"/>
      <c r="L100" s="144"/>
    </row>
    <row r="101" spans="2:12" s="145" customFormat="1" ht="8.1" customHeight="1">
      <c r="B101" s="132"/>
      <c r="C101" s="144"/>
      <c r="D101" s="128"/>
      <c r="E101" s="129"/>
      <c r="F101" s="132"/>
      <c r="G101" s="142"/>
      <c r="H101" s="142"/>
      <c r="I101" s="142"/>
      <c r="J101" s="142"/>
      <c r="K101" s="142"/>
      <c r="L101" s="144"/>
    </row>
    <row r="102" spans="2:12" s="149" customFormat="1" ht="15" customHeight="1">
      <c r="B102" s="127" t="s">
        <v>120</v>
      </c>
      <c r="C102" s="148"/>
      <c r="D102" s="128">
        <v>2018</v>
      </c>
      <c r="E102" s="129">
        <f>SUM(G102:K102)</f>
        <v>10812</v>
      </c>
      <c r="F102" s="127"/>
      <c r="G102" s="142">
        <v>3207</v>
      </c>
      <c r="H102" s="142">
        <v>3921</v>
      </c>
      <c r="I102" s="142">
        <v>2511</v>
      </c>
      <c r="J102" s="142">
        <v>855</v>
      </c>
      <c r="K102" s="142">
        <v>318</v>
      </c>
      <c r="L102" s="148"/>
    </row>
    <row r="103" spans="2:12" s="145" customFormat="1" ht="15" customHeight="1">
      <c r="B103" s="132" t="s">
        <v>96</v>
      </c>
      <c r="C103" s="144"/>
      <c r="D103" s="128">
        <v>2019</v>
      </c>
      <c r="E103" s="129">
        <f>SUM(G103:K103)</f>
        <v>11455</v>
      </c>
      <c r="F103" s="132"/>
      <c r="G103" s="142">
        <v>3990</v>
      </c>
      <c r="H103" s="142">
        <v>4207</v>
      </c>
      <c r="I103" s="142">
        <v>2051</v>
      </c>
      <c r="J103" s="142">
        <v>951</v>
      </c>
      <c r="K103" s="142">
        <v>256</v>
      </c>
      <c r="L103" s="144"/>
    </row>
    <row r="104" spans="2:12" s="145" customFormat="1" ht="15" customHeight="1">
      <c r="B104" s="132"/>
      <c r="C104" s="144"/>
      <c r="D104" s="128"/>
      <c r="E104" s="129"/>
      <c r="F104" s="132"/>
      <c r="G104" s="142"/>
      <c r="H104" s="142"/>
      <c r="I104" s="142"/>
      <c r="J104" s="142"/>
      <c r="K104" s="142"/>
      <c r="L104" s="144"/>
    </row>
    <row r="105" spans="2:12" s="145" customFormat="1" ht="8.1" customHeight="1">
      <c r="B105" s="132"/>
      <c r="C105" s="144"/>
      <c r="D105" s="128"/>
      <c r="E105" s="129"/>
      <c r="F105" s="132"/>
      <c r="G105" s="142"/>
      <c r="H105" s="142"/>
      <c r="I105" s="142"/>
      <c r="J105" s="142"/>
      <c r="K105" s="142"/>
      <c r="L105" s="144"/>
    </row>
    <row r="106" spans="2:12" s="149" customFormat="1" ht="15" customHeight="1">
      <c r="B106" s="127" t="s">
        <v>98</v>
      </c>
      <c r="C106" s="148"/>
      <c r="D106" s="128">
        <v>2018</v>
      </c>
      <c r="E106" s="129">
        <f>SUM(G106:K106)</f>
        <v>10811</v>
      </c>
      <c r="F106" s="127"/>
      <c r="G106" s="142">
        <v>2922</v>
      </c>
      <c r="H106" s="142">
        <v>2781</v>
      </c>
      <c r="I106" s="142">
        <v>2195</v>
      </c>
      <c r="J106" s="142">
        <v>2013</v>
      </c>
      <c r="K106" s="142">
        <v>900</v>
      </c>
      <c r="L106" s="148"/>
    </row>
    <row r="107" spans="2:12" s="145" customFormat="1" ht="15" customHeight="1">
      <c r="B107" s="132" t="s">
        <v>99</v>
      </c>
      <c r="C107" s="144"/>
      <c r="D107" s="128">
        <v>2019</v>
      </c>
      <c r="E107" s="129">
        <f>SUM(G107:K107)</f>
        <v>11458</v>
      </c>
      <c r="F107" s="132"/>
      <c r="G107" s="142">
        <v>3130</v>
      </c>
      <c r="H107" s="142">
        <v>3084</v>
      </c>
      <c r="I107" s="142">
        <v>2379</v>
      </c>
      <c r="J107" s="142">
        <v>2072</v>
      </c>
      <c r="K107" s="142">
        <v>793</v>
      </c>
      <c r="L107" s="144"/>
    </row>
    <row r="108" spans="2:12" s="145" customFormat="1" ht="15" customHeight="1">
      <c r="B108" s="132"/>
      <c r="C108" s="144"/>
      <c r="D108" s="128"/>
      <c r="E108" s="129"/>
      <c r="F108" s="132"/>
      <c r="G108" s="142"/>
      <c r="H108" s="142"/>
      <c r="I108" s="142"/>
      <c r="J108" s="142"/>
      <c r="K108" s="142"/>
      <c r="L108" s="144"/>
    </row>
    <row r="109" spans="2:12" s="145" customFormat="1" ht="8.1" customHeight="1">
      <c r="B109" s="132"/>
      <c r="C109" s="144"/>
      <c r="D109" s="128"/>
      <c r="E109" s="129"/>
      <c r="F109" s="132"/>
      <c r="G109" s="142"/>
      <c r="H109" s="142"/>
      <c r="I109" s="142"/>
      <c r="J109" s="142"/>
      <c r="K109" s="142"/>
      <c r="L109" s="144"/>
    </row>
    <row r="110" spans="2:12" s="149" customFormat="1" ht="15" customHeight="1">
      <c r="B110" s="127" t="s">
        <v>101</v>
      </c>
      <c r="C110" s="148"/>
      <c r="D110" s="128">
        <v>2018</v>
      </c>
      <c r="E110" s="129">
        <f>SUM(G110:K110)</f>
        <v>10810</v>
      </c>
      <c r="F110" s="127"/>
      <c r="G110" s="142">
        <v>2483</v>
      </c>
      <c r="H110" s="142">
        <v>1146</v>
      </c>
      <c r="I110" s="142">
        <v>2706</v>
      </c>
      <c r="J110" s="142">
        <v>3056</v>
      </c>
      <c r="K110" s="142">
        <v>1419</v>
      </c>
      <c r="L110" s="148"/>
    </row>
    <row r="111" spans="2:12" s="145" customFormat="1" ht="15" customHeight="1">
      <c r="B111" s="132" t="s">
        <v>102</v>
      </c>
      <c r="C111" s="144"/>
      <c r="D111" s="128">
        <v>2019</v>
      </c>
      <c r="E111" s="129">
        <f>SUM(G111:K111)</f>
        <v>11456</v>
      </c>
      <c r="F111" s="132"/>
      <c r="G111" s="142">
        <v>2968</v>
      </c>
      <c r="H111" s="142">
        <v>1468</v>
      </c>
      <c r="I111" s="142">
        <v>2767</v>
      </c>
      <c r="J111" s="142">
        <v>3077</v>
      </c>
      <c r="K111" s="142">
        <v>1176</v>
      </c>
      <c r="L111" s="144"/>
    </row>
    <row r="112" spans="2:12" s="145" customFormat="1" ht="15" customHeight="1">
      <c r="B112" s="132"/>
      <c r="C112" s="144"/>
      <c r="D112" s="128"/>
      <c r="E112" s="129"/>
      <c r="F112" s="132"/>
      <c r="G112" s="142"/>
      <c r="H112" s="142"/>
      <c r="I112" s="142"/>
      <c r="J112" s="142"/>
      <c r="K112" s="142"/>
      <c r="L112" s="144"/>
    </row>
    <row r="113" spans="2:12" s="145" customFormat="1" ht="8.1" customHeight="1">
      <c r="B113" s="132"/>
      <c r="C113" s="144"/>
      <c r="D113" s="128"/>
      <c r="E113" s="129"/>
      <c r="F113" s="132"/>
      <c r="G113" s="142"/>
      <c r="H113" s="142"/>
      <c r="I113" s="142"/>
      <c r="J113" s="142"/>
      <c r="K113" s="142"/>
      <c r="L113" s="144"/>
    </row>
    <row r="114" spans="2:12" s="149" customFormat="1" ht="15" customHeight="1">
      <c r="B114" s="127" t="s">
        <v>104</v>
      </c>
      <c r="C114" s="148"/>
      <c r="D114" s="128">
        <v>2018</v>
      </c>
      <c r="E114" s="129">
        <f>SUM(G114:K114)</f>
        <v>10812</v>
      </c>
      <c r="F114" s="127"/>
      <c r="G114" s="142">
        <v>2976</v>
      </c>
      <c r="H114" s="142">
        <v>2347</v>
      </c>
      <c r="I114" s="142">
        <v>1952</v>
      </c>
      <c r="J114" s="142">
        <v>2410</v>
      </c>
      <c r="K114" s="142">
        <v>1127</v>
      </c>
      <c r="L114" s="148"/>
    </row>
    <row r="115" spans="2:12" s="145" customFormat="1" ht="15" customHeight="1">
      <c r="B115" s="132" t="s">
        <v>105</v>
      </c>
      <c r="C115" s="144"/>
      <c r="D115" s="128">
        <v>2019</v>
      </c>
      <c r="E115" s="129">
        <f>SUM(G115:K115)</f>
        <v>11456</v>
      </c>
      <c r="F115" s="132"/>
      <c r="G115" s="142">
        <v>3497</v>
      </c>
      <c r="H115" s="142">
        <v>2694</v>
      </c>
      <c r="I115" s="142">
        <v>1906</v>
      </c>
      <c r="J115" s="142">
        <v>2475</v>
      </c>
      <c r="K115" s="142">
        <v>884</v>
      </c>
      <c r="L115" s="144"/>
    </row>
    <row r="116" spans="2:12" s="145" customFormat="1" ht="15" customHeight="1">
      <c r="B116" s="132"/>
      <c r="C116" s="144"/>
      <c r="D116" s="128"/>
      <c r="E116" s="129"/>
      <c r="F116" s="132"/>
      <c r="G116" s="142"/>
      <c r="H116" s="142"/>
      <c r="I116" s="142"/>
      <c r="J116" s="142"/>
      <c r="K116" s="142"/>
      <c r="L116" s="144"/>
    </row>
    <row r="117" spans="2:12" s="145" customFormat="1" ht="8.1" customHeight="1">
      <c r="B117" s="132"/>
      <c r="C117" s="144"/>
      <c r="D117" s="128"/>
      <c r="E117" s="129"/>
      <c r="F117" s="132"/>
      <c r="G117" s="142"/>
      <c r="H117" s="142"/>
      <c r="I117" s="142"/>
      <c r="J117" s="142"/>
      <c r="K117" s="142"/>
      <c r="L117" s="144"/>
    </row>
    <row r="118" spans="2:12" s="149" customFormat="1" ht="15" customHeight="1">
      <c r="B118" s="127" t="s">
        <v>106</v>
      </c>
      <c r="C118" s="148"/>
      <c r="D118" s="128">
        <v>2018</v>
      </c>
      <c r="E118" s="129">
        <f>SUM(G118:K118)</f>
        <v>10812</v>
      </c>
      <c r="F118" s="127"/>
      <c r="G118" s="142">
        <v>1711</v>
      </c>
      <c r="H118" s="142">
        <v>4500</v>
      </c>
      <c r="I118" s="142">
        <v>3250</v>
      </c>
      <c r="J118" s="142">
        <v>1193</v>
      </c>
      <c r="K118" s="142">
        <v>158</v>
      </c>
      <c r="L118" s="148"/>
    </row>
    <row r="119" spans="2:12" s="145" customFormat="1" ht="15" customHeight="1">
      <c r="B119" s="132" t="s">
        <v>107</v>
      </c>
      <c r="C119" s="144"/>
      <c r="D119" s="128">
        <v>2019</v>
      </c>
      <c r="E119" s="129">
        <f>SUM(G119:K119)</f>
        <v>11458</v>
      </c>
      <c r="F119" s="132"/>
      <c r="G119" s="142">
        <v>1915</v>
      </c>
      <c r="H119" s="142">
        <v>4852</v>
      </c>
      <c r="I119" s="142">
        <v>3433</v>
      </c>
      <c r="J119" s="142">
        <v>1113</v>
      </c>
      <c r="K119" s="142">
        <v>145</v>
      </c>
      <c r="L119" s="144"/>
    </row>
    <row r="120" spans="2:12" s="145" customFormat="1" ht="15" customHeight="1">
      <c r="B120" s="132"/>
      <c r="C120" s="144"/>
      <c r="D120" s="128"/>
      <c r="E120" s="129"/>
      <c r="F120" s="132"/>
      <c r="G120" s="142"/>
      <c r="H120" s="142"/>
      <c r="I120" s="142"/>
      <c r="J120" s="142"/>
      <c r="K120" s="142"/>
      <c r="L120" s="144"/>
    </row>
    <row r="121" spans="2:12" s="145" customFormat="1" ht="8.1" customHeight="1">
      <c r="B121" s="132"/>
      <c r="C121" s="144"/>
      <c r="D121" s="128"/>
      <c r="E121" s="129"/>
      <c r="F121" s="132"/>
      <c r="G121" s="150"/>
      <c r="H121" s="150"/>
      <c r="I121" s="150"/>
      <c r="J121" s="150"/>
      <c r="K121" s="150"/>
      <c r="L121" s="144"/>
    </row>
    <row r="122" spans="2:12" s="143" customFormat="1" ht="15" customHeight="1">
      <c r="B122" s="127" t="s">
        <v>108</v>
      </c>
      <c r="C122" s="141"/>
      <c r="D122" s="128">
        <v>2018</v>
      </c>
      <c r="E122" s="129">
        <f>SUM(G122:K122)</f>
        <v>13</v>
      </c>
      <c r="F122" s="151"/>
      <c r="G122" s="150">
        <v>2</v>
      </c>
      <c r="H122" s="150">
        <v>5</v>
      </c>
      <c r="I122" s="150">
        <v>4</v>
      </c>
      <c r="J122" s="150">
        <v>2</v>
      </c>
      <c r="K122" s="152" t="s">
        <v>29</v>
      </c>
      <c r="L122" s="141"/>
    </row>
    <row r="123" spans="2:12" s="130" customFormat="1" ht="15" customHeight="1">
      <c r="B123" s="132" t="s">
        <v>109</v>
      </c>
      <c r="C123" s="128"/>
      <c r="D123" s="128">
        <v>2019</v>
      </c>
      <c r="E123" s="155" t="s">
        <v>29</v>
      </c>
      <c r="F123" s="134"/>
      <c r="G123" s="153" t="s">
        <v>29</v>
      </c>
      <c r="H123" s="153" t="s">
        <v>29</v>
      </c>
      <c r="I123" s="153" t="s">
        <v>29</v>
      </c>
      <c r="J123" s="153" t="s">
        <v>29</v>
      </c>
      <c r="K123" s="153" t="s">
        <v>29</v>
      </c>
      <c r="L123" s="128"/>
    </row>
    <row r="124" spans="2:12" s="130" customFormat="1" ht="15" customHeight="1">
      <c r="B124" s="132"/>
      <c r="C124" s="128"/>
      <c r="D124" s="128"/>
      <c r="E124" s="135"/>
      <c r="F124" s="134"/>
      <c r="G124" s="153"/>
      <c r="H124" s="153"/>
      <c r="I124" s="153"/>
      <c r="J124" s="153"/>
      <c r="K124" s="153"/>
      <c r="L124" s="128"/>
    </row>
    <row r="125" spans="2:12" s="130" customFormat="1" ht="8.1" customHeight="1">
      <c r="B125" s="132"/>
      <c r="C125" s="128"/>
      <c r="D125" s="128"/>
      <c r="E125" s="129"/>
      <c r="F125" s="134"/>
      <c r="G125" s="150"/>
      <c r="H125" s="154"/>
      <c r="I125" s="150"/>
      <c r="J125" s="150"/>
      <c r="K125" s="150"/>
      <c r="L125" s="128"/>
    </row>
    <row r="126" spans="2:12" s="143" customFormat="1" ht="15" customHeight="1">
      <c r="B126" s="127" t="s">
        <v>113</v>
      </c>
      <c r="C126" s="148"/>
      <c r="D126" s="128">
        <v>2018</v>
      </c>
      <c r="E126" s="129">
        <f>SUM(G126:K126)</f>
        <v>13</v>
      </c>
      <c r="F126" s="127"/>
      <c r="G126" s="152" t="s">
        <v>29</v>
      </c>
      <c r="H126" s="150">
        <v>5</v>
      </c>
      <c r="I126" s="150">
        <v>5</v>
      </c>
      <c r="J126" s="150">
        <v>3</v>
      </c>
      <c r="K126" s="152" t="s">
        <v>29</v>
      </c>
      <c r="L126" s="141"/>
    </row>
    <row r="127" spans="2:12" s="130" customFormat="1" ht="15" customHeight="1">
      <c r="B127" s="132" t="s">
        <v>114</v>
      </c>
      <c r="C127" s="144"/>
      <c r="D127" s="128">
        <v>2019</v>
      </c>
      <c r="E127" s="155" t="s">
        <v>29</v>
      </c>
      <c r="F127" s="132"/>
      <c r="G127" s="150" t="s">
        <v>29</v>
      </c>
      <c r="H127" s="150" t="s">
        <v>29</v>
      </c>
      <c r="I127" s="150" t="s">
        <v>29</v>
      </c>
      <c r="J127" s="150" t="s">
        <v>29</v>
      </c>
      <c r="K127" s="150" t="s">
        <v>29</v>
      </c>
      <c r="L127" s="136"/>
    </row>
    <row r="128" spans="2:12" s="130" customFormat="1" ht="15" customHeight="1">
      <c r="B128" s="132"/>
      <c r="C128" s="144"/>
      <c r="D128" s="128"/>
      <c r="L128" s="136"/>
    </row>
    <row r="129" spans="1:14" ht="2.25" customHeight="1">
      <c r="A129" s="942"/>
      <c r="B129" s="943"/>
      <c r="C129" s="943"/>
      <c r="D129" s="943"/>
      <c r="E129" s="942"/>
      <c r="F129" s="942"/>
      <c r="G129" s="942"/>
      <c r="H129" s="942"/>
      <c r="I129" s="942"/>
      <c r="J129" s="942"/>
      <c r="K129" s="942"/>
      <c r="L129" s="942"/>
    </row>
    <row r="130" spans="1:14" s="944" customFormat="1" ht="15" customHeight="1">
      <c r="L130" s="885" t="s">
        <v>30</v>
      </c>
    </row>
    <row r="131" spans="1:14" s="944" customFormat="1" ht="13.5" customHeight="1">
      <c r="L131" s="886" t="s">
        <v>31</v>
      </c>
    </row>
    <row r="132" spans="1:14" s="230" customFormat="1" ht="18" customHeight="1">
      <c r="B132" s="309" t="s">
        <v>811</v>
      </c>
      <c r="D132" s="212"/>
      <c r="E132" s="307"/>
      <c r="F132" s="235"/>
      <c r="G132" s="235"/>
      <c r="H132" s="235"/>
      <c r="I132" s="307"/>
      <c r="J132" s="235"/>
      <c r="K132" s="235"/>
      <c r="L132" s="235"/>
      <c r="M132" s="235"/>
      <c r="N132" s="235"/>
    </row>
    <row r="133" spans="1:14" s="119" customFormat="1">
      <c r="B133" s="986" t="s">
        <v>843</v>
      </c>
      <c r="D133" s="987"/>
      <c r="F133" s="988"/>
    </row>
    <row r="134" spans="1:14" s="119" customFormat="1">
      <c r="B134" s="989" t="s">
        <v>844</v>
      </c>
      <c r="D134" s="987"/>
      <c r="F134" s="988"/>
    </row>
    <row r="138" spans="1:14">
      <c r="G138" s="102"/>
      <c r="H138" s="102"/>
      <c r="I138" s="102"/>
      <c r="J138" s="102"/>
      <c r="K138" s="102"/>
      <c r="L138" s="102"/>
    </row>
    <row r="139" spans="1:14">
      <c r="G139" s="102"/>
      <c r="H139" s="102"/>
      <c r="I139" s="102"/>
      <c r="J139" s="102"/>
      <c r="K139" s="102"/>
      <c r="L139" s="102"/>
    </row>
    <row r="140" spans="1:14">
      <c r="G140" s="102"/>
      <c r="H140" s="102"/>
      <c r="I140" s="102"/>
      <c r="J140" s="102"/>
      <c r="K140" s="102"/>
      <c r="L140" s="102"/>
    </row>
    <row r="141" spans="1:14">
      <c r="G141" s="102"/>
      <c r="H141" s="102"/>
      <c r="I141" s="102"/>
      <c r="J141" s="102"/>
      <c r="K141" s="102"/>
      <c r="L141" s="102"/>
    </row>
    <row r="142" spans="1:14">
      <c r="G142" s="102"/>
      <c r="H142" s="102"/>
      <c r="I142" s="102"/>
      <c r="J142" s="102"/>
      <c r="K142" s="102"/>
      <c r="L142" s="102"/>
    </row>
    <row r="143" spans="1:14">
      <c r="G143" s="102"/>
      <c r="H143" s="102"/>
      <c r="I143" s="102"/>
      <c r="J143" s="102"/>
      <c r="K143" s="102"/>
      <c r="L143" s="102"/>
    </row>
    <row r="144" spans="1:14">
      <c r="G144" s="102"/>
      <c r="H144" s="102"/>
      <c r="I144" s="102"/>
      <c r="J144" s="102"/>
      <c r="K144" s="102"/>
      <c r="L144" s="102"/>
    </row>
    <row r="145" spans="7:12">
      <c r="G145" s="102"/>
      <c r="H145" s="102"/>
      <c r="I145" s="102"/>
      <c r="J145" s="102"/>
      <c r="K145" s="102"/>
      <c r="L145" s="102"/>
    </row>
    <row r="146" spans="7:12">
      <c r="G146" s="102"/>
      <c r="H146" s="102"/>
      <c r="I146" s="102"/>
      <c r="J146" s="102"/>
      <c r="K146" s="102"/>
      <c r="L146" s="102"/>
    </row>
    <row r="147" spans="7:12">
      <c r="G147" s="102"/>
      <c r="H147" s="102"/>
      <c r="I147" s="102"/>
      <c r="J147" s="102"/>
      <c r="K147" s="102"/>
      <c r="L147" s="102"/>
    </row>
    <row r="148" spans="7:12">
      <c r="G148" s="102"/>
      <c r="H148" s="102"/>
      <c r="I148" s="102"/>
      <c r="J148" s="102"/>
      <c r="K148" s="102"/>
      <c r="L148" s="102"/>
    </row>
    <row r="149" spans="7:12">
      <c r="G149" s="102"/>
      <c r="H149" s="102"/>
      <c r="I149" s="102"/>
      <c r="J149" s="102"/>
      <c r="K149" s="102"/>
      <c r="L149" s="102"/>
    </row>
    <row r="150" spans="7:12">
      <c r="G150" s="102"/>
      <c r="H150" s="102"/>
      <c r="I150" s="102"/>
      <c r="J150" s="102"/>
      <c r="K150" s="102"/>
      <c r="L150" s="102"/>
    </row>
    <row r="151" spans="7:12">
      <c r="G151" s="102"/>
      <c r="H151" s="102"/>
      <c r="I151" s="102"/>
      <c r="J151" s="102"/>
      <c r="K151" s="102"/>
      <c r="L151" s="102"/>
    </row>
    <row r="152" spans="7:12">
      <c r="G152" s="102"/>
      <c r="H152" s="102"/>
      <c r="I152" s="102"/>
      <c r="J152" s="102"/>
      <c r="K152" s="102"/>
      <c r="L152" s="102"/>
    </row>
    <row r="153" spans="7:12">
      <c r="G153" s="102"/>
      <c r="H153" s="102"/>
      <c r="I153" s="102"/>
      <c r="J153" s="102"/>
      <c r="K153" s="102"/>
      <c r="L153" s="102"/>
    </row>
    <row r="154" spans="7:12">
      <c r="G154" s="102"/>
      <c r="H154" s="102"/>
      <c r="I154" s="102"/>
      <c r="J154" s="102"/>
      <c r="K154" s="102"/>
      <c r="L154" s="102"/>
    </row>
    <row r="155" spans="7:12">
      <c r="G155" s="102"/>
      <c r="H155" s="102"/>
      <c r="I155" s="102"/>
      <c r="J155" s="102"/>
      <c r="K155" s="102"/>
      <c r="L155" s="102"/>
    </row>
    <row r="156" spans="7:12">
      <c r="G156" s="102"/>
      <c r="H156" s="102"/>
      <c r="I156" s="102"/>
      <c r="J156" s="102"/>
      <c r="K156" s="102"/>
      <c r="L156" s="102"/>
    </row>
    <row r="157" spans="7:12">
      <c r="G157" s="102"/>
      <c r="H157" s="102"/>
      <c r="I157" s="102"/>
      <c r="J157" s="102"/>
      <c r="K157" s="102"/>
      <c r="L157" s="102"/>
    </row>
    <row r="158" spans="7:12">
      <c r="G158" s="102"/>
      <c r="H158" s="102"/>
      <c r="I158" s="102"/>
      <c r="J158" s="102"/>
      <c r="K158" s="102"/>
      <c r="L158" s="102"/>
    </row>
    <row r="159" spans="7:12">
      <c r="G159" s="102"/>
      <c r="H159" s="102"/>
      <c r="I159" s="102"/>
      <c r="J159" s="102"/>
      <c r="K159" s="102"/>
      <c r="L159" s="102"/>
    </row>
    <row r="160" spans="7:12">
      <c r="G160" s="102"/>
      <c r="H160" s="102"/>
      <c r="I160" s="102"/>
      <c r="J160" s="102"/>
      <c r="K160" s="102"/>
      <c r="L160" s="102"/>
    </row>
    <row r="161" spans="7:12">
      <c r="G161" s="102"/>
      <c r="H161" s="102"/>
      <c r="I161" s="102"/>
      <c r="J161" s="102"/>
      <c r="K161" s="102"/>
      <c r="L161" s="102"/>
    </row>
    <row r="162" spans="7:12">
      <c r="G162" s="102"/>
      <c r="H162" s="102"/>
      <c r="I162" s="102"/>
      <c r="J162" s="102"/>
      <c r="K162" s="102"/>
      <c r="L162" s="102"/>
    </row>
    <row r="163" spans="7:12">
      <c r="G163" s="102"/>
      <c r="H163" s="102"/>
      <c r="I163" s="102"/>
      <c r="J163" s="102"/>
      <c r="K163" s="102"/>
      <c r="L163" s="102"/>
    </row>
    <row r="164" spans="7:12">
      <c r="G164" s="102"/>
      <c r="H164" s="102"/>
      <c r="I164" s="102"/>
      <c r="J164" s="102"/>
      <c r="K164" s="102"/>
      <c r="L164" s="102"/>
    </row>
    <row r="165" spans="7:12">
      <c r="G165" s="102"/>
      <c r="H165" s="102"/>
      <c r="I165" s="102"/>
      <c r="J165" s="102"/>
      <c r="K165" s="102"/>
      <c r="L165" s="102"/>
    </row>
    <row r="166" spans="7:12">
      <c r="G166" s="102"/>
      <c r="H166" s="102"/>
      <c r="I166" s="102"/>
      <c r="J166" s="102"/>
      <c r="K166" s="102"/>
      <c r="L166" s="102"/>
    </row>
    <row r="167" spans="7:12">
      <c r="G167" s="102"/>
      <c r="H167" s="102"/>
      <c r="I167" s="102"/>
      <c r="J167" s="102"/>
      <c r="K167" s="102"/>
      <c r="L167" s="102"/>
    </row>
    <row r="168" spans="7:12">
      <c r="G168" s="102"/>
      <c r="H168" s="102"/>
      <c r="I168" s="102"/>
      <c r="J168" s="102"/>
      <c r="K168" s="102"/>
      <c r="L168" s="102"/>
    </row>
    <row r="169" spans="7:12">
      <c r="G169" s="102"/>
      <c r="H169" s="102"/>
      <c r="I169" s="102"/>
      <c r="J169" s="102"/>
      <c r="K169" s="102"/>
      <c r="L169" s="102"/>
    </row>
    <row r="170" spans="7:12">
      <c r="G170" s="102"/>
      <c r="H170" s="102"/>
      <c r="I170" s="102"/>
      <c r="J170" s="102"/>
      <c r="K170" s="102"/>
      <c r="L170" s="102"/>
    </row>
    <row r="171" spans="7:12">
      <c r="G171" s="102"/>
      <c r="H171" s="102"/>
      <c r="I171" s="102"/>
      <c r="J171" s="102"/>
      <c r="K171" s="102"/>
      <c r="L171" s="102"/>
    </row>
    <row r="172" spans="7:12">
      <c r="G172" s="102"/>
      <c r="H172" s="102"/>
      <c r="I172" s="102"/>
      <c r="J172" s="102"/>
      <c r="K172" s="102"/>
      <c r="L172" s="102"/>
    </row>
    <row r="173" spans="7:12">
      <c r="G173" s="102"/>
      <c r="H173" s="102"/>
      <c r="I173" s="102"/>
      <c r="J173" s="102"/>
      <c r="K173" s="102"/>
      <c r="L173" s="102"/>
    </row>
    <row r="174" spans="7:12">
      <c r="G174" s="102"/>
      <c r="H174" s="102"/>
      <c r="I174" s="102"/>
      <c r="J174" s="102"/>
      <c r="K174" s="102"/>
      <c r="L174" s="102"/>
    </row>
    <row r="175" spans="7:12">
      <c r="G175" s="102"/>
      <c r="H175" s="102"/>
      <c r="I175" s="102"/>
      <c r="J175" s="102"/>
      <c r="K175" s="102"/>
      <c r="L175" s="102"/>
    </row>
    <row r="176" spans="7:12">
      <c r="G176" s="102"/>
      <c r="H176" s="102"/>
      <c r="I176" s="102"/>
      <c r="J176" s="102"/>
      <c r="K176" s="102"/>
      <c r="L176" s="102"/>
    </row>
    <row r="177" spans="7:12">
      <c r="G177" s="102"/>
      <c r="H177" s="102"/>
      <c r="I177" s="102"/>
      <c r="J177" s="102"/>
      <c r="K177" s="102"/>
      <c r="L177" s="102"/>
    </row>
    <row r="178" spans="7:12">
      <c r="G178" s="102"/>
      <c r="H178" s="102"/>
      <c r="I178" s="102"/>
      <c r="J178" s="102"/>
      <c r="K178" s="102"/>
      <c r="L178" s="102"/>
    </row>
    <row r="179" spans="7:12">
      <c r="G179" s="102"/>
      <c r="H179" s="102"/>
      <c r="I179" s="102"/>
      <c r="J179" s="102"/>
      <c r="K179" s="102"/>
      <c r="L179" s="102"/>
    </row>
    <row r="180" spans="7:12">
      <c r="G180" s="102"/>
      <c r="H180" s="102"/>
      <c r="I180" s="102"/>
      <c r="J180" s="102"/>
      <c r="K180" s="102"/>
      <c r="L180" s="102"/>
    </row>
    <row r="181" spans="7:12">
      <c r="G181" s="102"/>
      <c r="H181" s="102"/>
      <c r="I181" s="102"/>
      <c r="J181" s="102"/>
      <c r="K181" s="102"/>
      <c r="L181" s="102"/>
    </row>
    <row r="182" spans="7:12">
      <c r="G182" s="102"/>
      <c r="H182" s="102"/>
      <c r="I182" s="102"/>
      <c r="J182" s="102"/>
      <c r="K182" s="102"/>
      <c r="L182" s="102"/>
    </row>
    <row r="183" spans="7:12">
      <c r="G183" s="102"/>
      <c r="H183" s="102"/>
      <c r="I183" s="102"/>
      <c r="J183" s="102"/>
      <c r="K183" s="102"/>
      <c r="L183" s="102"/>
    </row>
    <row r="184" spans="7:12">
      <c r="G184" s="102"/>
      <c r="H184" s="102"/>
      <c r="I184" s="102"/>
      <c r="J184" s="102"/>
      <c r="K184" s="102"/>
      <c r="L184" s="102"/>
    </row>
    <row r="185" spans="7:12">
      <c r="G185" s="102"/>
      <c r="H185" s="102"/>
      <c r="I185" s="102"/>
      <c r="J185" s="102"/>
      <c r="K185" s="102"/>
      <c r="L185" s="102"/>
    </row>
    <row r="186" spans="7:12">
      <c r="G186" s="102"/>
      <c r="H186" s="102"/>
      <c r="I186" s="102"/>
      <c r="J186" s="102"/>
      <c r="K186" s="102"/>
      <c r="L186" s="102"/>
    </row>
    <row r="187" spans="7:12">
      <c r="G187" s="102"/>
      <c r="H187" s="102"/>
      <c r="I187" s="102"/>
      <c r="J187" s="102"/>
      <c r="K187" s="102"/>
      <c r="L187" s="102"/>
    </row>
    <row r="188" spans="7:12">
      <c r="G188" s="102"/>
      <c r="H188" s="102"/>
      <c r="I188" s="102"/>
      <c r="J188" s="102"/>
      <c r="K188" s="102"/>
      <c r="L188" s="102"/>
    </row>
    <row r="189" spans="7:12">
      <c r="G189" s="102"/>
      <c r="H189" s="102"/>
      <c r="I189" s="102"/>
      <c r="J189" s="102"/>
      <c r="K189" s="102"/>
      <c r="L189" s="102"/>
    </row>
    <row r="190" spans="7:12">
      <c r="G190" s="102"/>
      <c r="H190" s="102"/>
      <c r="I190" s="102"/>
      <c r="J190" s="102"/>
      <c r="K190" s="102"/>
      <c r="L190" s="102"/>
    </row>
    <row r="191" spans="7:12">
      <c r="G191" s="102"/>
      <c r="H191" s="102"/>
      <c r="I191" s="102"/>
      <c r="J191" s="102"/>
      <c r="K191" s="102"/>
      <c r="L191" s="102"/>
    </row>
    <row r="192" spans="7:12">
      <c r="G192" s="102"/>
      <c r="H192" s="102"/>
      <c r="I192" s="102"/>
      <c r="J192" s="102"/>
      <c r="K192" s="102"/>
      <c r="L192" s="102"/>
    </row>
    <row r="193" spans="7:12">
      <c r="G193" s="102"/>
      <c r="H193" s="102"/>
      <c r="I193" s="102"/>
      <c r="J193" s="102"/>
      <c r="K193" s="102"/>
      <c r="L193" s="102"/>
    </row>
    <row r="194" spans="7:12">
      <c r="G194" s="102"/>
      <c r="H194" s="102"/>
      <c r="I194" s="102"/>
      <c r="J194" s="102"/>
      <c r="K194" s="102"/>
      <c r="L194" s="102"/>
    </row>
    <row r="195" spans="7:12">
      <c r="G195" s="102"/>
      <c r="H195" s="102"/>
      <c r="I195" s="102"/>
      <c r="J195" s="102"/>
      <c r="K195" s="102"/>
      <c r="L195" s="102"/>
    </row>
    <row r="196" spans="7:12">
      <c r="G196" s="102"/>
      <c r="H196" s="102"/>
      <c r="I196" s="102"/>
      <c r="J196" s="102"/>
      <c r="K196" s="102"/>
      <c r="L196" s="102"/>
    </row>
    <row r="197" spans="7:12">
      <c r="G197" s="102"/>
      <c r="H197" s="102"/>
      <c r="I197" s="102"/>
      <c r="J197" s="102"/>
      <c r="K197" s="102"/>
      <c r="L197" s="102"/>
    </row>
    <row r="198" spans="7:12">
      <c r="G198" s="102"/>
      <c r="H198" s="102"/>
      <c r="I198" s="102"/>
      <c r="J198" s="102"/>
      <c r="K198" s="102"/>
      <c r="L198" s="102"/>
    </row>
    <row r="199" spans="7:12">
      <c r="G199" s="102"/>
      <c r="H199" s="102"/>
      <c r="I199" s="102"/>
      <c r="J199" s="102"/>
      <c r="K199" s="102"/>
      <c r="L199" s="102"/>
    </row>
    <row r="200" spans="7:12">
      <c r="G200" s="102"/>
      <c r="H200" s="102"/>
      <c r="I200" s="102"/>
      <c r="J200" s="102"/>
      <c r="K200" s="102"/>
      <c r="L200" s="102"/>
    </row>
    <row r="201" spans="7:12">
      <c r="G201" s="102"/>
      <c r="H201" s="102"/>
      <c r="I201" s="102"/>
      <c r="J201" s="102"/>
      <c r="K201" s="102"/>
      <c r="L201" s="102"/>
    </row>
    <row r="202" spans="7:12">
      <c r="G202" s="102"/>
      <c r="H202" s="102"/>
      <c r="I202" s="102"/>
      <c r="J202" s="102"/>
      <c r="K202" s="102"/>
      <c r="L202" s="102"/>
    </row>
    <row r="203" spans="7:12">
      <c r="G203" s="102"/>
      <c r="H203" s="102"/>
      <c r="I203" s="102"/>
      <c r="J203" s="102"/>
      <c r="K203" s="102"/>
      <c r="L203" s="102"/>
    </row>
    <row r="204" spans="7:12">
      <c r="G204" s="102"/>
      <c r="H204" s="102"/>
      <c r="I204" s="102"/>
      <c r="J204" s="102"/>
      <c r="K204" s="102"/>
      <c r="L204" s="102"/>
    </row>
    <row r="205" spans="7:12">
      <c r="G205" s="102"/>
      <c r="H205" s="102"/>
      <c r="I205" s="102"/>
      <c r="J205" s="102"/>
      <c r="K205" s="102"/>
      <c r="L205" s="102"/>
    </row>
    <row r="206" spans="7:12">
      <c r="G206" s="102"/>
      <c r="H206" s="102"/>
      <c r="I206" s="102"/>
      <c r="J206" s="102"/>
      <c r="K206" s="102"/>
      <c r="L206" s="102"/>
    </row>
    <row r="207" spans="7:12">
      <c r="G207" s="102"/>
      <c r="H207" s="102"/>
      <c r="I207" s="102"/>
      <c r="J207" s="102"/>
      <c r="K207" s="102"/>
      <c r="L207" s="102"/>
    </row>
    <row r="208" spans="7:12">
      <c r="G208" s="102"/>
      <c r="H208" s="102"/>
      <c r="I208" s="102"/>
      <c r="J208" s="102"/>
      <c r="K208" s="102"/>
      <c r="L208" s="102"/>
    </row>
  </sheetData>
  <mergeCells count="4">
    <mergeCell ref="G9:L9"/>
    <mergeCell ref="G10:L10"/>
    <mergeCell ref="G79:L79"/>
    <mergeCell ref="G80:L80"/>
  </mergeCells>
  <printOptions horizontalCentered="1"/>
  <pageMargins left="0.39370078740157483" right="0.39370078740157483" top="0.74803149606299213" bottom="0.51181102362204722" header="0.11811023622047245" footer="0.39370078740157483"/>
  <pageSetup paperSize="9" scale="80" orientation="portrait" r:id="rId1"/>
  <headerFooter scaleWithDoc="0"/>
  <rowBreaks count="1" manualBreakCount="1">
    <brk id="68" max="16383" man="1"/>
  </rowBreaks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7"/>
  <sheetViews>
    <sheetView showGridLines="0" view="pageBreakPreview" zoomScale="90" zoomScaleNormal="80" zoomScaleSheetLayoutView="90" workbookViewId="0">
      <selection activeCell="B4" sqref="B4"/>
    </sheetView>
  </sheetViews>
  <sheetFormatPr defaultColWidth="8.42578125" defaultRowHeight="16.5"/>
  <cols>
    <col min="1" max="1" width="1.28515625" style="1214" customWidth="1"/>
    <col min="2" max="2" width="12.42578125" style="1214" customWidth="1"/>
    <col min="3" max="3" width="6.42578125" style="1214" customWidth="1"/>
    <col min="4" max="4" width="11.140625" style="1214" customWidth="1"/>
    <col min="5" max="5" width="12" style="1214" customWidth="1"/>
    <col min="6" max="6" width="2.140625" style="1214" customWidth="1"/>
    <col min="7" max="7" width="21.7109375" style="1214" customWidth="1"/>
    <col min="8" max="8" width="1.28515625" style="1214" customWidth="1"/>
    <col min="9" max="9" width="21.7109375" style="1214" customWidth="1"/>
    <col min="10" max="10" width="2.5703125" style="1214" customWidth="1"/>
    <col min="11" max="11" width="21.7109375" style="1214" customWidth="1"/>
    <col min="12" max="12" width="1.42578125" style="1214" customWidth="1"/>
    <col min="13" max="16384" width="8.42578125" style="1214"/>
  </cols>
  <sheetData>
    <row r="1" spans="1:19" ht="15" customHeight="1">
      <c r="I1" s="1215"/>
      <c r="J1" s="1215"/>
      <c r="K1" s="1215"/>
    </row>
    <row r="2" spans="1:19">
      <c r="B2" s="1216" t="s">
        <v>1183</v>
      </c>
      <c r="C2" s="1217" t="s">
        <v>1127</v>
      </c>
      <c r="D2" s="1217"/>
      <c r="E2" s="1218"/>
      <c r="F2" s="1218"/>
      <c r="G2" s="1218"/>
      <c r="H2" s="1218"/>
      <c r="I2" s="1218"/>
      <c r="J2" s="1218"/>
      <c r="K2" s="1218"/>
    </row>
    <row r="3" spans="1:19" ht="15" customHeight="1">
      <c r="B3" s="1219" t="s">
        <v>1184</v>
      </c>
      <c r="C3" s="1215" t="s">
        <v>1128</v>
      </c>
      <c r="D3" s="1215"/>
      <c r="E3" s="1220"/>
      <c r="F3" s="1220"/>
      <c r="G3" s="1220"/>
      <c r="H3" s="1220"/>
      <c r="I3" s="1220"/>
      <c r="J3" s="1220"/>
      <c r="K3" s="1220"/>
    </row>
    <row r="4" spans="1:19" ht="9.9499999999999993" customHeight="1" thickBot="1">
      <c r="A4" s="1215"/>
    </row>
    <row r="5" spans="1:19" ht="8.1" customHeight="1" thickTop="1">
      <c r="A5" s="1221"/>
      <c r="B5" s="1222"/>
      <c r="C5" s="1223"/>
      <c r="D5" s="1223"/>
      <c r="E5" s="1223"/>
      <c r="F5" s="1223"/>
      <c r="G5" s="1221"/>
      <c r="H5" s="1221"/>
      <c r="I5" s="1221"/>
      <c r="J5" s="1221"/>
      <c r="K5" s="1221"/>
      <c r="L5" s="1221"/>
    </row>
    <row r="6" spans="1:19" ht="15.75" customHeight="1">
      <c r="A6" s="1224"/>
      <c r="B6" s="1225" t="s">
        <v>0</v>
      </c>
      <c r="C6" s="1226"/>
      <c r="D6" s="1226" t="s">
        <v>1</v>
      </c>
      <c r="E6" s="1227" t="s">
        <v>2</v>
      </c>
      <c r="F6" s="1226"/>
      <c r="G6" s="1226" t="s">
        <v>37</v>
      </c>
      <c r="H6" s="1228"/>
      <c r="I6" s="1226" t="s">
        <v>123</v>
      </c>
      <c r="J6" s="1226"/>
      <c r="K6" s="1121" t="s">
        <v>124</v>
      </c>
      <c r="L6" s="1224"/>
    </row>
    <row r="7" spans="1:19" ht="14.25" customHeight="1">
      <c r="A7" s="1224"/>
      <c r="B7" s="1229" t="s">
        <v>5</v>
      </c>
      <c r="C7" s="1229"/>
      <c r="D7" s="1228" t="s">
        <v>6</v>
      </c>
      <c r="E7" s="1230" t="s">
        <v>125</v>
      </c>
      <c r="F7" s="1231"/>
      <c r="G7" s="1226" t="s">
        <v>126</v>
      </c>
      <c r="H7" s="1232"/>
      <c r="I7" s="1226" t="s">
        <v>127</v>
      </c>
      <c r="J7" s="1228"/>
      <c r="K7" s="1121" t="s">
        <v>128</v>
      </c>
      <c r="L7" s="1224"/>
    </row>
    <row r="8" spans="1:19">
      <c r="A8" s="1224"/>
      <c r="B8" s="1233"/>
      <c r="C8" s="1234"/>
      <c r="D8" s="1234"/>
      <c r="E8" s="1228"/>
      <c r="F8" s="1228"/>
      <c r="G8" s="1228" t="s">
        <v>41</v>
      </c>
      <c r="H8" s="1228"/>
      <c r="I8" s="1228" t="s">
        <v>129</v>
      </c>
      <c r="J8" s="1228"/>
      <c r="K8" s="1123" t="s">
        <v>130</v>
      </c>
      <c r="L8" s="1224"/>
    </row>
    <row r="9" spans="1:19">
      <c r="A9" s="1224"/>
      <c r="B9" s="1233"/>
      <c r="C9" s="1228"/>
      <c r="D9" s="1228"/>
      <c r="E9" s="1235"/>
      <c r="F9" s="1236"/>
      <c r="G9" s="1228" t="s">
        <v>42</v>
      </c>
      <c r="H9" s="1228"/>
      <c r="I9" s="1228" t="s">
        <v>131</v>
      </c>
      <c r="J9" s="1228"/>
      <c r="K9" s="1123" t="s">
        <v>132</v>
      </c>
      <c r="L9" s="1224"/>
    </row>
    <row r="10" spans="1:19" ht="16.5" customHeight="1">
      <c r="A10" s="1224"/>
      <c r="B10" s="1233"/>
      <c r="C10" s="1229"/>
      <c r="D10" s="1229"/>
      <c r="E10" s="1228"/>
      <c r="F10" s="1236"/>
      <c r="G10" s="1228" t="s">
        <v>43</v>
      </c>
      <c r="H10" s="1228"/>
      <c r="I10" s="1228" t="s">
        <v>133</v>
      </c>
      <c r="J10" s="1228"/>
      <c r="K10" s="1228"/>
      <c r="L10" s="1224"/>
      <c r="S10" s="1214" t="s">
        <v>134</v>
      </c>
    </row>
    <row r="11" spans="1:19" ht="8.1" customHeight="1">
      <c r="A11" s="1237"/>
      <c r="B11" s="1238"/>
      <c r="C11" s="1239"/>
      <c r="D11" s="1239"/>
      <c r="E11" s="1239"/>
      <c r="F11" s="1239"/>
      <c r="G11" s="1239"/>
      <c r="H11" s="1239"/>
      <c r="I11" s="1239"/>
      <c r="J11" s="1239"/>
      <c r="K11" s="1239"/>
      <c r="L11" s="1237"/>
    </row>
    <row r="12" spans="1:19" ht="8.1" customHeight="1">
      <c r="A12" s="1224"/>
      <c r="B12" s="1234"/>
      <c r="C12" s="1233"/>
      <c r="D12" s="1233"/>
      <c r="E12" s="1233"/>
      <c r="F12" s="1233"/>
      <c r="G12" s="1233"/>
      <c r="H12" s="1233"/>
      <c r="I12" s="1233"/>
      <c r="J12" s="1233"/>
      <c r="K12" s="1233"/>
      <c r="L12" s="1224"/>
    </row>
    <row r="13" spans="1:19" ht="15" customHeight="1">
      <c r="A13" s="1224"/>
      <c r="B13" s="1225" t="s">
        <v>44</v>
      </c>
      <c r="C13" s="1240"/>
      <c r="D13" s="1334">
        <v>2021</v>
      </c>
      <c r="E13" s="1241">
        <f>SUM(E17,E21,E25,E29,E33,E37,E41,E45,E49,E53,E57,,E61,E65,E69,E73,E77)</f>
        <v>392837</v>
      </c>
      <c r="F13" s="1242"/>
      <c r="G13" s="1241">
        <f>SUM(G17,G21,G25,G29,G33,G37,G41,G45,G49,G53,G57,,G61,G65,G69,G73,G77)</f>
        <v>352249</v>
      </c>
      <c r="H13" s="1242"/>
      <c r="I13" s="1241">
        <f>SUM(I17,I21,I25,I29,I33,I37,I41,I45,I49,I53,I57,,I61,I65,I69,I73,I77)</f>
        <v>7613</v>
      </c>
      <c r="J13" s="1242"/>
      <c r="K13" s="1241">
        <f>SUM(K17,K21,K25,K29,K33,K37,K41,K45,K49,K53,K57,,K61,K65,K69,K73,K77)</f>
        <v>7722</v>
      </c>
      <c r="L13" s="1243"/>
    </row>
    <row r="14" spans="1:19" ht="15" customHeight="1">
      <c r="A14" s="1224"/>
      <c r="B14" s="1225"/>
      <c r="C14" s="1240"/>
      <c r="D14" s="1334">
        <v>2022</v>
      </c>
      <c r="E14" s="1241">
        <f>SUM(E18,E22,E26,E30,E34,E38,E42,E46,E50,E54,E58,,E62,E66,E70,E74,E78)</f>
        <v>388832</v>
      </c>
      <c r="F14" s="1242"/>
      <c r="G14" s="1241">
        <f>SUM(G18,G22,G26,G30,G34,G38,G42,G46,G50,G54,G58,,G62,G66,G70,G74,G78)</f>
        <v>347753</v>
      </c>
      <c r="H14" s="1242"/>
      <c r="I14" s="1241">
        <f>SUM(I18,I22,I26,I30,I34,I38,I42,I46,I50,I54,I58,,I62,I66,I70,I74,I78)</f>
        <v>8181</v>
      </c>
      <c r="J14" s="1242"/>
      <c r="K14" s="1241">
        <f>SUM(K18,K22,K26,K30,K34,K38,K42,K46,K50,K54,K58,,K62,K66,K70,K74,K78)</f>
        <v>7784</v>
      </c>
      <c r="L14" s="1243"/>
    </row>
    <row r="15" spans="1:19" ht="15" customHeight="1">
      <c r="A15" s="1224"/>
      <c r="B15" s="1225"/>
      <c r="C15" s="1240"/>
      <c r="D15" s="1334">
        <v>2023</v>
      </c>
      <c r="E15" s="1241">
        <f>SUM(E19,E23,E27,E31,E35,E39,E43,E47,E51,E55,E59,,E63,E67,E71,E75,E79)</f>
        <v>383685</v>
      </c>
      <c r="F15" s="1242"/>
      <c r="G15" s="1241">
        <f>SUM(G19,G23,G27,G31,G35,G39,G43,G47,G51,G55,G59,,G63,G67,G71,G75,G79)</f>
        <v>342829</v>
      </c>
      <c r="H15" s="1242"/>
      <c r="I15" s="1241">
        <f>SUM(I19,I23,I27,I31,I35,I39,I43,I47,I51,I55,I59,,I63,I67,I71,I75,I79)</f>
        <v>8343</v>
      </c>
      <c r="J15" s="1242"/>
      <c r="K15" s="1241">
        <f>SUM(K19,K23,K27,K31,K35,K39,K43,K47,K51,K55,K59,,K63,K67,K71,K75,K79)</f>
        <v>7438</v>
      </c>
      <c r="L15" s="1243"/>
    </row>
    <row r="16" spans="1:19" ht="8.1" customHeight="1">
      <c r="A16" s="1224"/>
      <c r="B16" s="1231"/>
      <c r="C16" s="1244"/>
      <c r="D16" s="1335"/>
      <c r="E16" s="1245"/>
      <c r="F16" s="1246"/>
      <c r="G16" s="1246"/>
      <c r="H16" s="1247"/>
      <c r="I16" s="1246"/>
      <c r="J16" s="1246"/>
      <c r="K16" s="1246"/>
      <c r="L16" s="1224"/>
    </row>
    <row r="17" spans="1:12" ht="15" customHeight="1">
      <c r="A17" s="1224"/>
      <c r="B17" s="1248" t="s">
        <v>13</v>
      </c>
      <c r="C17" s="1244"/>
      <c r="D17" s="1335">
        <v>2021</v>
      </c>
      <c r="E17" s="1245">
        <f>SUM(G17,I17,K17,'4.4 (2)'!E16,'4.4 (2)'!G16,'4.4 (2)'!I16)</f>
        <v>48815</v>
      </c>
      <c r="F17" s="1246"/>
      <c r="G17" s="1336">
        <v>43482</v>
      </c>
      <c r="H17" s="1337"/>
      <c r="I17" s="1338">
        <v>665</v>
      </c>
      <c r="J17" s="1336"/>
      <c r="K17" s="1338">
        <v>78</v>
      </c>
      <c r="L17" s="1224"/>
    </row>
    <row r="18" spans="1:12" ht="15" customHeight="1">
      <c r="A18" s="1224"/>
      <c r="B18" s="1248"/>
      <c r="C18" s="1244"/>
      <c r="D18" s="1335">
        <v>2022</v>
      </c>
      <c r="E18" s="1245">
        <f>SUM(G18,I18,K18,'4.4 (2)'!E17,'4.4 (2)'!G17,'4.4 (2)'!I17)</f>
        <v>47102</v>
      </c>
      <c r="F18" s="1246"/>
      <c r="G18" s="1339">
        <v>42006</v>
      </c>
      <c r="H18" s="1337"/>
      <c r="I18" s="1338">
        <v>725</v>
      </c>
      <c r="J18" s="1339"/>
      <c r="K18" s="1338">
        <v>117</v>
      </c>
      <c r="L18" s="1224"/>
    </row>
    <row r="19" spans="1:12" ht="15" customHeight="1">
      <c r="A19" s="1224"/>
      <c r="B19" s="1248"/>
      <c r="C19" s="1244"/>
      <c r="D19" s="1335">
        <v>2023</v>
      </c>
      <c r="E19" s="1245">
        <f>SUM(G19,I19,K19,'4.4 (2)'!E18,'4.4 (2)'!G18,'4.4 (2)'!I18)</f>
        <v>47164</v>
      </c>
      <c r="F19" s="1246"/>
      <c r="G19" s="1339">
        <v>41561</v>
      </c>
      <c r="H19" s="1337"/>
      <c r="I19" s="1338">
        <v>729</v>
      </c>
      <c r="J19" s="1339"/>
      <c r="K19" s="1338">
        <v>107</v>
      </c>
      <c r="L19" s="1224"/>
    </row>
    <row r="20" spans="1:12" ht="8.1" customHeight="1">
      <c r="A20" s="1224"/>
      <c r="B20" s="1248"/>
      <c r="C20" s="1244"/>
      <c r="D20" s="1335"/>
      <c r="E20" s="1245"/>
      <c r="F20" s="1245"/>
      <c r="G20" s="1339"/>
      <c r="H20" s="1337"/>
      <c r="I20" s="1338"/>
      <c r="J20" s="1339"/>
      <c r="K20" s="1338"/>
      <c r="L20" s="1224"/>
    </row>
    <row r="21" spans="1:12" ht="15" customHeight="1">
      <c r="A21" s="1224"/>
      <c r="B21" s="1248" t="s">
        <v>14</v>
      </c>
      <c r="C21" s="1244"/>
      <c r="D21" s="1335">
        <v>2021</v>
      </c>
      <c r="E21" s="1245">
        <f>SUM(G21,I21,K21,'4.4 (2)'!E20,'4.4 (2)'!G20,'4.4 (2)'!I20)</f>
        <v>28666</v>
      </c>
      <c r="F21" s="1245"/>
      <c r="G21" s="1339">
        <v>25432</v>
      </c>
      <c r="H21" s="1337"/>
      <c r="I21" s="1338">
        <v>832</v>
      </c>
      <c r="J21" s="1339"/>
      <c r="K21" s="1338">
        <v>497</v>
      </c>
      <c r="L21" s="1224"/>
    </row>
    <row r="22" spans="1:12" ht="15" customHeight="1">
      <c r="A22" s="1224"/>
      <c r="B22" s="1248"/>
      <c r="C22" s="1244"/>
      <c r="D22" s="1335">
        <v>2022</v>
      </c>
      <c r="E22" s="1245">
        <f>SUM(G22,I22,K22,'4.4 (2)'!E21,'4.4 (2)'!G21,'4.4 (2)'!I21)</f>
        <v>28661</v>
      </c>
      <c r="F22" s="1245"/>
      <c r="G22" s="1336">
        <v>25310</v>
      </c>
      <c r="H22" s="1337"/>
      <c r="I22" s="1338">
        <v>855</v>
      </c>
      <c r="J22" s="1336"/>
      <c r="K22" s="1338">
        <v>314</v>
      </c>
      <c r="L22" s="1224"/>
    </row>
    <row r="23" spans="1:12" ht="15" customHeight="1">
      <c r="A23" s="1224"/>
      <c r="B23" s="1248"/>
      <c r="C23" s="1244"/>
      <c r="D23" s="1335">
        <v>2023</v>
      </c>
      <c r="E23" s="1245">
        <f>SUM(G23,I23,K23,'4.4 (2)'!E22,'4.4 (2)'!G22,'4.4 (2)'!I22)</f>
        <v>28163</v>
      </c>
      <c r="F23" s="1245"/>
      <c r="G23" s="1336">
        <v>24876</v>
      </c>
      <c r="H23" s="1337"/>
      <c r="I23" s="1338">
        <v>881</v>
      </c>
      <c r="J23" s="1336"/>
      <c r="K23" s="1338">
        <v>306</v>
      </c>
      <c r="L23" s="1224"/>
    </row>
    <row r="24" spans="1:12" ht="8.1" customHeight="1">
      <c r="A24" s="1224"/>
      <c r="B24" s="1248"/>
      <c r="C24" s="1244"/>
      <c r="D24" s="1335"/>
      <c r="E24" s="1245"/>
      <c r="F24" s="1246"/>
      <c r="G24" s="1336"/>
      <c r="H24" s="1337"/>
      <c r="I24" s="1338"/>
      <c r="J24" s="1336"/>
      <c r="K24" s="1338"/>
      <c r="L24" s="1224"/>
    </row>
    <row r="25" spans="1:12" ht="15" customHeight="1">
      <c r="A25" s="1224"/>
      <c r="B25" s="1248" t="s">
        <v>15</v>
      </c>
      <c r="C25" s="1244"/>
      <c r="D25" s="1335">
        <v>2021</v>
      </c>
      <c r="E25" s="1245">
        <f>SUM(G25,I25,K25,'4.4 (2)'!E24,'4.4 (2)'!G24,'4.4 (2)'!I24)</f>
        <v>26255</v>
      </c>
      <c r="F25" s="1246"/>
      <c r="G25" s="1336">
        <v>20318</v>
      </c>
      <c r="H25" s="1337"/>
      <c r="I25" s="1338">
        <v>725</v>
      </c>
      <c r="J25" s="1336"/>
      <c r="K25" s="1338">
        <v>4775</v>
      </c>
      <c r="L25" s="1224"/>
    </row>
    <row r="26" spans="1:12" ht="15" customHeight="1">
      <c r="A26" s="1224"/>
      <c r="B26" s="1248"/>
      <c r="C26" s="1244"/>
      <c r="D26" s="1335">
        <v>2022</v>
      </c>
      <c r="E26" s="1245">
        <f>SUM(G26,I26,K26,'4.4 (2)'!E25,'4.4 (2)'!G25,'4.4 (2)'!I25)</f>
        <v>26033</v>
      </c>
      <c r="F26" s="1246"/>
      <c r="G26" s="1339">
        <v>20050</v>
      </c>
      <c r="H26" s="1337"/>
      <c r="I26" s="1338">
        <v>717</v>
      </c>
      <c r="J26" s="1339"/>
      <c r="K26" s="1338">
        <v>4847</v>
      </c>
      <c r="L26" s="1224"/>
    </row>
    <row r="27" spans="1:12" ht="15" customHeight="1">
      <c r="A27" s="1224"/>
      <c r="B27" s="1248"/>
      <c r="C27" s="1244"/>
      <c r="D27" s="1335">
        <v>2023</v>
      </c>
      <c r="E27" s="1245">
        <f>SUM(G27,I27,K27,'4.4 (2)'!E26,'4.4 (2)'!G26,'4.4 (2)'!I26)</f>
        <v>25649</v>
      </c>
      <c r="F27" s="1246"/>
      <c r="G27" s="1339">
        <v>19545</v>
      </c>
      <c r="H27" s="1337"/>
      <c r="I27" s="1338">
        <v>760</v>
      </c>
      <c r="J27" s="1339"/>
      <c r="K27" s="1338">
        <v>4904</v>
      </c>
      <c r="L27" s="1224"/>
    </row>
    <row r="28" spans="1:12" ht="8.1" customHeight="1">
      <c r="A28" s="1224"/>
      <c r="B28" s="1248"/>
      <c r="C28" s="1244"/>
      <c r="D28" s="1335"/>
      <c r="E28" s="1245"/>
      <c r="F28" s="1245"/>
      <c r="G28" s="1339"/>
      <c r="H28" s="1337"/>
      <c r="I28" s="1338"/>
      <c r="J28" s="1339"/>
      <c r="K28" s="1338"/>
      <c r="L28" s="1224"/>
    </row>
    <row r="29" spans="1:12" ht="15" customHeight="1">
      <c r="A29" s="1224"/>
      <c r="B29" s="1248" t="s">
        <v>16</v>
      </c>
      <c r="C29" s="1244"/>
      <c r="D29" s="1335">
        <v>2021</v>
      </c>
      <c r="E29" s="1245">
        <f>SUM(G29,I29,K29,'4.4 (2)'!E28,'4.4 (2)'!G28,'4.4 (2)'!I28)</f>
        <v>12727</v>
      </c>
      <c r="F29" s="1245"/>
      <c r="G29" s="1339">
        <v>11119</v>
      </c>
      <c r="H29" s="1337"/>
      <c r="I29" s="1338">
        <v>711</v>
      </c>
      <c r="J29" s="1339"/>
      <c r="K29" s="1338">
        <v>28</v>
      </c>
      <c r="L29" s="1224"/>
    </row>
    <row r="30" spans="1:12" ht="15" customHeight="1">
      <c r="A30" s="1224"/>
      <c r="B30" s="1248"/>
      <c r="C30" s="1244"/>
      <c r="D30" s="1335">
        <v>2022</v>
      </c>
      <c r="E30" s="1245">
        <f>SUM(G30,I30,K30,'4.4 (2)'!E29,'4.4 (2)'!G29,'4.4 (2)'!I29)</f>
        <v>12370</v>
      </c>
      <c r="F30" s="1245"/>
      <c r="G30" s="1336">
        <v>10746</v>
      </c>
      <c r="H30" s="1337"/>
      <c r="I30" s="1338">
        <v>694</v>
      </c>
      <c r="J30" s="1336"/>
      <c r="K30" s="1338">
        <v>23</v>
      </c>
      <c r="L30" s="1224"/>
    </row>
    <row r="31" spans="1:12" ht="15" customHeight="1">
      <c r="A31" s="1224"/>
      <c r="B31" s="1248"/>
      <c r="C31" s="1244"/>
      <c r="D31" s="1335">
        <v>2023</v>
      </c>
      <c r="E31" s="1245">
        <f>SUM(G31,I31,K31,'4.4 (2)'!E30,'4.4 (2)'!G30,'4.4 (2)'!I30)</f>
        <v>12439</v>
      </c>
      <c r="F31" s="1245"/>
      <c r="G31" s="1336">
        <v>10826</v>
      </c>
      <c r="H31" s="1337"/>
      <c r="I31" s="1338">
        <v>657</v>
      </c>
      <c r="J31" s="1336"/>
      <c r="K31" s="1338">
        <v>21</v>
      </c>
      <c r="L31" s="1224"/>
    </row>
    <row r="32" spans="1:12" ht="8.1" customHeight="1">
      <c r="A32" s="1224"/>
      <c r="B32" s="1248"/>
      <c r="C32" s="1244"/>
      <c r="D32" s="1335"/>
      <c r="E32" s="1245"/>
      <c r="F32" s="1246"/>
      <c r="G32" s="1336"/>
      <c r="H32" s="1337"/>
      <c r="I32" s="1336"/>
      <c r="J32" s="1336"/>
      <c r="K32" s="1338"/>
      <c r="L32" s="1224"/>
    </row>
    <row r="33" spans="1:12" ht="15" customHeight="1">
      <c r="A33" s="1224"/>
      <c r="B33" s="1248" t="s">
        <v>17</v>
      </c>
      <c r="C33" s="1244"/>
      <c r="D33" s="1335">
        <v>2021</v>
      </c>
      <c r="E33" s="1245">
        <f>SUM(G33,I33,K33,'4.4 (2)'!E32,'4.4 (2)'!G32,'4.4 (2)'!I32)</f>
        <v>15990</v>
      </c>
      <c r="F33" s="1246"/>
      <c r="G33" s="1336">
        <v>14441</v>
      </c>
      <c r="H33" s="1337"/>
      <c r="I33" s="1338">
        <v>437</v>
      </c>
      <c r="J33" s="1336"/>
      <c r="K33" s="1338">
        <v>73</v>
      </c>
      <c r="L33" s="1224"/>
    </row>
    <row r="34" spans="1:12" ht="15" customHeight="1">
      <c r="A34" s="1224"/>
      <c r="B34" s="1248"/>
      <c r="C34" s="1244"/>
      <c r="D34" s="1335">
        <v>2022</v>
      </c>
      <c r="E34" s="1245">
        <f>SUM(G34,I34,K34,'4.4 (2)'!E33,'4.4 (2)'!G33,'4.4 (2)'!I33)</f>
        <v>16105</v>
      </c>
      <c r="F34" s="1246"/>
      <c r="G34" s="1339">
        <v>14513</v>
      </c>
      <c r="H34" s="1337"/>
      <c r="I34" s="1338">
        <v>398</v>
      </c>
      <c r="J34" s="1339"/>
      <c r="K34" s="1338">
        <v>64</v>
      </c>
      <c r="L34" s="1224"/>
    </row>
    <row r="35" spans="1:12" ht="15" customHeight="1">
      <c r="A35" s="1224"/>
      <c r="B35" s="1248"/>
      <c r="C35" s="1244"/>
      <c r="D35" s="1335">
        <v>2023</v>
      </c>
      <c r="E35" s="1245">
        <f>SUM(G35,I35,K35,'4.4 (2)'!E34,'4.4 (2)'!G34,'4.4 (2)'!I34)</f>
        <v>15387</v>
      </c>
      <c r="F35" s="1246"/>
      <c r="G35" s="1339">
        <v>13821</v>
      </c>
      <c r="H35" s="1337"/>
      <c r="I35" s="1338">
        <v>371</v>
      </c>
      <c r="J35" s="1339"/>
      <c r="K35" s="1338">
        <v>70</v>
      </c>
      <c r="L35" s="1224"/>
    </row>
    <row r="36" spans="1:12" ht="8.1" customHeight="1">
      <c r="A36" s="1224"/>
      <c r="B36" s="1248"/>
      <c r="C36" s="1244"/>
      <c r="D36" s="1335"/>
      <c r="E36" s="1245"/>
      <c r="F36" s="1245"/>
      <c r="G36" s="1339"/>
      <c r="H36" s="1337"/>
      <c r="I36" s="1338"/>
      <c r="J36" s="1339"/>
      <c r="K36" s="1338"/>
      <c r="L36" s="1224"/>
    </row>
    <row r="37" spans="1:12" ht="15" customHeight="1">
      <c r="A37" s="1224"/>
      <c r="B37" s="1248" t="s">
        <v>18</v>
      </c>
      <c r="C37" s="1244"/>
      <c r="D37" s="1335">
        <v>2021</v>
      </c>
      <c r="E37" s="1245">
        <f>SUM(G37,I37,K37,'4.4 (2)'!E36,'4.4 (2)'!G36,'4.4 (2)'!I36)</f>
        <v>19941</v>
      </c>
      <c r="F37" s="1245"/>
      <c r="G37" s="1339">
        <v>17182</v>
      </c>
      <c r="H37" s="1337"/>
      <c r="I37" s="1338">
        <v>654</v>
      </c>
      <c r="J37" s="1339"/>
      <c r="K37" s="1338">
        <v>1375</v>
      </c>
      <c r="L37" s="1224"/>
    </row>
    <row r="38" spans="1:12" ht="15" customHeight="1">
      <c r="A38" s="1224"/>
      <c r="B38" s="1248"/>
      <c r="C38" s="1244"/>
      <c r="D38" s="1335">
        <v>2022</v>
      </c>
      <c r="E38" s="1245">
        <f>SUM(G38,I38,K38,'4.4 (2)'!E37,'4.4 (2)'!G37,'4.4 (2)'!I37)</f>
        <v>20250</v>
      </c>
      <c r="F38" s="1245"/>
      <c r="G38" s="1336">
        <v>17253</v>
      </c>
      <c r="H38" s="1337"/>
      <c r="I38" s="1338">
        <v>773</v>
      </c>
      <c r="J38" s="1336"/>
      <c r="K38" s="1338">
        <v>1464</v>
      </c>
      <c r="L38" s="1224"/>
    </row>
    <row r="39" spans="1:12" ht="15" customHeight="1">
      <c r="A39" s="1224"/>
      <c r="B39" s="1248"/>
      <c r="C39" s="1244"/>
      <c r="D39" s="1335">
        <v>2023</v>
      </c>
      <c r="E39" s="1245">
        <f>SUM(G39,I39,K39,'4.4 (2)'!E38,'4.4 (2)'!G38,'4.4 (2)'!I38)</f>
        <v>19794</v>
      </c>
      <c r="F39" s="1245"/>
      <c r="G39" s="1336">
        <v>17001</v>
      </c>
      <c r="H39" s="1337"/>
      <c r="I39" s="1338">
        <v>832</v>
      </c>
      <c r="J39" s="1336"/>
      <c r="K39" s="1338">
        <v>1231</v>
      </c>
      <c r="L39" s="1224"/>
    </row>
    <row r="40" spans="1:12" ht="8.1" customHeight="1">
      <c r="A40" s="1224"/>
      <c r="B40" s="1248"/>
      <c r="C40" s="1244"/>
      <c r="D40" s="1335"/>
      <c r="E40" s="1245"/>
      <c r="F40" s="1246"/>
      <c r="G40" s="1336"/>
      <c r="H40" s="1337"/>
      <c r="I40" s="1338"/>
      <c r="J40" s="1336"/>
      <c r="K40" s="1338"/>
      <c r="L40" s="1224"/>
    </row>
    <row r="41" spans="1:12" ht="15" customHeight="1">
      <c r="A41" s="1224"/>
      <c r="B41" s="1248" t="s">
        <v>20</v>
      </c>
      <c r="C41" s="1244"/>
      <c r="D41" s="1335">
        <v>2021</v>
      </c>
      <c r="E41" s="1245">
        <f>SUM(G41,I41,K41,'4.4 (2)'!E40,'4.4 (2)'!G40,'4.4 (2)'!I40)</f>
        <v>32017</v>
      </c>
      <c r="F41" s="1246"/>
      <c r="G41" s="1336">
        <v>28982</v>
      </c>
      <c r="H41" s="1337"/>
      <c r="I41" s="1338">
        <v>1271</v>
      </c>
      <c r="J41" s="1336"/>
      <c r="K41" s="1338">
        <v>85</v>
      </c>
      <c r="L41" s="1224"/>
    </row>
    <row r="42" spans="1:12" ht="15" customHeight="1">
      <c r="A42" s="1224"/>
      <c r="B42" s="1248"/>
      <c r="C42" s="1244"/>
      <c r="D42" s="1335">
        <v>2022</v>
      </c>
      <c r="E42" s="1245">
        <f>SUM(G42,I42,K42,'4.4 (2)'!E41,'4.4 (2)'!G41,'4.4 (2)'!I41)</f>
        <v>31500</v>
      </c>
      <c r="F42" s="1246"/>
      <c r="G42" s="1339">
        <v>28268</v>
      </c>
      <c r="H42" s="1337"/>
      <c r="I42" s="1338">
        <v>1428</v>
      </c>
      <c r="J42" s="1339"/>
      <c r="K42" s="1338">
        <v>93</v>
      </c>
      <c r="L42" s="1224"/>
    </row>
    <row r="43" spans="1:12" ht="15" customHeight="1">
      <c r="A43" s="1224"/>
      <c r="B43" s="1248"/>
      <c r="C43" s="1244"/>
      <c r="D43" s="1335">
        <v>2023</v>
      </c>
      <c r="E43" s="1245">
        <f>SUM(G43,I43,K43,'4.4 (2)'!E42,'4.4 (2)'!G42,'4.4 (2)'!I42)</f>
        <v>30488</v>
      </c>
      <c r="F43" s="1246"/>
      <c r="G43" s="1339">
        <v>27513</v>
      </c>
      <c r="H43" s="1337"/>
      <c r="I43" s="1338">
        <v>1332</v>
      </c>
      <c r="J43" s="1339"/>
      <c r="K43" s="1338">
        <v>83</v>
      </c>
      <c r="L43" s="1224"/>
    </row>
    <row r="44" spans="1:12" ht="8.1" customHeight="1">
      <c r="A44" s="1224"/>
      <c r="B44" s="1248"/>
      <c r="C44" s="1244"/>
      <c r="D44" s="1335"/>
      <c r="E44" s="1245"/>
      <c r="F44" s="1245"/>
      <c r="G44" s="1339"/>
      <c r="H44" s="1337"/>
      <c r="I44" s="1338"/>
      <c r="J44" s="1339"/>
      <c r="K44" s="1338"/>
      <c r="L44" s="1224"/>
    </row>
    <row r="45" spans="1:12" ht="15" customHeight="1">
      <c r="A45" s="1224"/>
      <c r="B45" s="1248" t="s">
        <v>21</v>
      </c>
      <c r="C45" s="1244"/>
      <c r="D45" s="1335">
        <v>2021</v>
      </c>
      <c r="E45" s="1245">
        <f>SUM(G45,I45,K45,'4.4 (2)'!E44,'4.4 (2)'!G44,'4.4 (2)'!I44)</f>
        <v>3341</v>
      </c>
      <c r="F45" s="1245"/>
      <c r="G45" s="1339">
        <v>2915</v>
      </c>
      <c r="H45" s="1337"/>
      <c r="I45" s="1338">
        <v>244</v>
      </c>
      <c r="J45" s="1339"/>
      <c r="K45" s="1338" t="s">
        <v>29</v>
      </c>
      <c r="L45" s="1224"/>
    </row>
    <row r="46" spans="1:12" ht="15" customHeight="1">
      <c r="A46" s="1224"/>
      <c r="B46" s="1248"/>
      <c r="C46" s="1244"/>
      <c r="D46" s="1335">
        <v>2022</v>
      </c>
      <c r="E46" s="1245">
        <f>SUM(G46,I46,K46,'4.4 (2)'!E45,'4.4 (2)'!G45,'4.4 (2)'!I45)</f>
        <v>3383</v>
      </c>
      <c r="F46" s="1245"/>
      <c r="G46" s="1336">
        <v>2953</v>
      </c>
      <c r="H46" s="1337"/>
      <c r="I46" s="1338">
        <v>290</v>
      </c>
      <c r="J46" s="1336"/>
      <c r="K46" s="1338" t="s">
        <v>29</v>
      </c>
      <c r="L46" s="1224"/>
    </row>
    <row r="47" spans="1:12" ht="15" customHeight="1">
      <c r="A47" s="1224"/>
      <c r="B47" s="1248"/>
      <c r="C47" s="1244"/>
      <c r="D47" s="1335">
        <v>2023</v>
      </c>
      <c r="E47" s="1245">
        <f>SUM(G47,I47,K47,'4.4 (2)'!E46,'4.4 (2)'!G46,'4.4 (2)'!I46)</f>
        <v>3298</v>
      </c>
      <c r="F47" s="1245"/>
      <c r="G47" s="1336">
        <v>2873</v>
      </c>
      <c r="H47" s="1337"/>
      <c r="I47" s="1338">
        <v>287</v>
      </c>
      <c r="J47" s="1336"/>
      <c r="K47" s="1338" t="s">
        <v>29</v>
      </c>
      <c r="L47" s="1224"/>
    </row>
    <row r="48" spans="1:12" ht="8.1" customHeight="1">
      <c r="A48" s="1224"/>
      <c r="B48" s="1248"/>
      <c r="C48" s="1244"/>
      <c r="D48" s="1335"/>
      <c r="E48" s="1245"/>
      <c r="F48" s="1246"/>
      <c r="G48" s="1336"/>
      <c r="H48" s="1337"/>
      <c r="I48" s="1338"/>
      <c r="J48" s="1336"/>
      <c r="K48" s="1338"/>
      <c r="L48" s="1224"/>
    </row>
    <row r="49" spans="1:12" ht="15" customHeight="1">
      <c r="A49" s="1224"/>
      <c r="B49" s="1248" t="s">
        <v>19</v>
      </c>
      <c r="C49" s="1244"/>
      <c r="D49" s="1335">
        <v>2021</v>
      </c>
      <c r="E49" s="1245">
        <f>SUM(G49,I49,K49,'4.4 (2)'!E48,'4.4 (2)'!G48,'4.4 (2)'!I48)</f>
        <v>19406</v>
      </c>
      <c r="F49" s="1246"/>
      <c r="G49" s="1336">
        <v>18289</v>
      </c>
      <c r="H49" s="1337"/>
      <c r="I49" s="1338">
        <v>369</v>
      </c>
      <c r="J49" s="1336"/>
      <c r="K49" s="1338">
        <v>158</v>
      </c>
      <c r="L49" s="1224"/>
    </row>
    <row r="50" spans="1:12" ht="15" customHeight="1">
      <c r="A50" s="1224"/>
      <c r="B50" s="1248"/>
      <c r="C50" s="1244"/>
      <c r="D50" s="1335">
        <v>2022</v>
      </c>
      <c r="E50" s="1245">
        <f>SUM(G50,I50,K50,'4.4 (2)'!E49,'4.4 (2)'!G49,'4.4 (2)'!I49)</f>
        <v>18746</v>
      </c>
      <c r="F50" s="1246"/>
      <c r="G50" s="1339">
        <v>17536</v>
      </c>
      <c r="H50" s="1337"/>
      <c r="I50" s="1338">
        <v>389</v>
      </c>
      <c r="J50" s="1339"/>
      <c r="K50" s="1338">
        <v>175</v>
      </c>
      <c r="L50" s="1224"/>
    </row>
    <row r="51" spans="1:12" ht="15" customHeight="1">
      <c r="A51" s="1224"/>
      <c r="B51" s="1248"/>
      <c r="C51" s="1244"/>
      <c r="D51" s="1335">
        <v>2023</v>
      </c>
      <c r="E51" s="1245">
        <f>SUM(G51,I51,K51,'4.4 (2)'!E50,'4.4 (2)'!G50,'4.4 (2)'!I50)</f>
        <v>18295</v>
      </c>
      <c r="F51" s="1246"/>
      <c r="G51" s="1339">
        <v>17085</v>
      </c>
      <c r="H51" s="1337"/>
      <c r="I51" s="1338">
        <v>435</v>
      </c>
      <c r="J51" s="1339"/>
      <c r="K51" s="1338">
        <v>159</v>
      </c>
      <c r="L51" s="1224"/>
    </row>
    <row r="52" spans="1:12" ht="8.1" customHeight="1">
      <c r="A52" s="1224"/>
      <c r="B52" s="1248"/>
      <c r="C52" s="1244"/>
      <c r="D52" s="1335"/>
      <c r="E52" s="1245"/>
      <c r="F52" s="1245"/>
      <c r="G52" s="1339"/>
      <c r="H52" s="1337"/>
      <c r="I52" s="1338"/>
      <c r="J52" s="1339"/>
      <c r="K52" s="1338"/>
      <c r="L52" s="1224"/>
    </row>
    <row r="53" spans="1:12" ht="15" customHeight="1">
      <c r="A53" s="1224"/>
      <c r="B53" s="1248" t="s">
        <v>45</v>
      </c>
      <c r="C53" s="1244"/>
      <c r="D53" s="1335">
        <v>2021</v>
      </c>
      <c r="E53" s="1245">
        <f>SUM(G53,I53,K53,'4.4 (2)'!E52,'4.4 (2)'!G52,'4.4 (2)'!I52)</f>
        <v>37518</v>
      </c>
      <c r="F53" s="1245"/>
      <c r="G53" s="1339">
        <v>34824</v>
      </c>
      <c r="H53" s="1337"/>
      <c r="I53" s="1338">
        <v>405</v>
      </c>
      <c r="J53" s="1339"/>
      <c r="K53" s="1338">
        <v>209</v>
      </c>
      <c r="L53" s="1224"/>
    </row>
    <row r="54" spans="1:12" ht="15" customHeight="1">
      <c r="A54" s="1224"/>
      <c r="B54" s="1248"/>
      <c r="C54" s="1244"/>
      <c r="D54" s="1335">
        <v>2022</v>
      </c>
      <c r="E54" s="1245">
        <f>SUM(G54,I54,K54,'4.4 (2)'!E53,'4.4 (2)'!G53,'4.4 (2)'!I53)</f>
        <v>38336</v>
      </c>
      <c r="F54" s="1245"/>
      <c r="G54" s="1336">
        <v>35615</v>
      </c>
      <c r="H54" s="1337"/>
      <c r="I54" s="1338">
        <v>455</v>
      </c>
      <c r="J54" s="1336"/>
      <c r="K54" s="1338">
        <v>257</v>
      </c>
      <c r="L54" s="1224"/>
    </row>
    <row r="55" spans="1:12" ht="15" customHeight="1">
      <c r="A55" s="1224"/>
      <c r="B55" s="1248"/>
      <c r="C55" s="1244"/>
      <c r="D55" s="1335">
        <v>2023</v>
      </c>
      <c r="E55" s="1245">
        <f>SUM(G55,I55,K55,'4.4 (2)'!E54,'4.4 (2)'!G54,'4.4 (2)'!I54)</f>
        <v>37373</v>
      </c>
      <c r="F55" s="1245"/>
      <c r="G55" s="1336">
        <v>34760</v>
      </c>
      <c r="H55" s="1337"/>
      <c r="I55" s="1338">
        <v>513</v>
      </c>
      <c r="J55" s="1336"/>
      <c r="K55" s="1338">
        <v>249</v>
      </c>
      <c r="L55" s="1224"/>
    </row>
    <row r="56" spans="1:12" ht="8.1" customHeight="1">
      <c r="A56" s="1224"/>
      <c r="B56" s="1248"/>
      <c r="C56" s="1244"/>
      <c r="D56" s="1335"/>
      <c r="E56" s="1245"/>
      <c r="F56" s="1246"/>
      <c r="G56" s="1336"/>
      <c r="H56" s="1337"/>
      <c r="I56" s="1338"/>
      <c r="J56" s="1336"/>
      <c r="K56" s="1338"/>
      <c r="L56" s="1224"/>
    </row>
    <row r="57" spans="1:12" ht="15" customHeight="1">
      <c r="A57" s="1224"/>
      <c r="B57" s="1248" t="s">
        <v>25</v>
      </c>
      <c r="C57" s="1244"/>
      <c r="D57" s="1335">
        <v>2021</v>
      </c>
      <c r="E57" s="1245">
        <f>SUM(G57,I57,K57,'4.4 (2)'!E56,'4.4 (2)'!G56,'4.4 (2)'!I56)</f>
        <v>35558</v>
      </c>
      <c r="F57" s="1246"/>
      <c r="G57" s="1336">
        <v>33873</v>
      </c>
      <c r="H57" s="1337"/>
      <c r="I57" s="1338">
        <v>316</v>
      </c>
      <c r="J57" s="1336"/>
      <c r="K57" s="1338" t="s">
        <v>29</v>
      </c>
      <c r="L57" s="1224"/>
    </row>
    <row r="58" spans="1:12" ht="15" customHeight="1">
      <c r="A58" s="1224"/>
      <c r="B58" s="1248"/>
      <c r="C58" s="1244"/>
      <c r="D58" s="1335">
        <v>2022</v>
      </c>
      <c r="E58" s="1245">
        <f>SUM(G58,I58,K58,'4.4 (2)'!E57,'4.4 (2)'!G57,'4.4 (2)'!I57)</f>
        <v>35600</v>
      </c>
      <c r="F58" s="1246"/>
      <c r="G58" s="1339">
        <v>34074</v>
      </c>
      <c r="H58" s="1337"/>
      <c r="I58" s="1338">
        <v>358</v>
      </c>
      <c r="J58" s="1339"/>
      <c r="K58" s="1338" t="s">
        <v>29</v>
      </c>
      <c r="L58" s="1224"/>
    </row>
    <row r="59" spans="1:12" ht="15" customHeight="1">
      <c r="A59" s="1224"/>
      <c r="B59" s="1248"/>
      <c r="C59" s="1244"/>
      <c r="D59" s="1335">
        <v>2023</v>
      </c>
      <c r="E59" s="1245">
        <f>SUM(G59,I59,K59,'4.4 (2)'!E58,'4.4 (2)'!G58,'4.4 (2)'!I58)</f>
        <v>35121</v>
      </c>
      <c r="F59" s="1246"/>
      <c r="G59" s="1339">
        <v>33428</v>
      </c>
      <c r="H59" s="1337"/>
      <c r="I59" s="1338">
        <v>390</v>
      </c>
      <c r="J59" s="1339"/>
      <c r="K59" s="1338" t="s">
        <v>29</v>
      </c>
      <c r="L59" s="1224"/>
    </row>
    <row r="60" spans="1:12" ht="8.1" customHeight="1">
      <c r="A60" s="1224"/>
      <c r="B60" s="1248"/>
      <c r="C60" s="1244"/>
      <c r="D60" s="1335"/>
      <c r="E60" s="1245"/>
      <c r="F60" s="1245"/>
      <c r="G60" s="1339"/>
      <c r="H60" s="1337"/>
      <c r="I60" s="1338"/>
      <c r="J60" s="1339"/>
      <c r="K60" s="1338"/>
      <c r="L60" s="1224"/>
    </row>
    <row r="61" spans="1:12" ht="15" customHeight="1">
      <c r="A61" s="1224"/>
      <c r="B61" s="1248" t="s">
        <v>46</v>
      </c>
      <c r="C61" s="1244"/>
      <c r="D61" s="1335">
        <v>2021</v>
      </c>
      <c r="E61" s="1245">
        <f>SUM(G61,I61,K61,'4.4 (2)'!E60,'4.4 (2)'!G60,'4.4 (2)'!I60)</f>
        <v>72395</v>
      </c>
      <c r="F61" s="1245"/>
      <c r="G61" s="1339">
        <v>66226</v>
      </c>
      <c r="H61" s="1337"/>
      <c r="I61" s="1338">
        <v>286</v>
      </c>
      <c r="J61" s="1339"/>
      <c r="K61" s="1338">
        <v>185</v>
      </c>
      <c r="L61" s="1224"/>
    </row>
    <row r="62" spans="1:12" ht="15" customHeight="1">
      <c r="A62" s="1224"/>
      <c r="B62" s="1248"/>
      <c r="C62" s="1244"/>
      <c r="D62" s="1335">
        <v>2022</v>
      </c>
      <c r="E62" s="1245">
        <f>SUM(G62,I62,K62,'4.4 (2)'!E61,'4.4 (2)'!G61,'4.4 (2)'!I61)</f>
        <v>71286</v>
      </c>
      <c r="F62" s="1245"/>
      <c r="G62" s="1336">
        <v>65055</v>
      </c>
      <c r="H62" s="1337"/>
      <c r="I62" s="1338">
        <v>285</v>
      </c>
      <c r="J62" s="1336"/>
      <c r="K62" s="1338">
        <v>197</v>
      </c>
      <c r="L62" s="1224"/>
    </row>
    <row r="63" spans="1:12" ht="15" customHeight="1">
      <c r="A63" s="1224"/>
      <c r="B63" s="1248"/>
      <c r="C63" s="1244"/>
      <c r="D63" s="1335">
        <v>2023</v>
      </c>
      <c r="E63" s="1245">
        <f>SUM(G63,I63,K63,'4.4 (2)'!E62,'4.4 (2)'!G62,'4.4 (2)'!I62)</f>
        <v>70842</v>
      </c>
      <c r="F63" s="1245"/>
      <c r="G63" s="1336">
        <v>64705</v>
      </c>
      <c r="H63" s="1337"/>
      <c r="I63" s="1338">
        <v>310</v>
      </c>
      <c r="J63" s="1336"/>
      <c r="K63" s="1338">
        <v>198</v>
      </c>
      <c r="L63" s="1224"/>
    </row>
    <row r="64" spans="1:12" ht="8.1" customHeight="1">
      <c r="A64" s="1224"/>
      <c r="B64" s="1248"/>
      <c r="C64" s="1244"/>
      <c r="D64" s="1335"/>
      <c r="E64" s="1245"/>
      <c r="F64" s="1246"/>
      <c r="G64" s="1336"/>
      <c r="H64" s="1337"/>
      <c r="I64" s="1338"/>
      <c r="J64" s="1336"/>
      <c r="K64" s="1338"/>
      <c r="L64" s="1224"/>
    </row>
    <row r="65" spans="1:12" ht="15" customHeight="1">
      <c r="A65" s="1224"/>
      <c r="B65" s="1248" t="s">
        <v>23</v>
      </c>
      <c r="C65" s="1244"/>
      <c r="D65" s="1335">
        <v>2021</v>
      </c>
      <c r="E65" s="1245">
        <f>SUM(G65,I65,K65,'4.4 (2)'!E64,'4.4 (2)'!G64,'4.4 (2)'!I64)</f>
        <v>18047</v>
      </c>
      <c r="F65" s="1246"/>
      <c r="G65" s="1336">
        <v>16741</v>
      </c>
      <c r="H65" s="1337"/>
      <c r="I65" s="1338">
        <v>444</v>
      </c>
      <c r="J65" s="1336"/>
      <c r="K65" s="1338">
        <v>222</v>
      </c>
      <c r="L65" s="1224"/>
    </row>
    <row r="66" spans="1:12" ht="15" customHeight="1">
      <c r="A66" s="1224"/>
      <c r="B66" s="1248"/>
      <c r="C66" s="1244"/>
      <c r="D66" s="1335">
        <v>2022</v>
      </c>
      <c r="E66" s="1245">
        <f>SUM(G66,I66,K66,'4.4 (2)'!E65,'4.4 (2)'!G65,'4.4 (2)'!I65)</f>
        <v>17973</v>
      </c>
      <c r="F66" s="1246"/>
      <c r="G66" s="1339">
        <v>16404</v>
      </c>
      <c r="H66" s="1337"/>
      <c r="I66" s="1338">
        <v>564</v>
      </c>
      <c r="J66" s="1339"/>
      <c r="K66" s="1338">
        <v>233</v>
      </c>
      <c r="L66" s="1224"/>
    </row>
    <row r="67" spans="1:12" ht="15" customHeight="1">
      <c r="A67" s="1224"/>
      <c r="B67" s="1248"/>
      <c r="C67" s="1244"/>
      <c r="D67" s="1335">
        <v>2023</v>
      </c>
      <c r="E67" s="1245">
        <f>SUM(G67,I67,K67,'4.4 (2)'!E66,'4.4 (2)'!G66,'4.4 (2)'!I66)</f>
        <v>17813</v>
      </c>
      <c r="F67" s="1246"/>
      <c r="G67" s="1339">
        <v>16360</v>
      </c>
      <c r="H67" s="1337"/>
      <c r="I67" s="1338">
        <v>606</v>
      </c>
      <c r="J67" s="1339"/>
      <c r="K67" s="1338">
        <v>110</v>
      </c>
      <c r="L67" s="1224"/>
    </row>
    <row r="68" spans="1:12" ht="8.1" customHeight="1">
      <c r="A68" s="1224"/>
      <c r="B68" s="1248"/>
      <c r="C68" s="1244"/>
      <c r="D68" s="1335"/>
      <c r="E68" s="1245"/>
      <c r="F68" s="1245"/>
      <c r="G68" s="1339"/>
      <c r="H68" s="1337"/>
      <c r="I68" s="1338"/>
      <c r="J68" s="1339"/>
      <c r="K68" s="1338"/>
      <c r="L68" s="1224"/>
    </row>
    <row r="69" spans="1:12" ht="15" customHeight="1">
      <c r="A69" s="1224"/>
      <c r="B69" s="1248" t="s">
        <v>26</v>
      </c>
      <c r="C69" s="1244"/>
      <c r="D69" s="1335">
        <v>2021</v>
      </c>
      <c r="E69" s="1245">
        <f>SUM(G69,I69,K69,'4.4 (2)'!E68,'4.4 (2)'!G68,'4.4 (2)'!I68)</f>
        <v>19434</v>
      </c>
      <c r="F69" s="1245"/>
      <c r="G69" s="1339">
        <v>15844</v>
      </c>
      <c r="H69" s="1337"/>
      <c r="I69" s="1338">
        <v>254</v>
      </c>
      <c r="J69" s="1339"/>
      <c r="K69" s="1338" t="s">
        <v>29</v>
      </c>
      <c r="L69" s="1224"/>
    </row>
    <row r="70" spans="1:12" ht="15" customHeight="1">
      <c r="A70" s="1224"/>
      <c r="B70" s="1248"/>
      <c r="C70" s="1244"/>
      <c r="D70" s="1335">
        <v>2022</v>
      </c>
      <c r="E70" s="1245">
        <f>SUM(G70,I70,K70,'4.4 (2)'!E69,'4.4 (2)'!G69,'4.4 (2)'!I69)</f>
        <v>18749</v>
      </c>
      <c r="F70" s="1245"/>
      <c r="G70" s="1336">
        <v>15304</v>
      </c>
      <c r="H70" s="1337"/>
      <c r="I70" s="1338">
        <v>250</v>
      </c>
      <c r="J70" s="1336"/>
      <c r="K70" s="1338" t="s">
        <v>29</v>
      </c>
      <c r="L70" s="1224"/>
    </row>
    <row r="71" spans="1:12" ht="15" customHeight="1">
      <c r="A71" s="1224"/>
      <c r="B71" s="1248"/>
      <c r="C71" s="1244"/>
      <c r="D71" s="1335">
        <v>2023</v>
      </c>
      <c r="E71" s="1245">
        <f>SUM(G71,I71,K71,'4.4 (2)'!E70,'4.4 (2)'!G70,'4.4 (2)'!I70)</f>
        <v>18911</v>
      </c>
      <c r="F71" s="1245"/>
      <c r="G71" s="1336">
        <v>15598</v>
      </c>
      <c r="H71" s="1337"/>
      <c r="I71" s="1338">
        <v>240</v>
      </c>
      <c r="J71" s="1336"/>
      <c r="K71" s="1338" t="s">
        <v>29</v>
      </c>
      <c r="L71" s="1224"/>
    </row>
    <row r="72" spans="1:12" ht="8.1" customHeight="1">
      <c r="A72" s="1224"/>
      <c r="B72" s="1248"/>
      <c r="C72" s="1244"/>
      <c r="D72" s="1335"/>
      <c r="E72" s="1245"/>
      <c r="F72" s="1246"/>
      <c r="G72" s="1336"/>
      <c r="H72" s="1337"/>
      <c r="I72" s="1338"/>
      <c r="J72" s="1336"/>
      <c r="K72" s="1338"/>
      <c r="L72" s="1224"/>
    </row>
    <row r="73" spans="1:12" ht="15" customHeight="1">
      <c r="A73" s="1224"/>
      <c r="B73" s="1248" t="s">
        <v>27</v>
      </c>
      <c r="C73" s="1244"/>
      <c r="D73" s="1335">
        <v>2021</v>
      </c>
      <c r="E73" s="1245">
        <f>SUM(G73,I73,K73,'4.4 (2)'!E72,'4.4 (2)'!G72,'4.4 (2)'!I72)</f>
        <v>1035</v>
      </c>
      <c r="F73" s="1246"/>
      <c r="G73" s="1336">
        <v>973</v>
      </c>
      <c r="H73" s="1337"/>
      <c r="I73" s="1338" t="s">
        <v>29</v>
      </c>
      <c r="J73" s="1336"/>
      <c r="K73" s="1338">
        <v>37</v>
      </c>
      <c r="L73" s="1224"/>
    </row>
    <row r="74" spans="1:12" ht="15" customHeight="1">
      <c r="A74" s="1224"/>
      <c r="B74" s="1248"/>
      <c r="C74" s="1244"/>
      <c r="D74" s="1335">
        <v>2022</v>
      </c>
      <c r="E74" s="1245">
        <f>SUM(G74,I74,K74,'4.4 (2)'!E73,'4.4 (2)'!G73,'4.4 (2)'!I73)</f>
        <v>1010</v>
      </c>
      <c r="F74" s="1246"/>
      <c r="G74" s="1245">
        <v>980</v>
      </c>
      <c r="H74" s="1340"/>
      <c r="I74" s="1338" t="s">
        <v>29</v>
      </c>
      <c r="J74" s="1249"/>
      <c r="K74" s="1338" t="s">
        <v>29</v>
      </c>
      <c r="L74" s="1224"/>
    </row>
    <row r="75" spans="1:12" ht="15" customHeight="1">
      <c r="A75" s="1224"/>
      <c r="B75" s="1248"/>
      <c r="C75" s="1244"/>
      <c r="D75" s="1335">
        <v>2023</v>
      </c>
      <c r="E75" s="1245">
        <f>SUM(G75,I75,K75,'4.4 (2)'!E74,'4.4 (2)'!G74,'4.4 (2)'!I74)</f>
        <v>1083</v>
      </c>
      <c r="F75" s="1246"/>
      <c r="G75" s="1245">
        <v>1048</v>
      </c>
      <c r="H75" s="1340"/>
      <c r="I75" s="1338" t="s">
        <v>29</v>
      </c>
      <c r="J75" s="1249"/>
      <c r="K75" s="1338" t="s">
        <v>29</v>
      </c>
      <c r="L75" s="1224"/>
    </row>
    <row r="76" spans="1:12" ht="8.1" customHeight="1">
      <c r="A76" s="1224"/>
      <c r="B76" s="1248"/>
      <c r="C76" s="1244"/>
      <c r="D76" s="1335"/>
      <c r="E76" s="1245"/>
      <c r="F76" s="1245"/>
      <c r="G76" s="1245"/>
      <c r="H76" s="1340"/>
      <c r="I76" s="1338"/>
      <c r="J76" s="1249"/>
      <c r="K76" s="1338"/>
      <c r="L76" s="1224"/>
    </row>
    <row r="77" spans="1:12" ht="15" customHeight="1">
      <c r="A77" s="1224"/>
      <c r="B77" s="1248" t="s">
        <v>28</v>
      </c>
      <c r="C77" s="1244"/>
      <c r="D77" s="1335">
        <v>2021</v>
      </c>
      <c r="E77" s="1245">
        <f>SUM(G77,I77,K77,'4.4 (2)'!E76,'4.4 (2)'!G76,'4.4 (2)'!I76)</f>
        <v>1692</v>
      </c>
      <c r="F77" s="1245"/>
      <c r="G77" s="1336">
        <v>1608</v>
      </c>
      <c r="H77" s="1341"/>
      <c r="I77" s="1338" t="s">
        <v>29</v>
      </c>
      <c r="J77" s="111"/>
      <c r="K77" s="1338" t="s">
        <v>29</v>
      </c>
      <c r="L77" s="1224"/>
    </row>
    <row r="78" spans="1:12" ht="15" customHeight="1">
      <c r="A78" s="1224"/>
      <c r="B78" s="1248"/>
      <c r="C78" s="1244"/>
      <c r="D78" s="1335">
        <v>2022</v>
      </c>
      <c r="E78" s="1245">
        <f>SUM(G78,I78,K78,'4.4 (2)'!E77,'4.4 (2)'!G77,'4.4 (2)'!I77)</f>
        <v>1728</v>
      </c>
      <c r="G78" s="1336">
        <v>1686</v>
      </c>
      <c r="H78" s="1341"/>
      <c r="I78" s="1338" t="s">
        <v>29</v>
      </c>
      <c r="J78" s="1341"/>
      <c r="K78" s="1338" t="s">
        <v>29</v>
      </c>
      <c r="L78" s="1224"/>
    </row>
    <row r="79" spans="1:12" ht="15" customHeight="1">
      <c r="A79" s="1224"/>
      <c r="B79" s="1248"/>
      <c r="C79" s="1244"/>
      <c r="D79" s="1335">
        <v>2023</v>
      </c>
      <c r="E79" s="1245">
        <f>SUM(G79,I79,K79,'4.4 (2)'!E78,'4.4 (2)'!G78,'4.4 (2)'!I78)</f>
        <v>1865</v>
      </c>
      <c r="G79" s="1336">
        <v>1829</v>
      </c>
      <c r="H79" s="1341"/>
      <c r="I79" s="1338" t="s">
        <v>29</v>
      </c>
      <c r="J79" s="1341"/>
      <c r="K79" s="1338" t="s">
        <v>29</v>
      </c>
      <c r="L79" s="1224"/>
    </row>
    <row r="80" spans="1:12" ht="8.1" customHeight="1" thickBot="1">
      <c r="A80" s="1251"/>
      <c r="B80" s="1251"/>
      <c r="C80" s="1252"/>
      <c r="D80" s="1252"/>
      <c r="E80" s="1251"/>
      <c r="F80" s="1252"/>
      <c r="G80" s="1251"/>
      <c r="H80" s="1251"/>
      <c r="I80" s="1252"/>
      <c r="J80" s="1252"/>
      <c r="K80" s="1252"/>
      <c r="L80" s="1251"/>
    </row>
    <row r="81" spans="1:12" s="1253" customFormat="1" ht="15" customHeight="1">
      <c r="L81" s="1254" t="s">
        <v>30</v>
      </c>
    </row>
    <row r="82" spans="1:12" s="1253" customFormat="1" ht="13.5" customHeight="1">
      <c r="L82" s="1255" t="s">
        <v>31</v>
      </c>
    </row>
    <row r="83" spans="1:12" s="1267" customFormat="1" ht="12" customHeight="1">
      <c r="A83" s="1270"/>
      <c r="B83" s="1272" t="s">
        <v>1065</v>
      </c>
      <c r="D83" s="1268"/>
      <c r="E83" s="1271"/>
      <c r="G83" s="1270"/>
      <c r="H83" s="1270"/>
      <c r="I83" s="1270"/>
      <c r="J83" s="1273"/>
    </row>
    <row r="84" spans="1:12" ht="14.25" customHeight="1">
      <c r="B84" s="1266" t="s">
        <v>144</v>
      </c>
      <c r="D84" s="1256"/>
    </row>
    <row r="85" spans="1:12" ht="14.25" customHeight="1">
      <c r="B85" s="1274" t="s">
        <v>1067</v>
      </c>
      <c r="D85" s="1256"/>
    </row>
    <row r="86" spans="1:12" ht="6.75" customHeight="1">
      <c r="A86" s="1218"/>
    </row>
    <row r="87" spans="1:12" ht="10.5" customHeight="1">
      <c r="A87" s="1220"/>
    </row>
  </sheetData>
  <printOptions horizontalCentered="1"/>
  <pageMargins left="0.19685039370078741" right="0.19685039370078741" top="0.35433070866141736" bottom="0.31496062992125984" header="0.11811023622047245" footer="0.19685039370078741"/>
  <pageSetup paperSize="9" scale="72" fitToWidth="0" orientation="portrait" r:id="rId1"/>
  <headerFooter scaleWithDoc="0"/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84"/>
  <sheetViews>
    <sheetView showGridLines="0" view="pageBreakPreview" zoomScale="90" zoomScaleNormal="100" zoomScaleSheetLayoutView="90" workbookViewId="0">
      <selection activeCell="B4" sqref="B4"/>
    </sheetView>
  </sheetViews>
  <sheetFormatPr defaultColWidth="8.42578125" defaultRowHeight="16.5"/>
  <cols>
    <col min="1" max="1" width="1.28515625" style="1214" customWidth="1"/>
    <col min="2" max="2" width="13" style="1214" customWidth="1"/>
    <col min="3" max="3" width="8.85546875" style="1214" customWidth="1"/>
    <col min="4" max="4" width="12.140625" style="1256" customWidth="1"/>
    <col min="5" max="5" width="26.140625" style="1214" customWidth="1"/>
    <col min="6" max="6" width="2.42578125" style="1214" customWidth="1"/>
    <col min="7" max="7" width="26.140625" style="1214" customWidth="1"/>
    <col min="8" max="8" width="3.28515625" style="1214" customWidth="1"/>
    <col min="9" max="9" width="26.140625" style="1214" customWidth="1"/>
    <col min="10" max="10" width="2.140625" style="1214" customWidth="1"/>
    <col min="11" max="16384" width="8.42578125" style="1214"/>
  </cols>
  <sheetData>
    <row r="1" spans="1:10" ht="15" customHeight="1">
      <c r="G1" s="1215"/>
      <c r="H1" s="1215"/>
      <c r="I1" s="1215"/>
    </row>
    <row r="2" spans="1:10">
      <c r="B2" s="1216" t="s">
        <v>1183</v>
      </c>
      <c r="C2" s="1217" t="s">
        <v>1095</v>
      </c>
      <c r="D2" s="1257"/>
      <c r="E2" s="1218"/>
      <c r="F2" s="1218"/>
      <c r="G2" s="1218"/>
      <c r="H2" s="1218"/>
      <c r="I2" s="1218"/>
      <c r="J2" s="1218"/>
    </row>
    <row r="3" spans="1:10" ht="15" customHeight="1">
      <c r="B3" s="1219" t="s">
        <v>1184</v>
      </c>
      <c r="C3" s="1215" t="s">
        <v>1096</v>
      </c>
      <c r="D3" s="1258"/>
      <c r="E3" s="1220"/>
      <c r="F3" s="1220"/>
      <c r="G3" s="1220"/>
      <c r="H3" s="1220"/>
      <c r="I3" s="1220"/>
      <c r="J3" s="1220"/>
    </row>
    <row r="4" spans="1:10" ht="15" customHeight="1" thickBot="1">
      <c r="A4" s="1215"/>
    </row>
    <row r="5" spans="1:10" ht="8.1" customHeight="1" thickTop="1">
      <c r="A5" s="1221"/>
      <c r="B5" s="1222"/>
      <c r="C5" s="1223"/>
      <c r="D5" s="1259"/>
      <c r="E5" s="1221"/>
      <c r="F5" s="1221"/>
      <c r="G5" s="1221"/>
      <c r="H5" s="1221"/>
      <c r="I5" s="1221"/>
      <c r="J5" s="1221"/>
    </row>
    <row r="6" spans="1:10" ht="15.75" customHeight="1">
      <c r="A6" s="1224"/>
      <c r="B6" s="1225" t="s">
        <v>0</v>
      </c>
      <c r="C6" s="1226"/>
      <c r="D6" s="1260" t="s">
        <v>1</v>
      </c>
      <c r="E6" s="1261" t="s">
        <v>124</v>
      </c>
      <c r="F6" s="1228"/>
      <c r="G6" s="1261" t="s">
        <v>124</v>
      </c>
      <c r="H6" s="1226"/>
      <c r="I6" s="1121" t="s">
        <v>81</v>
      </c>
      <c r="J6" s="1224"/>
    </row>
    <row r="7" spans="1:10" ht="14.25" customHeight="1">
      <c r="A7" s="1224"/>
      <c r="B7" s="1229" t="s">
        <v>5</v>
      </c>
      <c r="C7" s="1229"/>
      <c r="D7" s="1236" t="s">
        <v>6</v>
      </c>
      <c r="E7" s="1121" t="s">
        <v>135</v>
      </c>
      <c r="F7" s="1232"/>
      <c r="G7" s="1261" t="s">
        <v>136</v>
      </c>
      <c r="H7" s="1228"/>
      <c r="I7" s="1121" t="s">
        <v>137</v>
      </c>
      <c r="J7" s="1224"/>
    </row>
    <row r="8" spans="1:10">
      <c r="A8" s="1224"/>
      <c r="B8" s="1233"/>
      <c r="C8" s="1234"/>
      <c r="D8" s="1236"/>
      <c r="E8" s="1123" t="s">
        <v>138</v>
      </c>
      <c r="F8" s="1228"/>
      <c r="G8" s="1123" t="s">
        <v>139</v>
      </c>
      <c r="H8" s="1228"/>
      <c r="I8" s="1123" t="s">
        <v>140</v>
      </c>
      <c r="J8" s="1224"/>
    </row>
    <row r="9" spans="1:10">
      <c r="A9" s="1224"/>
      <c r="B9" s="1233"/>
      <c r="C9" s="1228"/>
      <c r="D9" s="1236"/>
      <c r="E9" s="1123" t="s">
        <v>141</v>
      </c>
      <c r="F9" s="1228"/>
      <c r="G9" s="1123" t="s">
        <v>142</v>
      </c>
      <c r="H9" s="1228"/>
      <c r="I9" s="1123" t="s">
        <v>143</v>
      </c>
      <c r="J9" s="1224"/>
    </row>
    <row r="10" spans="1:10" ht="8.1" customHeight="1">
      <c r="A10" s="1237"/>
      <c r="B10" s="1238"/>
      <c r="C10" s="1239"/>
      <c r="D10" s="1262"/>
      <c r="E10" s="1239"/>
      <c r="F10" s="1239"/>
      <c r="G10" s="1239"/>
      <c r="H10" s="1239"/>
      <c r="I10" s="1239"/>
      <c r="J10" s="1237"/>
    </row>
    <row r="11" spans="1:10" ht="8.1" customHeight="1">
      <c r="A11" s="1224"/>
      <c r="B11" s="1234"/>
      <c r="C11" s="1233"/>
      <c r="D11" s="1263"/>
      <c r="E11" s="1233"/>
      <c r="F11" s="1233"/>
      <c r="G11" s="1233"/>
      <c r="H11" s="1233"/>
      <c r="I11" s="1233"/>
      <c r="J11" s="1224"/>
    </row>
    <row r="12" spans="1:10" ht="15" customHeight="1">
      <c r="A12" s="1224"/>
      <c r="B12" s="1225" t="s">
        <v>44</v>
      </c>
      <c r="C12" s="1240"/>
      <c r="D12" s="1334">
        <v>2021</v>
      </c>
      <c r="E12" s="1241">
        <f>SUM(E16,E20,E24,E28,E32,E36,E40,E44,E48,E52,E56,,E60,E64,E68,E72,E76)</f>
        <v>2321</v>
      </c>
      <c r="F12" s="1242"/>
      <c r="G12" s="1241">
        <f>SUM(G16,G20,G24,G28,G32,G36,G40,G44,G48,G52,G56,,G60,G64,G68,G72,G76)</f>
        <v>13458</v>
      </c>
      <c r="H12" s="1242"/>
      <c r="I12" s="1241">
        <f>SUM(I16,I20,I24,I28,I32,I36,I40,I44,I48,I52,I56,,I60,I64,I68,I72,I76)</f>
        <v>9474</v>
      </c>
      <c r="J12" s="1243"/>
    </row>
    <row r="13" spans="1:10" ht="15" customHeight="1">
      <c r="A13" s="1224"/>
      <c r="B13" s="1225"/>
      <c r="C13" s="1240"/>
      <c r="D13" s="1334">
        <v>2022</v>
      </c>
      <c r="E13" s="1241">
        <f>SUM(E17,E21,E25,E29,E33,E37,E41,E45,E49,E53,E57,,E61,E65,E69,E73,E77)</f>
        <v>2661</v>
      </c>
      <c r="F13" s="1242"/>
      <c r="G13" s="1241">
        <f>SUM(G17,G21,G25,G29,G33,G37,G41,G45,G49,G53,G57,,G61,G65,G69,G73,G77)</f>
        <v>12754</v>
      </c>
      <c r="H13" s="1242"/>
      <c r="I13" s="1241">
        <f>SUM(I17,I21,I25,I29,I33,I37,I41,I45,I49,I53,I57,,I61,I65,I69,I73,I77)</f>
        <v>9699</v>
      </c>
      <c r="J13" s="1243"/>
    </row>
    <row r="14" spans="1:10" ht="15" customHeight="1">
      <c r="A14" s="1224"/>
      <c r="B14" s="1231"/>
      <c r="C14" s="1244"/>
      <c r="D14" s="1334">
        <v>2023</v>
      </c>
      <c r="E14" s="1241">
        <f>SUM(E18,E22,E26,E30,E34,E38,E42,E46,E50,E54,E58,,E62,E66,E70,E74,E78)</f>
        <v>2560</v>
      </c>
      <c r="F14" s="1233"/>
      <c r="G14" s="1241">
        <f>SUM(G18,G22,G26,G30,G34,G38,G42,G46,G50,G54,G58,,G62,G66,G70,G74,G78)</f>
        <v>13103</v>
      </c>
      <c r="H14" s="1246"/>
      <c r="I14" s="1241">
        <f>SUM(I18,I22,I26,I30,I34,I38,I42,I46,I50,I54,I58,,I62,I66,I70,I74,I78)</f>
        <v>9412</v>
      </c>
      <c r="J14" s="1224"/>
    </row>
    <row r="15" spans="1:10" ht="8.1" customHeight="1">
      <c r="A15" s="1224"/>
      <c r="B15" s="1231"/>
      <c r="C15" s="1244"/>
      <c r="D15" s="1335"/>
      <c r="E15" s="1250"/>
      <c r="F15" s="1233"/>
      <c r="G15" s="1250"/>
      <c r="H15" s="1246"/>
      <c r="I15" s="1246"/>
      <c r="J15" s="1224"/>
    </row>
    <row r="16" spans="1:10" ht="15" customHeight="1">
      <c r="A16" s="1224"/>
      <c r="B16" s="1248" t="s">
        <v>13</v>
      </c>
      <c r="C16" s="1244"/>
      <c r="D16" s="1335">
        <v>2021</v>
      </c>
      <c r="E16" s="1338" t="s">
        <v>29</v>
      </c>
      <c r="F16" s="1342"/>
      <c r="G16" s="1338">
        <v>3641</v>
      </c>
      <c r="H16" s="1338"/>
      <c r="I16" s="1338">
        <v>949</v>
      </c>
      <c r="J16" s="1224"/>
    </row>
    <row r="17" spans="1:10" ht="15" customHeight="1">
      <c r="A17" s="1224"/>
      <c r="B17" s="1248"/>
      <c r="C17" s="1244"/>
      <c r="D17" s="1335">
        <v>2022</v>
      </c>
      <c r="E17" s="1338" t="s">
        <v>29</v>
      </c>
      <c r="F17" s="1342"/>
      <c r="G17" s="1338">
        <v>3361</v>
      </c>
      <c r="H17" s="111"/>
      <c r="I17" s="111">
        <v>893</v>
      </c>
      <c r="J17" s="1224"/>
    </row>
    <row r="18" spans="1:10" ht="15" customHeight="1">
      <c r="A18" s="1224"/>
      <c r="B18" s="1248"/>
      <c r="C18" s="1244"/>
      <c r="D18" s="1335">
        <v>2023</v>
      </c>
      <c r="E18" s="1338" t="s">
        <v>29</v>
      </c>
      <c r="F18" s="1342"/>
      <c r="G18" s="1338">
        <v>3736</v>
      </c>
      <c r="H18" s="111"/>
      <c r="I18" s="111">
        <v>1031</v>
      </c>
      <c r="J18" s="1224"/>
    </row>
    <row r="19" spans="1:10" ht="8.1" customHeight="1">
      <c r="A19" s="1224"/>
      <c r="B19" s="1248"/>
      <c r="C19" s="1244"/>
      <c r="D19" s="1335"/>
      <c r="E19" s="1338"/>
      <c r="F19" s="1342"/>
      <c r="G19" s="1338"/>
      <c r="H19" s="111"/>
      <c r="I19" s="111"/>
      <c r="J19" s="1224"/>
    </row>
    <row r="20" spans="1:10" ht="15" customHeight="1">
      <c r="A20" s="1224"/>
      <c r="B20" s="1248" t="s">
        <v>14</v>
      </c>
      <c r="C20" s="1244"/>
      <c r="D20" s="1335">
        <v>2021</v>
      </c>
      <c r="E20" s="1338">
        <v>1421</v>
      </c>
      <c r="F20" s="1342"/>
      <c r="G20" s="1338">
        <v>106</v>
      </c>
      <c r="H20" s="111"/>
      <c r="I20" s="111">
        <v>378</v>
      </c>
      <c r="J20" s="1224"/>
    </row>
    <row r="21" spans="1:10" ht="15" customHeight="1">
      <c r="A21" s="1224"/>
      <c r="B21" s="1248"/>
      <c r="C21" s="1244"/>
      <c r="D21" s="1335">
        <v>2022</v>
      </c>
      <c r="E21" s="1338">
        <v>1695</v>
      </c>
      <c r="F21" s="1342"/>
      <c r="G21" s="1338">
        <v>124</v>
      </c>
      <c r="H21" s="1338"/>
      <c r="I21" s="1338">
        <v>363</v>
      </c>
      <c r="J21" s="1224"/>
    </row>
    <row r="22" spans="1:10" ht="15" customHeight="1">
      <c r="A22" s="1224"/>
      <c r="B22" s="1248"/>
      <c r="C22" s="1244"/>
      <c r="D22" s="1335">
        <v>2023</v>
      </c>
      <c r="E22" s="1338">
        <v>1588</v>
      </c>
      <c r="F22" s="1342"/>
      <c r="G22" s="1338">
        <v>164</v>
      </c>
      <c r="H22" s="1338"/>
      <c r="I22" s="1338">
        <v>348</v>
      </c>
      <c r="J22" s="1224"/>
    </row>
    <row r="23" spans="1:10" ht="8.1" customHeight="1">
      <c r="A23" s="1224"/>
      <c r="B23" s="1248"/>
      <c r="C23" s="1244"/>
      <c r="D23" s="1335"/>
      <c r="E23" s="1338"/>
      <c r="F23" s="1342"/>
      <c r="G23" s="1338"/>
      <c r="H23" s="1338"/>
      <c r="I23" s="1338"/>
      <c r="J23" s="1224"/>
    </row>
    <row r="24" spans="1:10" ht="15" customHeight="1">
      <c r="A24" s="1224"/>
      <c r="B24" s="1248" t="s">
        <v>15</v>
      </c>
      <c r="C24" s="1244"/>
      <c r="D24" s="1335">
        <v>2021</v>
      </c>
      <c r="E24" s="1338" t="s">
        <v>29</v>
      </c>
      <c r="F24" s="1342"/>
      <c r="G24" s="1338">
        <v>197</v>
      </c>
      <c r="H24" s="1338"/>
      <c r="I24" s="1338">
        <v>240</v>
      </c>
      <c r="J24" s="1224"/>
    </row>
    <row r="25" spans="1:10" ht="15" customHeight="1">
      <c r="A25" s="1224"/>
      <c r="B25" s="1248"/>
      <c r="C25" s="1244"/>
      <c r="D25" s="1335">
        <v>2022</v>
      </c>
      <c r="E25" s="1338" t="s">
        <v>29</v>
      </c>
      <c r="F25" s="1342"/>
      <c r="G25" s="1338">
        <v>158</v>
      </c>
      <c r="H25" s="111"/>
      <c r="I25" s="111">
        <v>261</v>
      </c>
      <c r="J25" s="1224"/>
    </row>
    <row r="26" spans="1:10" ht="15" customHeight="1">
      <c r="A26" s="1224"/>
      <c r="B26" s="1248"/>
      <c r="C26" s="1244"/>
      <c r="D26" s="1335">
        <v>2023</v>
      </c>
      <c r="E26" s="1338" t="s">
        <v>29</v>
      </c>
      <c r="F26" s="1342"/>
      <c r="G26" s="1338">
        <v>137</v>
      </c>
      <c r="H26" s="111"/>
      <c r="I26" s="111">
        <v>303</v>
      </c>
      <c r="J26" s="1224"/>
    </row>
    <row r="27" spans="1:10" ht="8.1" customHeight="1">
      <c r="A27" s="1224"/>
      <c r="B27" s="1248"/>
      <c r="C27" s="1244"/>
      <c r="D27" s="1335"/>
      <c r="E27" s="1338"/>
      <c r="F27" s="1342"/>
      <c r="G27" s="1338"/>
      <c r="H27" s="111"/>
      <c r="I27" s="111"/>
      <c r="J27" s="1224"/>
    </row>
    <row r="28" spans="1:10" ht="15" customHeight="1">
      <c r="A28" s="1224"/>
      <c r="B28" s="1248" t="s">
        <v>16</v>
      </c>
      <c r="C28" s="1244"/>
      <c r="D28" s="1335">
        <v>2021</v>
      </c>
      <c r="E28" s="1338" t="s">
        <v>29</v>
      </c>
      <c r="F28" s="1342"/>
      <c r="G28" s="1338">
        <v>180</v>
      </c>
      <c r="H28" s="111"/>
      <c r="I28" s="111">
        <v>689</v>
      </c>
      <c r="J28" s="1224"/>
    </row>
    <row r="29" spans="1:10" ht="15" customHeight="1">
      <c r="A29" s="1224"/>
      <c r="B29" s="1248"/>
      <c r="C29" s="1244"/>
      <c r="D29" s="1335">
        <v>2022</v>
      </c>
      <c r="E29" s="1338" t="s">
        <v>29</v>
      </c>
      <c r="F29" s="1342"/>
      <c r="G29" s="1338">
        <v>211</v>
      </c>
      <c r="H29" s="1338"/>
      <c r="I29" s="1338">
        <v>696</v>
      </c>
      <c r="J29" s="1224"/>
    </row>
    <row r="30" spans="1:10" ht="15" customHeight="1">
      <c r="A30" s="1224"/>
      <c r="B30" s="1248"/>
      <c r="C30" s="1244"/>
      <c r="D30" s="1335">
        <v>2023</v>
      </c>
      <c r="E30" s="1338" t="s">
        <v>29</v>
      </c>
      <c r="F30" s="1342"/>
      <c r="G30" s="1338">
        <v>242</v>
      </c>
      <c r="H30" s="1338"/>
      <c r="I30" s="1338">
        <v>693</v>
      </c>
      <c r="J30" s="1224"/>
    </row>
    <row r="31" spans="1:10" ht="8.1" customHeight="1">
      <c r="A31" s="1224"/>
      <c r="B31" s="1248"/>
      <c r="C31" s="1244"/>
      <c r="D31" s="1335"/>
      <c r="E31" s="1338"/>
      <c r="F31" s="1342"/>
      <c r="G31" s="1338"/>
      <c r="H31" s="1338"/>
      <c r="I31" s="1338"/>
      <c r="J31" s="1224"/>
    </row>
    <row r="32" spans="1:10" ht="15" customHeight="1">
      <c r="A32" s="1224"/>
      <c r="B32" s="1248" t="s">
        <v>17</v>
      </c>
      <c r="C32" s="1244"/>
      <c r="D32" s="1335">
        <v>2021</v>
      </c>
      <c r="E32" s="1338">
        <v>79</v>
      </c>
      <c r="F32" s="1342"/>
      <c r="G32" s="1338">
        <v>712</v>
      </c>
      <c r="H32" s="1338"/>
      <c r="I32" s="1338">
        <v>248</v>
      </c>
      <c r="J32" s="1224"/>
    </row>
    <row r="33" spans="1:10" ht="15" customHeight="1">
      <c r="A33" s="1224"/>
      <c r="B33" s="1248"/>
      <c r="C33" s="1244"/>
      <c r="D33" s="1335">
        <v>2022</v>
      </c>
      <c r="E33" s="1338">
        <v>81</v>
      </c>
      <c r="F33" s="1342"/>
      <c r="G33" s="1338">
        <v>771</v>
      </c>
      <c r="H33" s="111"/>
      <c r="I33" s="111">
        <v>278</v>
      </c>
      <c r="J33" s="1224"/>
    </row>
    <row r="34" spans="1:10" ht="15" customHeight="1">
      <c r="A34" s="1224"/>
      <c r="B34" s="1248"/>
      <c r="C34" s="1244"/>
      <c r="D34" s="1335">
        <v>2023</v>
      </c>
      <c r="E34" s="1338">
        <v>89</v>
      </c>
      <c r="F34" s="1342"/>
      <c r="G34" s="1338">
        <v>714</v>
      </c>
      <c r="H34" s="111"/>
      <c r="I34" s="111">
        <v>322</v>
      </c>
      <c r="J34" s="1224"/>
    </row>
    <row r="35" spans="1:10" ht="8.1" customHeight="1">
      <c r="A35" s="1224"/>
      <c r="B35" s="1248"/>
      <c r="C35" s="1244"/>
      <c r="D35" s="1335"/>
      <c r="E35" s="1338"/>
      <c r="F35" s="1342"/>
      <c r="G35" s="1338"/>
      <c r="H35" s="111"/>
      <c r="I35" s="111"/>
      <c r="J35" s="1224"/>
    </row>
    <row r="36" spans="1:10" ht="15" customHeight="1">
      <c r="A36" s="1224"/>
      <c r="B36" s="1248" t="s">
        <v>18</v>
      </c>
      <c r="C36" s="1244"/>
      <c r="D36" s="1335">
        <v>2021</v>
      </c>
      <c r="E36" s="1338">
        <v>91</v>
      </c>
      <c r="F36" s="1342"/>
      <c r="G36" s="1338">
        <v>214</v>
      </c>
      <c r="H36" s="111"/>
      <c r="I36" s="111">
        <v>425</v>
      </c>
      <c r="J36" s="1224"/>
    </row>
    <row r="37" spans="1:10" ht="15" customHeight="1">
      <c r="A37" s="1224"/>
      <c r="B37" s="1248"/>
      <c r="C37" s="1244"/>
      <c r="D37" s="1335">
        <v>2022</v>
      </c>
      <c r="E37" s="1338">
        <v>90</v>
      </c>
      <c r="F37" s="1342"/>
      <c r="G37" s="1338">
        <v>224</v>
      </c>
      <c r="H37" s="1338"/>
      <c r="I37" s="1338">
        <v>446</v>
      </c>
      <c r="J37" s="1224"/>
    </row>
    <row r="38" spans="1:10" ht="15" customHeight="1">
      <c r="A38" s="1224"/>
      <c r="B38" s="1248"/>
      <c r="C38" s="1244"/>
      <c r="D38" s="1335">
        <v>2023</v>
      </c>
      <c r="E38" s="1338">
        <v>88</v>
      </c>
      <c r="F38" s="1342"/>
      <c r="G38" s="1338">
        <v>247</v>
      </c>
      <c r="H38" s="1338"/>
      <c r="I38" s="1338">
        <v>395</v>
      </c>
      <c r="J38" s="1224"/>
    </row>
    <row r="39" spans="1:10" ht="8.1" customHeight="1">
      <c r="A39" s="1224"/>
      <c r="B39" s="1248"/>
      <c r="C39" s="1244"/>
      <c r="D39" s="1335"/>
      <c r="E39" s="1338"/>
      <c r="F39" s="1342"/>
      <c r="G39" s="1338"/>
      <c r="H39" s="1338"/>
      <c r="I39" s="1338"/>
      <c r="J39" s="1224"/>
    </row>
    <row r="40" spans="1:10" ht="15" customHeight="1">
      <c r="A40" s="1224"/>
      <c r="B40" s="1248" t="s">
        <v>20</v>
      </c>
      <c r="C40" s="1244"/>
      <c r="D40" s="1335">
        <v>2021</v>
      </c>
      <c r="E40" s="1338">
        <v>544</v>
      </c>
      <c r="F40" s="1342"/>
      <c r="G40" s="1338">
        <v>349</v>
      </c>
      <c r="H40" s="1338"/>
      <c r="I40" s="1338">
        <v>786</v>
      </c>
      <c r="J40" s="1224"/>
    </row>
    <row r="41" spans="1:10" ht="15" customHeight="1">
      <c r="A41" s="1224"/>
      <c r="B41" s="1248"/>
      <c r="C41" s="1244"/>
      <c r="D41" s="1335">
        <v>2022</v>
      </c>
      <c r="E41" s="1338">
        <v>581</v>
      </c>
      <c r="F41" s="1342"/>
      <c r="G41" s="1338">
        <v>262</v>
      </c>
      <c r="H41" s="111"/>
      <c r="I41" s="111">
        <v>868</v>
      </c>
      <c r="J41" s="1224"/>
    </row>
    <row r="42" spans="1:10" ht="15" customHeight="1">
      <c r="A42" s="1224"/>
      <c r="B42" s="1248"/>
      <c r="C42" s="1244"/>
      <c r="D42" s="1335">
        <v>2023</v>
      </c>
      <c r="E42" s="1338">
        <v>546</v>
      </c>
      <c r="F42" s="1342"/>
      <c r="G42" s="1338">
        <v>263</v>
      </c>
      <c r="H42" s="111"/>
      <c r="I42" s="111">
        <v>751</v>
      </c>
      <c r="J42" s="1224"/>
    </row>
    <row r="43" spans="1:10" ht="8.1" customHeight="1">
      <c r="A43" s="1224"/>
      <c r="B43" s="1248"/>
      <c r="C43" s="1244"/>
      <c r="D43" s="1335"/>
      <c r="E43" s="1338"/>
      <c r="F43" s="1342"/>
      <c r="G43" s="1338"/>
      <c r="H43" s="111"/>
      <c r="I43" s="111"/>
      <c r="J43" s="1224"/>
    </row>
    <row r="44" spans="1:10" ht="15" customHeight="1">
      <c r="A44" s="1224"/>
      <c r="B44" s="1248" t="s">
        <v>21</v>
      </c>
      <c r="C44" s="1244"/>
      <c r="D44" s="1335">
        <v>2021</v>
      </c>
      <c r="E44" s="1338">
        <v>34</v>
      </c>
      <c r="F44" s="1342"/>
      <c r="G44" s="1338">
        <v>77</v>
      </c>
      <c r="H44" s="111"/>
      <c r="I44" s="111">
        <v>71</v>
      </c>
      <c r="J44" s="1224"/>
    </row>
    <row r="45" spans="1:10" ht="15" customHeight="1">
      <c r="A45" s="1224"/>
      <c r="B45" s="1248"/>
      <c r="C45" s="1244"/>
      <c r="D45" s="1335">
        <v>2022</v>
      </c>
      <c r="E45" s="1338">
        <v>37</v>
      </c>
      <c r="F45" s="1342"/>
      <c r="G45" s="1338">
        <v>45</v>
      </c>
      <c r="H45" s="1338"/>
      <c r="I45" s="1338">
        <v>58</v>
      </c>
      <c r="J45" s="1224"/>
    </row>
    <row r="46" spans="1:10" ht="15" customHeight="1">
      <c r="A46" s="1224"/>
      <c r="B46" s="1248"/>
      <c r="C46" s="1244"/>
      <c r="D46" s="1335">
        <v>2023</v>
      </c>
      <c r="E46" s="1338">
        <v>20</v>
      </c>
      <c r="F46" s="1342"/>
      <c r="G46" s="1338">
        <v>73</v>
      </c>
      <c r="H46" s="1338"/>
      <c r="I46" s="1338">
        <v>45</v>
      </c>
      <c r="J46" s="1224"/>
    </row>
    <row r="47" spans="1:10" ht="8.1" customHeight="1">
      <c r="A47" s="1224"/>
      <c r="B47" s="1248"/>
      <c r="C47" s="1244"/>
      <c r="D47" s="1335"/>
      <c r="E47" s="1338"/>
      <c r="F47" s="1342"/>
      <c r="G47" s="1338"/>
      <c r="H47" s="1338"/>
      <c r="I47" s="1338"/>
      <c r="J47" s="1224"/>
    </row>
    <row r="48" spans="1:10" ht="15" customHeight="1">
      <c r="A48" s="1224"/>
      <c r="B48" s="1248" t="s">
        <v>19</v>
      </c>
      <c r="C48" s="1244"/>
      <c r="D48" s="1335">
        <v>2021</v>
      </c>
      <c r="E48" s="1338">
        <v>50</v>
      </c>
      <c r="F48" s="1342"/>
      <c r="G48" s="1338">
        <v>175</v>
      </c>
      <c r="H48" s="1338"/>
      <c r="I48" s="1338">
        <v>365</v>
      </c>
      <c r="J48" s="1224"/>
    </row>
    <row r="49" spans="1:10" ht="15" customHeight="1">
      <c r="A49" s="1224"/>
      <c r="B49" s="1248"/>
      <c r="C49" s="1244"/>
      <c r="D49" s="1335">
        <v>2022</v>
      </c>
      <c r="E49" s="1338">
        <v>64</v>
      </c>
      <c r="F49" s="1342"/>
      <c r="G49" s="1338">
        <v>165</v>
      </c>
      <c r="H49" s="111"/>
      <c r="I49" s="111">
        <v>417</v>
      </c>
      <c r="J49" s="1224"/>
    </row>
    <row r="50" spans="1:10" ht="15" customHeight="1">
      <c r="A50" s="1224"/>
      <c r="B50" s="1248"/>
      <c r="C50" s="1244"/>
      <c r="D50" s="1335">
        <v>2023</v>
      </c>
      <c r="E50" s="1338">
        <v>80</v>
      </c>
      <c r="F50" s="1342"/>
      <c r="G50" s="1338">
        <v>158</v>
      </c>
      <c r="H50" s="111"/>
      <c r="I50" s="111">
        <v>378</v>
      </c>
      <c r="J50" s="1224"/>
    </row>
    <row r="51" spans="1:10" ht="8.1" customHeight="1">
      <c r="A51" s="1224"/>
      <c r="B51" s="1248"/>
      <c r="C51" s="1244"/>
      <c r="D51" s="1335"/>
      <c r="E51" s="1338"/>
      <c r="F51" s="1342"/>
      <c r="G51" s="1338"/>
      <c r="H51" s="111"/>
      <c r="I51" s="111"/>
      <c r="J51" s="1224"/>
    </row>
    <row r="52" spans="1:10" ht="15" customHeight="1">
      <c r="A52" s="1224"/>
      <c r="B52" s="1248" t="s">
        <v>45</v>
      </c>
      <c r="C52" s="1244"/>
      <c r="D52" s="1335">
        <v>2021</v>
      </c>
      <c r="E52" s="1338" t="s">
        <v>29</v>
      </c>
      <c r="F52" s="1342"/>
      <c r="G52" s="1338">
        <v>1342</v>
      </c>
      <c r="H52" s="111"/>
      <c r="I52" s="111">
        <v>738</v>
      </c>
      <c r="J52" s="1224"/>
    </row>
    <row r="53" spans="1:10" ht="15" customHeight="1">
      <c r="A53" s="1224"/>
      <c r="B53" s="1248"/>
      <c r="C53" s="1244"/>
      <c r="D53" s="1335">
        <v>2022</v>
      </c>
      <c r="E53" s="1338" t="s">
        <v>29</v>
      </c>
      <c r="F53" s="1342"/>
      <c r="G53" s="1338">
        <v>1240</v>
      </c>
      <c r="H53" s="1338"/>
      <c r="I53" s="1338">
        <v>769</v>
      </c>
      <c r="J53" s="1224"/>
    </row>
    <row r="54" spans="1:10" ht="15" customHeight="1">
      <c r="A54" s="1224"/>
      <c r="B54" s="1248"/>
      <c r="C54" s="1244"/>
      <c r="D54" s="1335">
        <v>2023</v>
      </c>
      <c r="E54" s="1338" t="s">
        <v>29</v>
      </c>
      <c r="F54" s="1342"/>
      <c r="G54" s="1338">
        <v>1153</v>
      </c>
      <c r="H54" s="1338"/>
      <c r="I54" s="1338">
        <v>698</v>
      </c>
      <c r="J54" s="1224"/>
    </row>
    <row r="55" spans="1:10" ht="8.1" customHeight="1">
      <c r="A55" s="1224"/>
      <c r="B55" s="1248"/>
      <c r="C55" s="1244"/>
      <c r="D55" s="1335"/>
      <c r="E55" s="1338"/>
      <c r="F55" s="1342"/>
      <c r="G55" s="1338"/>
      <c r="H55" s="1338"/>
      <c r="I55" s="1338"/>
      <c r="J55" s="1224"/>
    </row>
    <row r="56" spans="1:10" ht="15" customHeight="1">
      <c r="A56" s="1224"/>
      <c r="B56" s="1248" t="s">
        <v>25</v>
      </c>
      <c r="C56" s="1244"/>
      <c r="D56" s="1335">
        <v>2021</v>
      </c>
      <c r="E56" s="1338">
        <v>26</v>
      </c>
      <c r="F56" s="1342"/>
      <c r="G56" s="1338">
        <v>934</v>
      </c>
      <c r="H56" s="1338"/>
      <c r="I56" s="1338">
        <v>409</v>
      </c>
      <c r="J56" s="1224"/>
    </row>
    <row r="57" spans="1:10" ht="15" customHeight="1">
      <c r="A57" s="1224"/>
      <c r="B57" s="1248"/>
      <c r="C57" s="1244"/>
      <c r="D57" s="1335">
        <v>2022</v>
      </c>
      <c r="E57" s="1338">
        <v>24</v>
      </c>
      <c r="F57" s="1342"/>
      <c r="G57" s="1338">
        <v>766</v>
      </c>
      <c r="H57" s="111"/>
      <c r="I57" s="111">
        <v>378</v>
      </c>
      <c r="J57" s="1224"/>
    </row>
    <row r="58" spans="1:10" ht="15" customHeight="1">
      <c r="A58" s="1224"/>
      <c r="B58" s="1248"/>
      <c r="C58" s="1244"/>
      <c r="D58" s="1335">
        <v>2023</v>
      </c>
      <c r="E58" s="1338">
        <v>52</v>
      </c>
      <c r="F58" s="1342"/>
      <c r="G58" s="1338">
        <v>878</v>
      </c>
      <c r="H58" s="111"/>
      <c r="I58" s="111">
        <v>373</v>
      </c>
      <c r="J58" s="1224"/>
    </row>
    <row r="59" spans="1:10" ht="8.1" customHeight="1">
      <c r="A59" s="1224"/>
      <c r="B59" s="1248"/>
      <c r="C59" s="1244"/>
      <c r="D59" s="1335"/>
      <c r="E59" s="1338"/>
      <c r="F59" s="1342"/>
      <c r="G59" s="1338"/>
      <c r="H59" s="111"/>
      <c r="I59" s="111"/>
      <c r="J59" s="1224"/>
    </row>
    <row r="60" spans="1:10" ht="15" customHeight="1">
      <c r="A60" s="1224"/>
      <c r="B60" s="1248" t="s">
        <v>46</v>
      </c>
      <c r="C60" s="1244"/>
      <c r="D60" s="1335">
        <v>2021</v>
      </c>
      <c r="E60" s="1338" t="s">
        <v>29</v>
      </c>
      <c r="F60" s="1342"/>
      <c r="G60" s="1338">
        <v>2762</v>
      </c>
      <c r="H60" s="111"/>
      <c r="I60" s="111">
        <v>2936</v>
      </c>
      <c r="J60" s="1224"/>
    </row>
    <row r="61" spans="1:10" ht="15" customHeight="1">
      <c r="A61" s="1224"/>
      <c r="B61" s="1248"/>
      <c r="C61" s="1244"/>
      <c r="D61" s="1335">
        <v>2022</v>
      </c>
      <c r="E61" s="1338" t="s">
        <v>29</v>
      </c>
      <c r="F61" s="1338"/>
      <c r="G61" s="1338">
        <v>2838</v>
      </c>
      <c r="H61" s="1338"/>
      <c r="I61" s="1342">
        <v>2911</v>
      </c>
      <c r="J61" s="1224"/>
    </row>
    <row r="62" spans="1:10" ht="15" customHeight="1">
      <c r="A62" s="1224"/>
      <c r="B62" s="1248"/>
      <c r="C62" s="1244"/>
      <c r="D62" s="1335">
        <v>2023</v>
      </c>
      <c r="E62" s="1338" t="s">
        <v>29</v>
      </c>
      <c r="F62" s="1338"/>
      <c r="G62" s="1338">
        <v>2753</v>
      </c>
      <c r="H62" s="1338"/>
      <c r="I62" s="1342">
        <v>2876</v>
      </c>
      <c r="J62" s="1224"/>
    </row>
    <row r="63" spans="1:10" ht="8.1" customHeight="1">
      <c r="A63" s="1224"/>
      <c r="B63" s="1248"/>
      <c r="C63" s="1244"/>
      <c r="D63" s="1335"/>
      <c r="E63" s="1338"/>
      <c r="F63" s="1338"/>
      <c r="G63" s="1338"/>
      <c r="H63" s="1338"/>
      <c r="I63" s="1342"/>
      <c r="J63" s="1224"/>
    </row>
    <row r="64" spans="1:10" ht="15" customHeight="1">
      <c r="A64" s="1224"/>
      <c r="B64" s="1233" t="s">
        <v>23</v>
      </c>
      <c r="C64" s="1248"/>
      <c r="D64" s="1335">
        <v>2021</v>
      </c>
      <c r="E64" s="1338">
        <v>76</v>
      </c>
      <c r="F64" s="1338"/>
      <c r="G64" s="1338">
        <v>77</v>
      </c>
      <c r="H64" s="1338"/>
      <c r="I64" s="1342">
        <v>487</v>
      </c>
      <c r="J64" s="1264"/>
    </row>
    <row r="65" spans="1:10" ht="15" customHeight="1">
      <c r="A65" s="1224"/>
      <c r="B65" s="1233"/>
      <c r="C65" s="1248"/>
      <c r="D65" s="1335">
        <v>2022</v>
      </c>
      <c r="E65" s="1338">
        <v>89</v>
      </c>
      <c r="F65" s="1342"/>
      <c r="G65" s="1338">
        <v>69</v>
      </c>
      <c r="H65" s="111"/>
      <c r="I65" s="111">
        <v>614</v>
      </c>
      <c r="J65" s="1264"/>
    </row>
    <row r="66" spans="1:10" ht="15" customHeight="1">
      <c r="A66" s="1224"/>
      <c r="B66" s="1233"/>
      <c r="C66" s="1248"/>
      <c r="D66" s="1335">
        <v>2023</v>
      </c>
      <c r="E66" s="1338">
        <v>97</v>
      </c>
      <c r="F66" s="1342"/>
      <c r="G66" s="1338">
        <v>67</v>
      </c>
      <c r="H66" s="111"/>
      <c r="I66" s="111">
        <v>573</v>
      </c>
      <c r="J66" s="1264"/>
    </row>
    <row r="67" spans="1:10" ht="8.1" customHeight="1">
      <c r="A67" s="1224"/>
      <c r="B67" s="1233"/>
      <c r="C67" s="1248"/>
      <c r="D67" s="1335"/>
      <c r="E67" s="1338"/>
      <c r="F67" s="1342"/>
      <c r="G67" s="1338"/>
      <c r="H67" s="111"/>
      <c r="I67" s="111"/>
      <c r="J67" s="1264"/>
    </row>
    <row r="68" spans="1:10" ht="15" customHeight="1">
      <c r="A68" s="1224"/>
      <c r="B68" s="1248" t="s">
        <v>26</v>
      </c>
      <c r="C68" s="1244"/>
      <c r="D68" s="1335">
        <v>2021</v>
      </c>
      <c r="E68" s="1338" t="s">
        <v>29</v>
      </c>
      <c r="F68" s="1342"/>
      <c r="G68" s="1338">
        <v>2685</v>
      </c>
      <c r="H68" s="111"/>
      <c r="I68" s="1338">
        <v>651</v>
      </c>
      <c r="J68" s="1224"/>
    </row>
    <row r="69" spans="1:10" ht="15" customHeight="1">
      <c r="A69" s="1224"/>
      <c r="B69" s="1248"/>
      <c r="C69" s="1244"/>
      <c r="D69" s="1335">
        <v>2022</v>
      </c>
      <c r="E69" s="1338" t="s">
        <v>29</v>
      </c>
      <c r="F69" s="1338"/>
      <c r="G69" s="1338">
        <v>2512</v>
      </c>
      <c r="H69" s="1338"/>
      <c r="I69" s="1342">
        <v>683</v>
      </c>
      <c r="J69" s="1224"/>
    </row>
    <row r="70" spans="1:10" ht="15" customHeight="1">
      <c r="A70" s="1224"/>
      <c r="B70" s="1248"/>
      <c r="C70" s="1244"/>
      <c r="D70" s="1335">
        <v>2023</v>
      </c>
      <c r="E70" s="1338" t="s">
        <v>29</v>
      </c>
      <c r="F70" s="1338"/>
      <c r="G70" s="1338">
        <v>2500</v>
      </c>
      <c r="H70" s="1338"/>
      <c r="I70" s="1342">
        <v>573</v>
      </c>
      <c r="J70" s="1224"/>
    </row>
    <row r="71" spans="1:10" ht="8.1" customHeight="1">
      <c r="A71" s="1224"/>
      <c r="B71" s="1248"/>
      <c r="C71" s="1244"/>
      <c r="D71" s="1335"/>
      <c r="E71" s="1338"/>
      <c r="F71" s="1338"/>
      <c r="G71" s="1338"/>
      <c r="H71" s="1338"/>
      <c r="I71" s="1342"/>
      <c r="J71" s="1224"/>
    </row>
    <row r="72" spans="1:10" ht="15" customHeight="1">
      <c r="A72" s="1224"/>
      <c r="B72" s="1233" t="s">
        <v>27</v>
      </c>
      <c r="C72" s="1248"/>
      <c r="D72" s="1335">
        <v>2021</v>
      </c>
      <c r="E72" s="1338" t="s">
        <v>29</v>
      </c>
      <c r="F72" s="1338"/>
      <c r="G72" s="1338">
        <v>7</v>
      </c>
      <c r="H72" s="1338"/>
      <c r="I72" s="1342">
        <v>18</v>
      </c>
      <c r="J72" s="1264"/>
    </row>
    <row r="73" spans="1:10" ht="15" customHeight="1">
      <c r="A73" s="1224"/>
      <c r="B73" s="1233"/>
      <c r="C73" s="1248"/>
      <c r="D73" s="1335">
        <v>2022</v>
      </c>
      <c r="E73" s="1338" t="s">
        <v>29</v>
      </c>
      <c r="F73" s="1447"/>
      <c r="G73" s="1338">
        <v>8</v>
      </c>
      <c r="H73" s="1249"/>
      <c r="I73" s="1249">
        <v>22</v>
      </c>
      <c r="J73" s="1264"/>
    </row>
    <row r="74" spans="1:10" ht="15" customHeight="1">
      <c r="A74" s="1224"/>
      <c r="B74" s="1233"/>
      <c r="C74" s="1248"/>
      <c r="D74" s="1335">
        <v>2023</v>
      </c>
      <c r="E74" s="1338" t="s">
        <v>29</v>
      </c>
      <c r="F74" s="1447"/>
      <c r="G74" s="1338">
        <v>18</v>
      </c>
      <c r="H74" s="1249"/>
      <c r="I74" s="1249">
        <v>17</v>
      </c>
      <c r="J74" s="1264"/>
    </row>
    <row r="75" spans="1:10" ht="8.1" customHeight="1">
      <c r="A75" s="1224"/>
      <c r="B75" s="1233"/>
      <c r="C75" s="1248"/>
      <c r="D75" s="1335"/>
      <c r="E75" s="1338"/>
      <c r="F75" s="1447"/>
      <c r="G75" s="1338"/>
      <c r="H75" s="1249"/>
      <c r="I75" s="1249"/>
      <c r="J75" s="1264"/>
    </row>
    <row r="76" spans="1:10" ht="15" customHeight="1">
      <c r="A76" s="1224"/>
      <c r="B76" s="1248" t="s">
        <v>28</v>
      </c>
      <c r="C76" s="1244"/>
      <c r="D76" s="1335">
        <v>2021</v>
      </c>
      <c r="E76" s="1338" t="s">
        <v>29</v>
      </c>
      <c r="F76" s="1447"/>
      <c r="G76" s="1338" t="s">
        <v>29</v>
      </c>
      <c r="H76" s="1447"/>
      <c r="I76" s="1249">
        <v>84</v>
      </c>
      <c r="J76" s="1224"/>
    </row>
    <row r="77" spans="1:10" ht="15" customHeight="1">
      <c r="A77" s="1224"/>
      <c r="B77" s="1248"/>
      <c r="C77" s="1244"/>
      <c r="D77" s="1335">
        <v>2022</v>
      </c>
      <c r="E77" s="1338" t="s">
        <v>29</v>
      </c>
      <c r="F77" s="1447"/>
      <c r="G77" s="1338" t="s">
        <v>29</v>
      </c>
      <c r="H77" s="1447"/>
      <c r="I77" s="1447">
        <v>42</v>
      </c>
      <c r="J77" s="1224"/>
    </row>
    <row r="78" spans="1:10" ht="15" customHeight="1">
      <c r="A78" s="1224"/>
      <c r="B78" s="1248"/>
      <c r="C78" s="1244"/>
      <c r="D78" s="1335">
        <v>2023</v>
      </c>
      <c r="E78" s="1338" t="s">
        <v>29</v>
      </c>
      <c r="F78" s="1447"/>
      <c r="G78" s="1338" t="s">
        <v>29</v>
      </c>
      <c r="H78" s="1447"/>
      <c r="I78" s="1447">
        <v>36</v>
      </c>
      <c r="J78" s="1224"/>
    </row>
    <row r="79" spans="1:10" ht="8.1" customHeight="1" thickBot="1">
      <c r="A79" s="1251"/>
      <c r="B79" s="1251"/>
      <c r="C79" s="1252"/>
      <c r="D79" s="1265"/>
      <c r="E79" s="1265"/>
      <c r="F79" s="1251"/>
      <c r="G79" s="1252"/>
      <c r="H79" s="1252"/>
      <c r="I79" s="1252"/>
      <c r="J79" s="1251"/>
    </row>
    <row r="80" spans="1:10" s="1267" customFormat="1" ht="15" customHeight="1">
      <c r="A80" s="1266"/>
      <c r="D80" s="1268"/>
      <c r="E80" s="1269"/>
      <c r="J80" s="1254" t="s">
        <v>30</v>
      </c>
    </row>
    <row r="81" spans="1:10" s="1267" customFormat="1" ht="12" customHeight="1">
      <c r="A81" s="1270"/>
      <c r="D81" s="1268"/>
      <c r="E81" s="1271"/>
      <c r="G81" s="1270"/>
      <c r="H81" s="1270"/>
      <c r="I81" s="1270"/>
      <c r="J81" s="1255" t="s">
        <v>31</v>
      </c>
    </row>
    <row r="82" spans="1:10" s="1267" customFormat="1" ht="12" customHeight="1">
      <c r="A82" s="1270"/>
      <c r="B82" s="1272" t="s">
        <v>1065</v>
      </c>
      <c r="D82" s="1268"/>
      <c r="E82" s="1271"/>
      <c r="G82" s="1270"/>
      <c r="H82" s="1270"/>
      <c r="I82" s="1270"/>
      <c r="J82" s="1273"/>
    </row>
    <row r="83" spans="1:10" ht="14.25" customHeight="1">
      <c r="B83" s="1266" t="s">
        <v>144</v>
      </c>
    </row>
    <row r="84" spans="1:10" ht="14.25" customHeight="1">
      <c r="B84" s="1274" t="s">
        <v>1067</v>
      </c>
    </row>
  </sheetData>
  <printOptions horizontalCentered="1"/>
  <pageMargins left="0.19685039370078741" right="0.19685039370078741" top="0.3543307086614173" bottom="0.31496062992125984" header="0.11811023622047244" footer="0.19685039370078741"/>
  <pageSetup paperSize="9" scale="67" orientation="portrait" r:id="rId1"/>
  <headerFooter scaleWithDoc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80"/>
  <sheetViews>
    <sheetView showGridLines="0" view="pageBreakPreview" zoomScale="90" zoomScaleNormal="100" zoomScaleSheetLayoutView="90" workbookViewId="0">
      <selection activeCell="B5" sqref="B5"/>
    </sheetView>
  </sheetViews>
  <sheetFormatPr defaultColWidth="8.42578125" defaultRowHeight="16.5"/>
  <cols>
    <col min="1" max="1" width="0.85546875" style="1275" customWidth="1"/>
    <col min="2" max="2" width="12.42578125" style="1275" customWidth="1"/>
    <col min="3" max="3" width="17.140625" style="1275" customWidth="1"/>
    <col min="4" max="4" width="11.5703125" style="1275" customWidth="1"/>
    <col min="5" max="5" width="0.5703125" style="1275" customWidth="1"/>
    <col min="6" max="6" width="10.7109375" style="1275" customWidth="1"/>
    <col min="7" max="7" width="20.5703125" style="1275" customWidth="1"/>
    <col min="8" max="8" width="19.140625" style="1276" customWidth="1"/>
    <col min="9" max="9" width="20.140625" style="1276" customWidth="1"/>
    <col min="10" max="10" width="0.85546875" style="1275" customWidth="1"/>
    <col min="11" max="16384" width="8.42578125" style="1275"/>
  </cols>
  <sheetData>
    <row r="1" spans="1:10" ht="15" customHeight="1">
      <c r="J1" s="1277"/>
    </row>
    <row r="2" spans="1:10" ht="17.25" customHeight="1">
      <c r="B2" s="1278" t="s">
        <v>1185</v>
      </c>
      <c r="C2" s="1279" t="s">
        <v>1066</v>
      </c>
      <c r="D2" s="1280"/>
      <c r="E2" s="1280"/>
      <c r="F2" s="1280"/>
      <c r="G2" s="1280"/>
      <c r="H2" s="1278"/>
      <c r="I2" s="1278"/>
      <c r="J2" s="1280"/>
    </row>
    <row r="3" spans="1:10" ht="17.25" customHeight="1">
      <c r="B3" s="1278"/>
      <c r="C3" s="1279" t="s">
        <v>1097</v>
      </c>
      <c r="D3" s="1280"/>
      <c r="E3" s="1280"/>
      <c r="F3" s="1280"/>
      <c r="G3" s="1280"/>
      <c r="H3" s="1278"/>
      <c r="I3" s="1278"/>
      <c r="J3" s="1280"/>
    </row>
    <row r="4" spans="1:10" ht="17.25" customHeight="1">
      <c r="B4" s="1281" t="s">
        <v>1186</v>
      </c>
      <c r="C4" s="1282" t="s">
        <v>145</v>
      </c>
      <c r="D4" s="1280"/>
      <c r="E4" s="1280"/>
      <c r="F4" s="1280"/>
      <c r="G4" s="1280"/>
      <c r="H4" s="1278"/>
      <c r="I4" s="1278"/>
      <c r="J4" s="1280"/>
    </row>
    <row r="5" spans="1:10" ht="17.25" customHeight="1">
      <c r="A5" s="1282"/>
      <c r="C5" s="1283" t="s">
        <v>1098</v>
      </c>
      <c r="D5" s="1280"/>
      <c r="E5" s="1280"/>
      <c r="F5" s="1280"/>
      <c r="G5" s="1280"/>
      <c r="H5" s="1278"/>
      <c r="I5" s="1278"/>
      <c r="J5" s="1280"/>
    </row>
    <row r="6" spans="1:10" ht="9.9499999999999993" customHeight="1" thickBot="1">
      <c r="A6" s="1284"/>
    </row>
    <row r="7" spans="1:10" ht="8.1" customHeight="1" thickTop="1">
      <c r="A7" s="1285"/>
      <c r="B7" s="1286"/>
      <c r="C7" s="1285"/>
      <c r="D7" s="1285"/>
      <c r="E7" s="1285"/>
      <c r="F7" s="1287"/>
      <c r="G7" s="1287"/>
      <c r="H7" s="1288"/>
      <c r="I7" s="1288"/>
      <c r="J7" s="1286" t="s">
        <v>49</v>
      </c>
    </row>
    <row r="8" spans="1:10" ht="15.95" customHeight="1">
      <c r="A8" s="1289"/>
      <c r="B8" s="1290" t="s">
        <v>50</v>
      </c>
      <c r="C8" s="1289"/>
      <c r="D8" s="1291" t="s">
        <v>1</v>
      </c>
      <c r="E8" s="1289"/>
      <c r="F8" s="1292" t="s">
        <v>2</v>
      </c>
      <c r="G8" s="1293" t="s">
        <v>146</v>
      </c>
      <c r="H8" s="1294" t="s">
        <v>123</v>
      </c>
      <c r="I8" s="1293" t="s">
        <v>124</v>
      </c>
      <c r="J8" s="1295"/>
    </row>
    <row r="9" spans="1:10" ht="15.95" customHeight="1">
      <c r="A9" s="1289"/>
      <c r="B9" s="1296" t="s">
        <v>52</v>
      </c>
      <c r="C9" s="1289"/>
      <c r="D9" s="1297" t="s">
        <v>6</v>
      </c>
      <c r="E9" s="1289"/>
      <c r="F9" s="1298" t="s">
        <v>7</v>
      </c>
      <c r="G9" s="1292" t="s">
        <v>39</v>
      </c>
      <c r="H9" s="1291" t="s">
        <v>127</v>
      </c>
      <c r="I9" s="1292" t="s">
        <v>128</v>
      </c>
      <c r="J9" s="1295"/>
    </row>
    <row r="10" spans="1:10" ht="15.95" customHeight="1">
      <c r="A10" s="1289"/>
      <c r="B10" s="1289"/>
      <c r="C10" s="1289"/>
      <c r="D10" s="1289"/>
      <c r="E10" s="1289"/>
      <c r="F10" s="1289"/>
      <c r="G10" s="1298" t="s">
        <v>147</v>
      </c>
      <c r="H10" s="1297" t="s">
        <v>129</v>
      </c>
      <c r="I10" s="1298" t="s">
        <v>130</v>
      </c>
    </row>
    <row r="11" spans="1:10" ht="15.95" customHeight="1">
      <c r="A11" s="1289"/>
      <c r="B11" s="1289"/>
      <c r="C11" s="1289"/>
      <c r="D11" s="1289"/>
      <c r="E11" s="1289"/>
      <c r="F11" s="1289"/>
      <c r="G11" s="1298" t="s">
        <v>42</v>
      </c>
      <c r="H11" s="1297" t="s">
        <v>131</v>
      </c>
      <c r="I11" s="1298" t="s">
        <v>132</v>
      </c>
    </row>
    <row r="12" spans="1:10" ht="15.95" customHeight="1">
      <c r="A12" s="1289"/>
      <c r="B12" s="1289"/>
      <c r="C12" s="1289"/>
      <c r="D12" s="1289"/>
      <c r="E12" s="1289"/>
      <c r="F12" s="1289"/>
      <c r="G12" s="1298" t="s">
        <v>43</v>
      </c>
      <c r="H12" s="1297" t="s">
        <v>133</v>
      </c>
      <c r="I12" s="1298"/>
    </row>
    <row r="13" spans="1:10" ht="8.1" customHeight="1">
      <c r="A13" s="1299"/>
      <c r="B13" s="1300"/>
      <c r="C13" s="1300"/>
      <c r="D13" s="1300"/>
      <c r="E13" s="1300"/>
      <c r="F13" s="1301"/>
      <c r="G13" s="1299"/>
      <c r="H13" s="1301"/>
      <c r="I13" s="1301"/>
      <c r="J13" s="1302" t="s">
        <v>49</v>
      </c>
    </row>
    <row r="14" spans="1:10" ht="8.1" customHeight="1">
      <c r="A14" s="1289"/>
      <c r="B14" s="1303"/>
      <c r="C14" s="1303"/>
      <c r="D14" s="1303"/>
      <c r="E14" s="1303"/>
      <c r="F14" s="1304"/>
      <c r="G14" s="1289"/>
      <c r="H14" s="1304"/>
      <c r="I14" s="1304"/>
      <c r="J14" s="1305"/>
    </row>
    <row r="15" spans="1:10" ht="15" customHeight="1">
      <c r="A15" s="1289"/>
      <c r="B15" s="1290" t="s">
        <v>57</v>
      </c>
      <c r="C15" s="1289"/>
      <c r="D15" s="1487">
        <v>2021</v>
      </c>
      <c r="E15" s="1289"/>
      <c r="F15" s="1306">
        <f t="shared" ref="F15:I17" si="0">SUM(F19,F43,F47,F51)</f>
        <v>382156</v>
      </c>
      <c r="G15" s="1306">
        <f t="shared" si="0"/>
        <v>343538</v>
      </c>
      <c r="H15" s="1306">
        <f t="shared" si="0"/>
        <v>7607</v>
      </c>
      <c r="I15" s="1306">
        <f t="shared" si="0"/>
        <v>7682</v>
      </c>
    </row>
    <row r="16" spans="1:10" ht="14.1" customHeight="1">
      <c r="A16" s="1289"/>
      <c r="B16" s="1296" t="s">
        <v>7</v>
      </c>
      <c r="C16" s="1289"/>
      <c r="D16" s="1487">
        <v>2022</v>
      </c>
      <c r="E16" s="1307"/>
      <c r="F16" s="1306">
        <f t="shared" si="0"/>
        <v>373974</v>
      </c>
      <c r="G16" s="1306">
        <f t="shared" si="0"/>
        <v>334526</v>
      </c>
      <c r="H16" s="1306">
        <f t="shared" si="0"/>
        <v>8175</v>
      </c>
      <c r="I16" s="1306">
        <f t="shared" si="0"/>
        <v>7715</v>
      </c>
    </row>
    <row r="17" spans="1:10" ht="14.1" customHeight="1">
      <c r="A17" s="1289"/>
      <c r="B17" s="1296"/>
      <c r="C17" s="1289"/>
      <c r="D17" s="1487">
        <v>2023</v>
      </c>
      <c r="E17" s="1307"/>
      <c r="F17" s="1306">
        <f t="shared" si="0"/>
        <v>373525</v>
      </c>
      <c r="G17" s="1306">
        <f t="shared" si="0"/>
        <v>334153</v>
      </c>
      <c r="H17" s="1306">
        <f t="shared" si="0"/>
        <v>8316</v>
      </c>
      <c r="I17" s="1306">
        <f t="shared" si="0"/>
        <v>7392</v>
      </c>
    </row>
    <row r="18" spans="1:10" ht="9.75" customHeight="1">
      <c r="A18" s="1289"/>
      <c r="B18" s="1296"/>
      <c r="C18" s="1289"/>
      <c r="D18" s="1488"/>
      <c r="E18" s="1307"/>
      <c r="F18" s="1308"/>
      <c r="G18" s="1308"/>
      <c r="H18" s="1308"/>
      <c r="I18" s="1308"/>
    </row>
    <row r="19" spans="1:10" ht="15.95" customHeight="1">
      <c r="A19" s="1289"/>
      <c r="B19" s="1690" t="s">
        <v>148</v>
      </c>
      <c r="C19" s="1690"/>
      <c r="D19" s="1489">
        <v>2021</v>
      </c>
      <c r="E19" s="1289"/>
      <c r="F19" s="1309">
        <f>SUM(G19,H19,I19,'4.5 (2)'!F19,'4.5 (2)'!G19,'4.5 (2)'!H19)</f>
        <v>211334</v>
      </c>
      <c r="G19" s="1309">
        <f t="shared" ref="G19:I21" si="1">SUM(G23,G27,G31,G35,G39)</f>
        <v>186656</v>
      </c>
      <c r="H19" s="1309">
        <f t="shared" si="1"/>
        <v>6841</v>
      </c>
      <c r="I19" s="1309">
        <f t="shared" si="1"/>
        <v>4822</v>
      </c>
    </row>
    <row r="20" spans="1:10" s="1311" customFormat="1" ht="15.95" customHeight="1">
      <c r="A20" s="1307"/>
      <c r="B20" s="1691" t="s">
        <v>149</v>
      </c>
      <c r="C20" s="1691"/>
      <c r="D20" s="1489">
        <v>2022</v>
      </c>
      <c r="E20" s="1307"/>
      <c r="F20" s="1309">
        <f>SUM(G20,H20,I20,'4.5 (2)'!F20,'4.5 (2)'!G20,'4.5 (2)'!H20)</f>
        <v>213624</v>
      </c>
      <c r="G20" s="1309">
        <f t="shared" si="1"/>
        <v>187557</v>
      </c>
      <c r="H20" s="1309">
        <f t="shared" si="1"/>
        <v>7499</v>
      </c>
      <c r="I20" s="1309">
        <f t="shared" si="1"/>
        <v>5058</v>
      </c>
    </row>
    <row r="21" spans="1:10" s="1311" customFormat="1" ht="15.95" customHeight="1">
      <c r="A21" s="1307"/>
      <c r="B21" s="1312"/>
      <c r="C21" s="1312"/>
      <c r="D21" s="1489">
        <v>2023</v>
      </c>
      <c r="E21" s="1307"/>
      <c r="F21" s="1309">
        <f>SUM(G21,H21,I21,'4.5 (2)'!F21,'4.5 (2)'!G21,'4.5 (2)'!H21)</f>
        <v>226314</v>
      </c>
      <c r="G21" s="1309">
        <f t="shared" si="1"/>
        <v>199833</v>
      </c>
      <c r="H21" s="1309">
        <f t="shared" si="1"/>
        <v>7734</v>
      </c>
      <c r="I21" s="1309">
        <f t="shared" si="1"/>
        <v>5043</v>
      </c>
    </row>
    <row r="22" spans="1:10" ht="9.75" customHeight="1">
      <c r="A22" s="1289"/>
      <c r="B22" s="1296"/>
      <c r="C22" s="1289"/>
      <c r="D22" s="1488"/>
      <c r="E22" s="1307"/>
      <c r="F22" s="1309"/>
      <c r="G22" s="1310"/>
      <c r="H22" s="1310"/>
      <c r="I22" s="1310"/>
    </row>
    <row r="23" spans="1:10" ht="15.95" customHeight="1">
      <c r="A23" s="1289"/>
      <c r="B23" s="1313" t="s">
        <v>63</v>
      </c>
      <c r="C23" s="1289"/>
      <c r="D23" s="1489">
        <v>2021</v>
      </c>
      <c r="E23" s="1289"/>
      <c r="F23" s="1309">
        <f>SUM(G23,H23,I23,'4.5 (2)'!F23,'4.5 (2)'!G23,'4.5 (2)'!H23)</f>
        <v>9696</v>
      </c>
      <c r="G23" s="95">
        <v>7885</v>
      </c>
      <c r="H23" s="95">
        <v>930</v>
      </c>
      <c r="I23" s="95">
        <v>92</v>
      </c>
      <c r="J23" s="1280"/>
    </row>
    <row r="24" spans="1:10" s="1311" customFormat="1" ht="15.95" customHeight="1">
      <c r="A24" s="1307"/>
      <c r="B24" s="1313" t="s">
        <v>150</v>
      </c>
      <c r="C24" s="1307"/>
      <c r="D24" s="1489">
        <v>2022</v>
      </c>
      <c r="E24" s="1289"/>
      <c r="F24" s="1309">
        <f>SUM(G24,H24,I24,'4.5 (2)'!F24,'4.5 (2)'!G24,'4.5 (2)'!H24)</f>
        <v>10109</v>
      </c>
      <c r="G24" s="95">
        <v>8310</v>
      </c>
      <c r="H24" s="95">
        <v>983</v>
      </c>
      <c r="I24" s="95">
        <v>145</v>
      </c>
    </row>
    <row r="25" spans="1:10" s="1311" customFormat="1" ht="15.95" customHeight="1">
      <c r="A25" s="1307"/>
      <c r="B25" s="1314" t="s">
        <v>64</v>
      </c>
      <c r="C25" s="1307"/>
      <c r="D25" s="1489">
        <v>2023</v>
      </c>
      <c r="E25" s="1289"/>
      <c r="F25" s="1309">
        <f>SUM(G25,H25,I25,'4.5 (2)'!F25,'4.5 (2)'!G25,'4.5 (2)'!H25)</f>
        <v>11713</v>
      </c>
      <c r="G25" s="95">
        <v>9628</v>
      </c>
      <c r="H25" s="95">
        <v>1144</v>
      </c>
      <c r="I25" s="95">
        <v>184</v>
      </c>
    </row>
    <row r="26" spans="1:10" s="1311" customFormat="1" ht="15.95" customHeight="1">
      <c r="A26" s="1307"/>
      <c r="B26" s="1314"/>
      <c r="C26" s="1307"/>
      <c r="D26" s="1488"/>
      <c r="E26" s="1307"/>
      <c r="F26" s="1309"/>
      <c r="G26" s="95"/>
      <c r="H26" s="95"/>
      <c r="I26" s="95"/>
    </row>
    <row r="27" spans="1:10" ht="15.95" customHeight="1">
      <c r="A27" s="1289"/>
      <c r="B27" s="1313" t="s">
        <v>65</v>
      </c>
      <c r="C27" s="1289"/>
      <c r="D27" s="1489">
        <v>2021</v>
      </c>
      <c r="E27" s="1289"/>
      <c r="F27" s="1309">
        <f>SUM(G27,H27,I27,'4.5 (2)'!F27,'4.5 (2)'!G27,'4.5 (2)'!H27)</f>
        <v>24468</v>
      </c>
      <c r="G27" s="95">
        <v>20339</v>
      </c>
      <c r="H27" s="95">
        <v>1626</v>
      </c>
      <c r="I27" s="95">
        <v>511</v>
      </c>
    </row>
    <row r="28" spans="1:10" ht="15.95" customHeight="1">
      <c r="A28" s="1289"/>
      <c r="B28" s="1313" t="s">
        <v>151</v>
      </c>
      <c r="C28" s="1289"/>
      <c r="D28" s="1489">
        <v>2022</v>
      </c>
      <c r="E28" s="1289"/>
      <c r="F28" s="1309">
        <f>SUM(G28,H28,I28,'4.5 (2)'!F28,'4.5 (2)'!G28,'4.5 (2)'!H28)</f>
        <v>26800</v>
      </c>
      <c r="G28" s="95">
        <v>22527</v>
      </c>
      <c r="H28" s="95">
        <v>1684</v>
      </c>
      <c r="I28" s="95">
        <v>567</v>
      </c>
    </row>
    <row r="29" spans="1:10" ht="15.95" customHeight="1">
      <c r="A29" s="1289"/>
      <c r="B29" s="1314" t="s">
        <v>66</v>
      </c>
      <c r="C29" s="1289"/>
      <c r="D29" s="1489">
        <v>2023</v>
      </c>
      <c r="E29" s="1289"/>
      <c r="F29" s="1309">
        <f>SUM(G29,H29,I29,'4.5 (2)'!F29,'4.5 (2)'!G29,'4.5 (2)'!H29)</f>
        <v>32460</v>
      </c>
      <c r="G29" s="95">
        <v>27711</v>
      </c>
      <c r="H29" s="95">
        <v>1952</v>
      </c>
      <c r="I29" s="95">
        <v>676</v>
      </c>
    </row>
    <row r="30" spans="1:10" s="1311" customFormat="1" ht="15.95" customHeight="1">
      <c r="A30" s="1307"/>
      <c r="B30" s="1314"/>
      <c r="C30" s="1307"/>
      <c r="E30" s="1307"/>
      <c r="F30" s="1309"/>
      <c r="G30" s="95"/>
      <c r="H30" s="95"/>
      <c r="I30" s="95"/>
    </row>
    <row r="31" spans="1:10" ht="15.95" customHeight="1">
      <c r="A31" s="1289"/>
      <c r="B31" s="1313" t="s">
        <v>67</v>
      </c>
      <c r="C31" s="1289"/>
      <c r="D31" s="1489">
        <v>2021</v>
      </c>
      <c r="E31" s="1289"/>
      <c r="F31" s="1309">
        <f>SUM(G31,H31,I31,'4.5 (2)'!F31,'4.5 (2)'!G31,'4.5 (2)'!H31)</f>
        <v>47374</v>
      </c>
      <c r="G31" s="95">
        <v>40720</v>
      </c>
      <c r="H31" s="95">
        <v>2281</v>
      </c>
      <c r="I31" s="95">
        <v>1126</v>
      </c>
    </row>
    <row r="32" spans="1:10" ht="15.95" customHeight="1">
      <c r="A32" s="1289"/>
      <c r="B32" s="1313" t="s">
        <v>152</v>
      </c>
      <c r="C32" s="1289"/>
      <c r="D32" s="1489">
        <v>2022</v>
      </c>
      <c r="E32" s="1289"/>
      <c r="F32" s="1309">
        <f>SUM(G32,H32,I32,'4.5 (2)'!F32,'4.5 (2)'!G32,'4.5 (2)'!H32)</f>
        <v>48522</v>
      </c>
      <c r="G32" s="95">
        <v>41480</v>
      </c>
      <c r="H32" s="95">
        <v>2550</v>
      </c>
      <c r="I32" s="95">
        <v>1141</v>
      </c>
    </row>
    <row r="33" spans="1:10" ht="15.95" customHeight="1">
      <c r="A33" s="1289"/>
      <c r="B33" s="1314" t="s">
        <v>68</v>
      </c>
      <c r="C33" s="1289"/>
      <c r="D33" s="1489">
        <v>2023</v>
      </c>
      <c r="E33" s="1289"/>
      <c r="F33" s="1309">
        <f>SUM(G33,H33,I33,'4.5 (2)'!F33,'4.5 (2)'!G33,'4.5 (2)'!H33)</f>
        <v>50652</v>
      </c>
      <c r="G33" s="95">
        <v>43521</v>
      </c>
      <c r="H33" s="95">
        <v>2461</v>
      </c>
      <c r="I33" s="95">
        <v>1273</v>
      </c>
    </row>
    <row r="34" spans="1:10" s="1311" customFormat="1" ht="15.95" customHeight="1">
      <c r="A34" s="1307"/>
      <c r="B34" s="1314"/>
      <c r="C34" s="1307"/>
      <c r="E34" s="1307"/>
      <c r="F34" s="1309"/>
      <c r="G34" s="95"/>
      <c r="H34" s="95"/>
      <c r="I34" s="95"/>
    </row>
    <row r="35" spans="1:10" ht="15.95" customHeight="1">
      <c r="A35" s="1289"/>
      <c r="B35" s="1313" t="s">
        <v>69</v>
      </c>
      <c r="C35" s="1289"/>
      <c r="D35" s="1489">
        <v>2021</v>
      </c>
      <c r="E35" s="1289"/>
      <c r="F35" s="1309">
        <f>SUM(G35,H35,I35,'4.5 (2)'!F35,'4.5 (2)'!G35,'4.5 (2)'!H35)</f>
        <v>52137</v>
      </c>
      <c r="G35" s="95">
        <v>46698</v>
      </c>
      <c r="H35" s="95">
        <v>1132</v>
      </c>
      <c r="I35" s="95">
        <v>1294</v>
      </c>
    </row>
    <row r="36" spans="1:10" ht="15.95" customHeight="1">
      <c r="A36" s="1289"/>
      <c r="B36" s="1314" t="s">
        <v>70</v>
      </c>
      <c r="C36" s="1289"/>
      <c r="D36" s="1489">
        <v>2022</v>
      </c>
      <c r="E36" s="1289"/>
      <c r="F36" s="1309">
        <f>SUM(G36,H36,I36,'4.5 (2)'!F36,'4.5 (2)'!G36,'4.5 (2)'!H36)</f>
        <v>52140</v>
      </c>
      <c r="G36" s="95">
        <v>46162</v>
      </c>
      <c r="H36" s="95">
        <v>1212</v>
      </c>
      <c r="I36" s="95">
        <v>1422</v>
      </c>
    </row>
    <row r="37" spans="1:10" ht="15.95" customHeight="1">
      <c r="A37" s="1289"/>
      <c r="B37" s="1314"/>
      <c r="C37" s="1289"/>
      <c r="D37" s="1489">
        <v>2023</v>
      </c>
      <c r="E37" s="1289"/>
      <c r="F37" s="1309">
        <f>SUM(G37,H37,I37,'4.5 (2)'!F37,'4.5 (2)'!G37,'4.5 (2)'!H37)</f>
        <v>57451</v>
      </c>
      <c r="G37" s="95">
        <v>51206</v>
      </c>
      <c r="H37" s="95">
        <v>1320</v>
      </c>
      <c r="I37" s="95">
        <v>1389</v>
      </c>
    </row>
    <row r="38" spans="1:10" ht="9.75" customHeight="1">
      <c r="A38" s="1289"/>
      <c r="B38" s="1315"/>
      <c r="C38" s="1289"/>
      <c r="E38" s="1307"/>
      <c r="F38" s="1309"/>
      <c r="G38" s="95"/>
      <c r="H38" s="95"/>
      <c r="I38" s="95"/>
    </row>
    <row r="39" spans="1:10" ht="15.95" customHeight="1">
      <c r="A39" s="1289"/>
      <c r="B39" s="1313" t="s">
        <v>71</v>
      </c>
      <c r="C39" s="1289"/>
      <c r="D39" s="1489">
        <v>2021</v>
      </c>
      <c r="E39" s="1289"/>
      <c r="F39" s="1309">
        <f>SUM(G39,H39,I39,'4.5 (2)'!F39,'4.5 (2)'!G39,'4.5 (2)'!H39)</f>
        <v>77659</v>
      </c>
      <c r="G39" s="95">
        <v>71014</v>
      </c>
      <c r="H39" s="95">
        <v>872</v>
      </c>
      <c r="I39" s="95">
        <v>1799</v>
      </c>
    </row>
    <row r="40" spans="1:10" ht="15.95" customHeight="1">
      <c r="A40" s="1289"/>
      <c r="B40" s="1314" t="s">
        <v>72</v>
      </c>
      <c r="C40" s="1289"/>
      <c r="D40" s="1489">
        <v>2022</v>
      </c>
      <c r="E40" s="1307"/>
      <c r="F40" s="1309">
        <f>SUM(G40,H40,I40,'4.5 (2)'!F40,'4.5 (2)'!G40,'4.5 (2)'!H40)</f>
        <v>76053</v>
      </c>
      <c r="G40" s="95">
        <v>69078</v>
      </c>
      <c r="H40" s="95">
        <v>1070</v>
      </c>
      <c r="I40" s="95">
        <v>1783</v>
      </c>
    </row>
    <row r="41" spans="1:10" ht="15.95" customHeight="1">
      <c r="A41" s="1289"/>
      <c r="B41" s="1314"/>
      <c r="C41" s="1289"/>
      <c r="D41" s="1489">
        <v>2023</v>
      </c>
      <c r="E41" s="1307"/>
      <c r="F41" s="1309">
        <f>SUM(G41,H41,I41,'4.5 (2)'!F41,'4.5 (2)'!G41,'4.5 (2)'!H41)</f>
        <v>74038</v>
      </c>
      <c r="G41" s="95">
        <v>67767</v>
      </c>
      <c r="H41" s="95">
        <v>857</v>
      </c>
      <c r="I41" s="95">
        <v>1521</v>
      </c>
    </row>
    <row r="42" spans="1:10" ht="9.75" customHeight="1">
      <c r="A42" s="1289"/>
      <c r="B42" s="1315"/>
      <c r="C42" s="1289"/>
      <c r="D42" s="1488"/>
      <c r="E42" s="1307"/>
      <c r="F42" s="1309"/>
      <c r="G42" s="95"/>
      <c r="H42" s="95"/>
      <c r="I42" s="95"/>
    </row>
    <row r="43" spans="1:10" ht="15.95" customHeight="1">
      <c r="A43" s="1289"/>
      <c r="B43" s="1290" t="s">
        <v>153</v>
      </c>
      <c r="C43" s="1289"/>
      <c r="D43" s="1489">
        <v>2021</v>
      </c>
      <c r="E43" s="1289"/>
      <c r="F43" s="1309">
        <f>SUM(G43,H43,I43,'4.5 (2)'!F43,'4.5 (2)'!G43,'4.5 (2)'!H43)</f>
        <v>125464</v>
      </c>
      <c r="G43" s="95">
        <v>114962</v>
      </c>
      <c r="H43" s="95">
        <v>705</v>
      </c>
      <c r="I43" s="95">
        <v>2594</v>
      </c>
    </row>
    <row r="44" spans="1:10" s="1311" customFormat="1" ht="15.95" customHeight="1">
      <c r="A44" s="1307"/>
      <c r="B44" s="1296" t="s">
        <v>154</v>
      </c>
      <c r="C44" s="1307"/>
      <c r="D44" s="1489">
        <v>2022</v>
      </c>
      <c r="E44" s="1289"/>
      <c r="F44" s="1309">
        <f>SUM(G44,H44,I44,'4.5 (2)'!F44,'4.5 (2)'!G44,'4.5 (2)'!H44)</f>
        <v>126793</v>
      </c>
      <c r="G44" s="95">
        <v>115930</v>
      </c>
      <c r="H44" s="95">
        <v>670</v>
      </c>
      <c r="I44" s="95">
        <v>2544</v>
      </c>
      <c r="J44" s="1316"/>
    </row>
    <row r="45" spans="1:10" s="1311" customFormat="1" ht="15.95" customHeight="1">
      <c r="A45" s="1307"/>
      <c r="B45" s="1296"/>
      <c r="C45" s="1307"/>
      <c r="D45" s="1489">
        <v>2023</v>
      </c>
      <c r="E45" s="1289"/>
      <c r="F45" s="1309">
        <f>SUM(G45,H45,I45,'4.5 (2)'!F45,'4.5 (2)'!G45,'4.5 (2)'!H45)</f>
        <v>119393</v>
      </c>
      <c r="G45" s="95">
        <v>109058</v>
      </c>
      <c r="H45" s="95">
        <v>566</v>
      </c>
      <c r="I45" s="95">
        <v>2229</v>
      </c>
      <c r="J45" s="1316"/>
    </row>
    <row r="46" spans="1:10" ht="9.75" customHeight="1">
      <c r="A46" s="1289"/>
      <c r="B46" s="1296"/>
      <c r="C46" s="1289"/>
      <c r="D46" s="1488"/>
      <c r="E46" s="1307"/>
      <c r="F46" s="1309"/>
      <c r="G46" s="95"/>
      <c r="H46" s="95"/>
      <c r="I46" s="95"/>
    </row>
    <row r="47" spans="1:10" ht="15" customHeight="1">
      <c r="A47" s="1289"/>
      <c r="B47" s="1290" t="s">
        <v>155</v>
      </c>
      <c r="C47" s="1289"/>
      <c r="D47" s="1489">
        <v>2021</v>
      </c>
      <c r="E47" s="1289"/>
      <c r="F47" s="1309">
        <f>SUM(G47,H47,I47,'4.5 (2)'!F47,'4.5 (2)'!G47,'4.5 (2)'!H47)</f>
        <v>1655</v>
      </c>
      <c r="G47" s="95">
        <v>1591</v>
      </c>
      <c r="H47" s="95">
        <v>4</v>
      </c>
      <c r="I47" s="95">
        <v>8</v>
      </c>
    </row>
    <row r="48" spans="1:10" ht="15" customHeight="1">
      <c r="A48" s="1289"/>
      <c r="B48" s="1296" t="s">
        <v>156</v>
      </c>
      <c r="C48" s="1289"/>
      <c r="D48" s="1489">
        <v>2022</v>
      </c>
      <c r="E48" s="1307"/>
      <c r="F48" s="1309">
        <f>SUM(G48,H48,I48,'4.5 (2)'!F48,'4.5 (2)'!G48,'4.5 (2)'!H48)</f>
        <v>1439</v>
      </c>
      <c r="G48" s="95">
        <v>1390</v>
      </c>
      <c r="H48" s="95" t="s">
        <v>29</v>
      </c>
      <c r="I48" s="95">
        <v>6</v>
      </c>
    </row>
    <row r="49" spans="1:10" ht="15" customHeight="1">
      <c r="A49" s="1289"/>
      <c r="B49" s="1296"/>
      <c r="C49" s="1289"/>
      <c r="D49" s="1489">
        <v>2023</v>
      </c>
      <c r="E49" s="1307"/>
      <c r="F49" s="1309">
        <f>SUM(G49,H49,I49,'4.5 (2)'!F49,'4.5 (2)'!G49,'4.5 (2)'!H49)</f>
        <v>1467</v>
      </c>
      <c r="G49" s="95">
        <v>1397</v>
      </c>
      <c r="H49" s="95">
        <v>1</v>
      </c>
      <c r="I49" s="95">
        <v>14</v>
      </c>
    </row>
    <row r="50" spans="1:10" ht="9.75" customHeight="1">
      <c r="A50" s="1289"/>
      <c r="B50" s="1296"/>
      <c r="C50" s="1289"/>
      <c r="D50" s="1488"/>
      <c r="E50" s="1307"/>
      <c r="F50" s="1309"/>
      <c r="G50" s="95"/>
      <c r="H50" s="95"/>
      <c r="I50" s="95"/>
    </row>
    <row r="51" spans="1:10" ht="15.95" customHeight="1">
      <c r="A51" s="1289"/>
      <c r="B51" s="1290" t="s">
        <v>157</v>
      </c>
      <c r="C51" s="1289"/>
      <c r="D51" s="1489">
        <v>2021</v>
      </c>
      <c r="E51" s="1307"/>
      <c r="F51" s="1309">
        <f>SUM(G51,H51,I51,'4.5 (2)'!F51,'4.5 (2)'!G51,'4.5 (2)'!H51)</f>
        <v>43703</v>
      </c>
      <c r="G51" s="95">
        <v>40329</v>
      </c>
      <c r="H51" s="95">
        <v>57</v>
      </c>
      <c r="I51" s="95">
        <v>258</v>
      </c>
    </row>
    <row r="52" spans="1:10" s="1311" customFormat="1" ht="15.95" customHeight="1">
      <c r="A52" s="1307"/>
      <c r="B52" s="1296" t="s">
        <v>158</v>
      </c>
      <c r="C52" s="1307"/>
      <c r="D52" s="1489">
        <v>2022</v>
      </c>
      <c r="F52" s="1309">
        <f>SUM(G52,H52,I52,'4.5 (2)'!F52,'4.5 (2)'!G52,'4.5 (2)'!H52)</f>
        <v>32118</v>
      </c>
      <c r="G52" s="95">
        <v>29649</v>
      </c>
      <c r="H52" s="95">
        <v>6</v>
      </c>
      <c r="I52" s="95">
        <v>107</v>
      </c>
    </row>
    <row r="53" spans="1:10" s="1311" customFormat="1" ht="15.95" customHeight="1">
      <c r="A53" s="1307"/>
      <c r="B53" s="1296"/>
      <c r="C53" s="1307"/>
      <c r="D53" s="1489">
        <v>2023</v>
      </c>
      <c r="F53" s="1309">
        <f>SUM(G53,H53,I53,'4.5 (2)'!F53,'4.5 (2)'!G53,'4.5 (2)'!H53)</f>
        <v>26351</v>
      </c>
      <c r="G53" s="95">
        <v>23865</v>
      </c>
      <c r="H53" s="95">
        <v>15</v>
      </c>
      <c r="I53" s="95">
        <v>106</v>
      </c>
    </row>
    <row r="54" spans="1:10" ht="8.1" customHeight="1" thickBot="1">
      <c r="A54" s="1317"/>
      <c r="B54" s="1318"/>
      <c r="C54" s="1317"/>
      <c r="D54" s="1317"/>
      <c r="E54" s="1317"/>
      <c r="F54" s="1319"/>
      <c r="G54" s="1319"/>
      <c r="H54" s="1320"/>
      <c r="I54" s="1320"/>
      <c r="J54" s="1317"/>
    </row>
    <row r="55" spans="1:10" s="1267" customFormat="1" ht="15" customHeight="1">
      <c r="A55" s="1266"/>
      <c r="D55" s="1269"/>
      <c r="E55" s="1269"/>
      <c r="J55" s="1254" t="s">
        <v>30</v>
      </c>
    </row>
    <row r="56" spans="1:10" s="1267" customFormat="1" ht="12" customHeight="1">
      <c r="A56" s="1270"/>
      <c r="B56" s="1272" t="s">
        <v>1065</v>
      </c>
      <c r="D56" s="1271"/>
      <c r="E56" s="1307"/>
      <c r="G56" s="1270"/>
      <c r="H56" s="1270"/>
      <c r="I56" s="1270"/>
      <c r="J56" s="1255" t="s">
        <v>31</v>
      </c>
    </row>
    <row r="57" spans="1:10" s="1321" customFormat="1" ht="15" customHeight="1">
      <c r="B57" s="1266" t="s">
        <v>144</v>
      </c>
      <c r="H57" s="1322"/>
      <c r="I57" s="1322"/>
      <c r="J57" s="1254"/>
    </row>
    <row r="58" spans="1:10" s="1321" customFormat="1" ht="12" customHeight="1">
      <c r="B58" s="1274" t="s">
        <v>1067</v>
      </c>
      <c r="H58" s="1323"/>
      <c r="I58" s="1323"/>
      <c r="J58" s="1324"/>
    </row>
    <row r="60" spans="1:10">
      <c r="E60" s="1307"/>
    </row>
    <row r="64" spans="1:10">
      <c r="E64" s="1307"/>
    </row>
    <row r="68" spans="5:5">
      <c r="E68" s="1307"/>
    </row>
    <row r="72" spans="5:5">
      <c r="E72" s="1307"/>
    </row>
    <row r="76" spans="5:5">
      <c r="E76" s="1307"/>
    </row>
    <row r="80" spans="5:5">
      <c r="E80" s="1307"/>
    </row>
  </sheetData>
  <mergeCells count="2">
    <mergeCell ref="B19:C19"/>
    <mergeCell ref="B20:C20"/>
  </mergeCells>
  <printOptions horizontalCentered="1"/>
  <pageMargins left="0.19685039370078741" right="0.19685039370078741" top="0.3543307086614173" bottom="0.31496062992125984" header="0.11811023622047244" footer="0.19685039370078741"/>
  <pageSetup paperSize="9" scale="80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80"/>
  <sheetViews>
    <sheetView showGridLines="0" view="pageBreakPreview" zoomScaleNormal="100" zoomScaleSheetLayoutView="100" workbookViewId="0">
      <selection activeCell="B5" sqref="B5"/>
    </sheetView>
  </sheetViews>
  <sheetFormatPr defaultColWidth="8.42578125" defaultRowHeight="16.5"/>
  <cols>
    <col min="1" max="1" width="2.28515625" style="1275" customWidth="1"/>
    <col min="2" max="2" width="11.5703125" style="1275" customWidth="1"/>
    <col min="3" max="3" width="18.5703125" style="1275" customWidth="1"/>
    <col min="4" max="4" width="14" style="1275" customWidth="1"/>
    <col min="5" max="5" width="1.140625" style="1275" customWidth="1"/>
    <col min="6" max="6" width="22.42578125" style="1275" customWidth="1"/>
    <col min="7" max="7" width="22.7109375" style="1276" customWidth="1"/>
    <col min="8" max="8" width="19.140625" style="1276" customWidth="1"/>
    <col min="9" max="9" width="1.28515625" style="1275" customWidth="1"/>
    <col min="10" max="16384" width="8.42578125" style="1275"/>
  </cols>
  <sheetData>
    <row r="1" spans="1:9" ht="9.9499999999999993" customHeight="1"/>
    <row r="2" spans="1:9" ht="17.25" customHeight="1">
      <c r="B2" s="1278" t="s">
        <v>1185</v>
      </c>
      <c r="C2" s="1279" t="s">
        <v>1066</v>
      </c>
      <c r="D2" s="1280"/>
      <c r="E2" s="1280"/>
      <c r="F2" s="1280"/>
      <c r="G2" s="1280"/>
      <c r="H2" s="1278"/>
      <c r="I2" s="1278"/>
    </row>
    <row r="3" spans="1:9" ht="17.25" customHeight="1">
      <c r="B3" s="1278"/>
      <c r="C3" s="1279" t="s">
        <v>1099</v>
      </c>
      <c r="D3" s="1280"/>
      <c r="E3" s="1280"/>
      <c r="F3" s="1280"/>
      <c r="G3" s="1280"/>
      <c r="H3" s="1278"/>
      <c r="I3" s="1278"/>
    </row>
    <row r="4" spans="1:9" ht="17.25" customHeight="1">
      <c r="B4" s="1281" t="s">
        <v>1186</v>
      </c>
      <c r="C4" s="1282" t="s">
        <v>145</v>
      </c>
      <c r="D4" s="1280"/>
      <c r="E4" s="1280"/>
      <c r="F4" s="1280"/>
      <c r="G4" s="1280"/>
      <c r="H4" s="1278"/>
      <c r="I4" s="1278"/>
    </row>
    <row r="5" spans="1:9" ht="17.25" customHeight="1">
      <c r="A5" s="1282"/>
      <c r="C5" s="1283" t="s">
        <v>1100</v>
      </c>
      <c r="D5" s="1280"/>
      <c r="E5" s="1280"/>
      <c r="F5" s="1280"/>
      <c r="G5" s="1280"/>
      <c r="H5" s="1278"/>
      <c r="I5" s="1278"/>
    </row>
    <row r="6" spans="1:9" ht="9.9499999999999993" customHeight="1" thickBot="1">
      <c r="A6" s="1284"/>
    </row>
    <row r="7" spans="1:9" ht="8.1" customHeight="1" thickTop="1">
      <c r="A7" s="1285"/>
      <c r="B7" s="1286"/>
      <c r="C7" s="1285"/>
      <c r="D7" s="1285"/>
      <c r="E7" s="1285"/>
      <c r="F7" s="1287"/>
      <c r="G7" s="1288"/>
      <c r="H7" s="1288"/>
      <c r="I7" s="1286" t="s">
        <v>49</v>
      </c>
    </row>
    <row r="8" spans="1:9" ht="15.95" customHeight="1">
      <c r="B8" s="1290" t="s">
        <v>50</v>
      </c>
      <c r="C8" s="1289"/>
      <c r="D8" s="1291" t="s">
        <v>1</v>
      </c>
      <c r="E8" s="1289"/>
      <c r="F8" s="1293" t="s">
        <v>124</v>
      </c>
      <c r="G8" s="1293" t="s">
        <v>124</v>
      </c>
      <c r="H8" s="1292" t="s">
        <v>81</v>
      </c>
      <c r="I8" s="1295"/>
    </row>
    <row r="9" spans="1:9" ht="15.95" customHeight="1">
      <c r="B9" s="1296" t="s">
        <v>52</v>
      </c>
      <c r="C9" s="1289"/>
      <c r="D9" s="1297" t="s">
        <v>6</v>
      </c>
      <c r="E9" s="1289"/>
      <c r="F9" s="1292" t="s">
        <v>135</v>
      </c>
      <c r="G9" s="1293" t="s">
        <v>136</v>
      </c>
      <c r="H9" s="1292" t="s">
        <v>137</v>
      </c>
      <c r="I9" s="1295"/>
    </row>
    <row r="10" spans="1:9" ht="15.95" customHeight="1">
      <c r="B10" s="1289"/>
      <c r="C10" s="1289"/>
      <c r="D10" s="1289"/>
      <c r="E10" s="1289"/>
      <c r="F10" s="1298" t="s">
        <v>138</v>
      </c>
      <c r="G10" s="1298" t="s">
        <v>139</v>
      </c>
      <c r="H10" s="1298" t="s">
        <v>140</v>
      </c>
    </row>
    <row r="11" spans="1:9" ht="15.95" customHeight="1">
      <c r="B11" s="1289"/>
      <c r="C11" s="1289"/>
      <c r="D11" s="1289"/>
      <c r="E11" s="1289"/>
      <c r="F11" s="1298" t="s">
        <v>141</v>
      </c>
      <c r="G11" s="1298" t="s">
        <v>142</v>
      </c>
      <c r="H11" s="1298" t="s">
        <v>143</v>
      </c>
    </row>
    <row r="12" spans="1:9" ht="15.95" customHeight="1">
      <c r="B12" s="1289"/>
      <c r="C12" s="1289"/>
      <c r="D12" s="1289"/>
      <c r="E12" s="1289"/>
      <c r="F12" s="1298"/>
      <c r="G12" s="1298"/>
      <c r="H12" s="1298"/>
    </row>
    <row r="13" spans="1:9" ht="8.1" customHeight="1">
      <c r="A13" s="1325"/>
      <c r="B13" s="1300"/>
      <c r="C13" s="1300"/>
      <c r="D13" s="1300"/>
      <c r="E13" s="1300"/>
      <c r="F13" s="1299"/>
      <c r="G13" s="1301"/>
      <c r="H13" s="1301"/>
      <c r="I13" s="1302" t="s">
        <v>49</v>
      </c>
    </row>
    <row r="14" spans="1:9" ht="8.1" customHeight="1">
      <c r="B14" s="1303"/>
      <c r="C14" s="1303"/>
      <c r="D14" s="1303"/>
      <c r="E14" s="1303"/>
      <c r="F14" s="1289"/>
      <c r="G14" s="1304"/>
      <c r="H14" s="1304"/>
      <c r="I14" s="1305"/>
    </row>
    <row r="15" spans="1:9" ht="15.95" customHeight="1">
      <c r="B15" s="1290" t="s">
        <v>57</v>
      </c>
      <c r="C15" s="1289"/>
      <c r="D15" s="1487">
        <v>2021</v>
      </c>
      <c r="E15" s="1304"/>
      <c r="F15" s="1308">
        <f t="shared" ref="F15:H17" si="0">SUM(F19,F43,F47,F51)</f>
        <v>2287</v>
      </c>
      <c r="G15" s="1308">
        <f t="shared" si="0"/>
        <v>13212</v>
      </c>
      <c r="H15" s="1308">
        <f t="shared" si="0"/>
        <v>7830</v>
      </c>
    </row>
    <row r="16" spans="1:9" ht="14.1" customHeight="1">
      <c r="B16" s="1296" t="s">
        <v>7</v>
      </c>
      <c r="C16" s="1289"/>
      <c r="D16" s="1487">
        <v>2022</v>
      </c>
      <c r="E16" s="1326"/>
      <c r="F16" s="1308">
        <f t="shared" si="0"/>
        <v>2623</v>
      </c>
      <c r="G16" s="1308">
        <f t="shared" si="0"/>
        <v>12575</v>
      </c>
      <c r="H16" s="1308">
        <f t="shared" si="0"/>
        <v>8360</v>
      </c>
    </row>
    <row r="17" spans="2:9" ht="14.1" customHeight="1">
      <c r="B17" s="1296"/>
      <c r="C17" s="1289"/>
      <c r="D17" s="1487">
        <v>2023</v>
      </c>
      <c r="E17" s="1326"/>
      <c r="F17" s="1308">
        <f t="shared" si="0"/>
        <v>2548</v>
      </c>
      <c r="G17" s="1308">
        <f t="shared" si="0"/>
        <v>12967</v>
      </c>
      <c r="H17" s="1308">
        <f t="shared" si="0"/>
        <v>8149</v>
      </c>
    </row>
    <row r="18" spans="2:9" ht="9.75" customHeight="1">
      <c r="B18" s="1296"/>
      <c r="C18" s="1289"/>
      <c r="D18" s="1488"/>
      <c r="E18" s="1326"/>
      <c r="F18" s="1308"/>
      <c r="G18" s="1308"/>
      <c r="H18" s="1308"/>
    </row>
    <row r="19" spans="2:9" ht="15.95" customHeight="1">
      <c r="B19" s="1327" t="s">
        <v>148</v>
      </c>
      <c r="C19" s="1289"/>
      <c r="D19" s="1489">
        <v>2021</v>
      </c>
      <c r="E19" s="1304"/>
      <c r="F19" s="1309">
        <f t="shared" ref="F19:H21" si="1">SUM(F23,F27,F31,F35,F39)</f>
        <v>875</v>
      </c>
      <c r="G19" s="1309">
        <f t="shared" si="1"/>
        <v>9099</v>
      </c>
      <c r="H19" s="1309">
        <f t="shared" si="1"/>
        <v>3041</v>
      </c>
    </row>
    <row r="20" spans="2:9" s="1311" customFormat="1" ht="15.95" customHeight="1">
      <c r="B20" s="1312" t="s">
        <v>149</v>
      </c>
      <c r="C20" s="1307"/>
      <c r="D20" s="1489">
        <v>2022</v>
      </c>
      <c r="E20" s="1326"/>
      <c r="F20" s="1309">
        <f t="shared" si="1"/>
        <v>1180</v>
      </c>
      <c r="G20" s="1309">
        <f t="shared" si="1"/>
        <v>8770</v>
      </c>
      <c r="H20" s="1309">
        <f t="shared" si="1"/>
        <v>3560</v>
      </c>
    </row>
    <row r="21" spans="2:9" s="1311" customFormat="1" ht="15.95" customHeight="1">
      <c r="B21" s="1312"/>
      <c r="C21" s="1307"/>
      <c r="D21" s="1489">
        <v>2023</v>
      </c>
      <c r="E21" s="1326"/>
      <c r="F21" s="1309">
        <f t="shared" si="1"/>
        <v>1170</v>
      </c>
      <c r="G21" s="1309">
        <f t="shared" si="1"/>
        <v>8904</v>
      </c>
      <c r="H21" s="1309">
        <f t="shared" si="1"/>
        <v>3630</v>
      </c>
    </row>
    <row r="22" spans="2:9" ht="5.25" customHeight="1">
      <c r="B22" s="1296"/>
      <c r="C22" s="1289"/>
      <c r="D22" s="1488"/>
      <c r="E22" s="1326"/>
      <c r="F22" s="1310"/>
      <c r="G22" s="1310"/>
      <c r="H22" s="1310"/>
    </row>
    <row r="23" spans="2:9" ht="15.95" customHeight="1">
      <c r="B23" s="1313" t="s">
        <v>63</v>
      </c>
      <c r="C23" s="1289"/>
      <c r="D23" s="1489">
        <v>2021</v>
      </c>
      <c r="E23" s="1304"/>
      <c r="F23" s="1310">
        <v>6</v>
      </c>
      <c r="G23" s="1310">
        <v>733</v>
      </c>
      <c r="H23" s="1310">
        <v>50</v>
      </c>
      <c r="I23" s="1280"/>
    </row>
    <row r="24" spans="2:9" s="1311" customFormat="1" ht="15" customHeight="1">
      <c r="B24" s="1313" t="s">
        <v>150</v>
      </c>
      <c r="C24" s="1307"/>
      <c r="D24" s="1489">
        <v>2022</v>
      </c>
      <c r="E24" s="1304"/>
      <c r="F24" s="1310">
        <v>17</v>
      </c>
      <c r="G24" s="1310">
        <v>574</v>
      </c>
      <c r="H24" s="1310">
        <v>80</v>
      </c>
    </row>
    <row r="25" spans="2:9" s="1311" customFormat="1" ht="15" customHeight="1">
      <c r="B25" s="1314" t="s">
        <v>64</v>
      </c>
      <c r="C25" s="1307"/>
      <c r="D25" s="1489">
        <v>2023</v>
      </c>
      <c r="E25" s="1304"/>
      <c r="F25" s="1310">
        <v>23</v>
      </c>
      <c r="G25" s="1310">
        <v>642</v>
      </c>
      <c r="H25" s="1310">
        <v>92</v>
      </c>
    </row>
    <row r="26" spans="2:9" ht="8.25" customHeight="1">
      <c r="B26" s="1314"/>
      <c r="C26" s="1289"/>
      <c r="D26" s="1488"/>
      <c r="E26" s="1326"/>
      <c r="F26" s="1310"/>
      <c r="G26" s="1310"/>
      <c r="H26" s="1310"/>
    </row>
    <row r="27" spans="2:9" ht="15.95" customHeight="1">
      <c r="B27" s="1313" t="s">
        <v>65</v>
      </c>
      <c r="C27" s="1289"/>
      <c r="D27" s="1489">
        <v>2021</v>
      </c>
      <c r="E27" s="1304"/>
      <c r="F27" s="1310">
        <v>44</v>
      </c>
      <c r="G27" s="1310">
        <v>1729</v>
      </c>
      <c r="H27" s="1310">
        <v>219</v>
      </c>
    </row>
    <row r="28" spans="2:9" ht="15" customHeight="1">
      <c r="B28" s="1313" t="s">
        <v>151</v>
      </c>
      <c r="C28" s="1289"/>
      <c r="D28" s="1489">
        <v>2022</v>
      </c>
      <c r="E28" s="1304"/>
      <c r="F28" s="1310">
        <v>97</v>
      </c>
      <c r="G28" s="1310">
        <v>1617</v>
      </c>
      <c r="H28" s="1310">
        <v>308</v>
      </c>
    </row>
    <row r="29" spans="2:9" ht="15" customHeight="1">
      <c r="B29" s="1314" t="s">
        <v>66</v>
      </c>
      <c r="C29" s="1289"/>
      <c r="D29" s="1489">
        <v>2023</v>
      </c>
      <c r="E29" s="1304"/>
      <c r="F29" s="1310">
        <v>110</v>
      </c>
      <c r="G29" s="1310">
        <v>1668</v>
      </c>
      <c r="H29" s="1310">
        <v>343</v>
      </c>
    </row>
    <row r="30" spans="2:9" ht="6" customHeight="1">
      <c r="B30" s="1314"/>
      <c r="C30" s="1289"/>
      <c r="D30" s="1488"/>
      <c r="E30" s="1326"/>
      <c r="F30" s="1310"/>
      <c r="G30" s="1310"/>
      <c r="H30" s="1310"/>
    </row>
    <row r="31" spans="2:9" ht="15.95" customHeight="1">
      <c r="B31" s="1313" t="s">
        <v>67</v>
      </c>
      <c r="C31" s="1289"/>
      <c r="D31" s="1489">
        <v>2021</v>
      </c>
      <c r="E31" s="1304"/>
      <c r="F31" s="1310">
        <v>145</v>
      </c>
      <c r="G31" s="1310">
        <v>2519</v>
      </c>
      <c r="H31" s="1310">
        <v>583</v>
      </c>
    </row>
    <row r="32" spans="2:9" ht="15" customHeight="1">
      <c r="B32" s="1313" t="s">
        <v>152</v>
      </c>
      <c r="C32" s="1289"/>
      <c r="D32" s="1489">
        <v>2022</v>
      </c>
      <c r="E32" s="1304"/>
      <c r="F32" s="1310">
        <v>209</v>
      </c>
      <c r="G32" s="1310">
        <v>2413</v>
      </c>
      <c r="H32" s="1310">
        <v>729</v>
      </c>
    </row>
    <row r="33" spans="2:9" ht="15" customHeight="1">
      <c r="B33" s="1314" t="s">
        <v>68</v>
      </c>
      <c r="C33" s="1289"/>
      <c r="D33" s="1489">
        <v>2023</v>
      </c>
      <c r="E33" s="1304"/>
      <c r="F33" s="1310">
        <v>242</v>
      </c>
      <c r="G33" s="1310">
        <v>2503</v>
      </c>
      <c r="H33" s="1310">
        <v>652</v>
      </c>
    </row>
    <row r="34" spans="2:9" ht="9.75" customHeight="1">
      <c r="B34" s="1296"/>
      <c r="C34" s="1289"/>
      <c r="D34" s="1488"/>
      <c r="E34" s="1326"/>
      <c r="F34" s="1310"/>
      <c r="G34" s="1310"/>
      <c r="H34" s="1310"/>
    </row>
    <row r="35" spans="2:9" ht="15.95" customHeight="1">
      <c r="B35" s="1313" t="s">
        <v>69</v>
      </c>
      <c r="C35" s="1289"/>
      <c r="D35" s="1489">
        <v>2021</v>
      </c>
      <c r="E35" s="1304"/>
      <c r="F35" s="1310">
        <v>231</v>
      </c>
      <c r="G35" s="1310">
        <v>2001</v>
      </c>
      <c r="H35" s="1310">
        <v>781</v>
      </c>
    </row>
    <row r="36" spans="2:9" ht="15.95" customHeight="1">
      <c r="B36" s="1314" t="s">
        <v>70</v>
      </c>
      <c r="C36" s="1289"/>
      <c r="D36" s="1489">
        <v>2022</v>
      </c>
      <c r="E36" s="1304"/>
      <c r="F36" s="1310">
        <v>325</v>
      </c>
      <c r="G36" s="1310">
        <v>2069</v>
      </c>
      <c r="H36" s="1310">
        <v>950</v>
      </c>
    </row>
    <row r="37" spans="2:9" ht="15.95" customHeight="1">
      <c r="B37" s="1314"/>
      <c r="C37" s="1289"/>
      <c r="D37" s="1489">
        <v>2023</v>
      </c>
      <c r="E37" s="1304"/>
      <c r="F37" s="1310">
        <v>308</v>
      </c>
      <c r="G37" s="1310">
        <v>2188</v>
      </c>
      <c r="H37" s="1310">
        <v>1040</v>
      </c>
    </row>
    <row r="38" spans="2:9" ht="9.75" customHeight="1">
      <c r="B38" s="1315"/>
      <c r="C38" s="1289"/>
      <c r="D38" s="1488"/>
      <c r="E38" s="1326"/>
      <c r="F38" s="1310"/>
      <c r="G38" s="1310"/>
      <c r="H38" s="1310"/>
    </row>
    <row r="39" spans="2:9" ht="15.95" customHeight="1">
      <c r="B39" s="1313" t="s">
        <v>71</v>
      </c>
      <c r="C39" s="1289"/>
      <c r="D39" s="1489">
        <v>2021</v>
      </c>
      <c r="E39" s="1304"/>
      <c r="F39" s="1310">
        <v>449</v>
      </c>
      <c r="G39" s="1310">
        <v>2117</v>
      </c>
      <c r="H39" s="1310">
        <v>1408</v>
      </c>
    </row>
    <row r="40" spans="2:9" ht="15.95" customHeight="1">
      <c r="B40" s="1314" t="s">
        <v>72</v>
      </c>
      <c r="C40" s="1289"/>
      <c r="D40" s="1489">
        <v>2022</v>
      </c>
      <c r="E40" s="1326"/>
      <c r="F40" s="1310">
        <v>532</v>
      </c>
      <c r="G40" s="1310">
        <v>2097</v>
      </c>
      <c r="H40" s="1310">
        <v>1493</v>
      </c>
    </row>
    <row r="41" spans="2:9" ht="15.95" customHeight="1">
      <c r="B41" s="1314"/>
      <c r="C41" s="1289"/>
      <c r="D41" s="1489">
        <v>2023</v>
      </c>
      <c r="E41" s="1326"/>
      <c r="F41" s="1310">
        <v>487</v>
      </c>
      <c r="G41" s="1310">
        <v>1903</v>
      </c>
      <c r="H41" s="1310">
        <v>1503</v>
      </c>
    </row>
    <row r="42" spans="2:9" ht="9.75" customHeight="1">
      <c r="B42" s="1315"/>
      <c r="C42" s="1289"/>
      <c r="D42" s="1488"/>
      <c r="E42" s="1326"/>
      <c r="F42" s="1310"/>
      <c r="G42" s="1310"/>
      <c r="H42" s="1310"/>
    </row>
    <row r="43" spans="2:9" ht="15.95" customHeight="1">
      <c r="B43" s="1290" t="s">
        <v>153</v>
      </c>
      <c r="C43" s="1289"/>
      <c r="D43" s="1489">
        <v>2021</v>
      </c>
      <c r="E43" s="1304"/>
      <c r="F43" s="1310">
        <v>1305</v>
      </c>
      <c r="G43" s="1310">
        <v>3326</v>
      </c>
      <c r="H43" s="1310">
        <v>2572</v>
      </c>
    </row>
    <row r="44" spans="2:9" s="1311" customFormat="1" ht="15.95" customHeight="1">
      <c r="B44" s="1296" t="s">
        <v>154</v>
      </c>
      <c r="C44" s="1307"/>
      <c r="D44" s="1489">
        <v>2022</v>
      </c>
      <c r="E44" s="1304"/>
      <c r="F44" s="1310">
        <v>1400</v>
      </c>
      <c r="G44" s="1310">
        <v>3158</v>
      </c>
      <c r="H44" s="1310">
        <v>3091</v>
      </c>
      <c r="I44" s="1316"/>
    </row>
    <row r="45" spans="2:9" s="1311" customFormat="1" ht="15.95" customHeight="1">
      <c r="B45" s="1296"/>
      <c r="C45" s="1307"/>
      <c r="D45" s="1489">
        <v>2023</v>
      </c>
      <c r="E45" s="1304"/>
      <c r="F45" s="1310">
        <v>1357</v>
      </c>
      <c r="G45" s="1310">
        <v>3347</v>
      </c>
      <c r="H45" s="1310">
        <v>2836</v>
      </c>
      <c r="I45" s="1316"/>
    </row>
    <row r="46" spans="2:9" s="1311" customFormat="1" ht="15.95" customHeight="1">
      <c r="B46" s="1296"/>
      <c r="C46" s="1307"/>
      <c r="D46" s="1488"/>
      <c r="E46" s="1326"/>
      <c r="F46" s="1310"/>
      <c r="G46" s="1310"/>
      <c r="H46" s="1310"/>
      <c r="I46" s="1316"/>
    </row>
    <row r="47" spans="2:9" ht="15.95" customHeight="1">
      <c r="B47" s="1290" t="s">
        <v>155</v>
      </c>
      <c r="C47" s="1289"/>
      <c r="D47" s="1489">
        <v>2021</v>
      </c>
      <c r="E47" s="1304"/>
      <c r="F47" s="1310">
        <v>13</v>
      </c>
      <c r="G47" s="1310">
        <v>13</v>
      </c>
      <c r="H47" s="1310">
        <v>26</v>
      </c>
    </row>
    <row r="48" spans="2:9" ht="15" customHeight="1">
      <c r="B48" s="1296" t="s">
        <v>156</v>
      </c>
      <c r="C48" s="1289"/>
      <c r="D48" s="1489">
        <v>2022</v>
      </c>
      <c r="E48" s="1326"/>
      <c r="F48" s="1310">
        <v>8</v>
      </c>
      <c r="G48" s="1310">
        <v>10</v>
      </c>
      <c r="H48" s="1310">
        <v>25</v>
      </c>
    </row>
    <row r="49" spans="1:9" ht="15" customHeight="1">
      <c r="B49" s="1296"/>
      <c r="C49" s="1289"/>
      <c r="D49" s="1489">
        <v>2023</v>
      </c>
      <c r="E49" s="1326"/>
      <c r="F49" s="1310">
        <v>8</v>
      </c>
      <c r="G49" s="1310">
        <v>13</v>
      </c>
      <c r="H49" s="1310">
        <v>34</v>
      </c>
    </row>
    <row r="50" spans="1:9" ht="9.75" customHeight="1">
      <c r="B50" s="1296"/>
      <c r="C50" s="1289"/>
      <c r="D50" s="1488"/>
      <c r="E50" s="1326"/>
      <c r="F50" s="1310"/>
      <c r="G50" s="1310"/>
      <c r="H50" s="1310"/>
    </row>
    <row r="51" spans="1:9" ht="15.95" customHeight="1">
      <c r="B51" s="1290" t="s">
        <v>157</v>
      </c>
      <c r="C51" s="1289"/>
      <c r="D51" s="1489">
        <v>2021</v>
      </c>
      <c r="E51" s="1326"/>
      <c r="F51" s="1310">
        <v>94</v>
      </c>
      <c r="G51" s="1310">
        <v>774</v>
      </c>
      <c r="H51" s="1310">
        <v>2191</v>
      </c>
    </row>
    <row r="52" spans="1:9" s="1311" customFormat="1" ht="15.95" customHeight="1">
      <c r="B52" s="1296" t="s">
        <v>158</v>
      </c>
      <c r="C52" s="1307"/>
      <c r="D52" s="1489">
        <v>2022</v>
      </c>
      <c r="F52" s="1310">
        <v>35</v>
      </c>
      <c r="G52" s="1310">
        <v>637</v>
      </c>
      <c r="H52" s="1310">
        <v>1684</v>
      </c>
    </row>
    <row r="53" spans="1:9" s="1311" customFormat="1" ht="15.95" customHeight="1">
      <c r="B53" s="1296"/>
      <c r="C53" s="1307"/>
      <c r="D53" s="1489">
        <v>2023</v>
      </c>
      <c r="F53" s="1310">
        <v>13</v>
      </c>
      <c r="G53" s="1310">
        <v>703</v>
      </c>
      <c r="H53" s="1310">
        <v>1649</v>
      </c>
    </row>
    <row r="54" spans="1:9" ht="6" customHeight="1" thickBot="1">
      <c r="A54" s="1317"/>
      <c r="B54" s="1318"/>
      <c r="C54" s="1317"/>
      <c r="D54" s="1317"/>
      <c r="E54" s="1317"/>
      <c r="F54" s="1319"/>
      <c r="G54" s="1320"/>
      <c r="H54" s="1320"/>
      <c r="I54" s="1317"/>
    </row>
    <row r="55" spans="1:9" s="1321" customFormat="1" ht="15" customHeight="1">
      <c r="G55" s="1322"/>
      <c r="H55" s="1322"/>
      <c r="I55" s="1254" t="s">
        <v>30</v>
      </c>
    </row>
    <row r="56" spans="1:9" s="1321" customFormat="1" ht="12" customHeight="1">
      <c r="E56" s="1307"/>
      <c r="G56" s="1323"/>
      <c r="H56" s="1323"/>
      <c r="I56" s="1255" t="s">
        <v>31</v>
      </c>
    </row>
    <row r="57" spans="1:9" ht="15" customHeight="1">
      <c r="B57" s="1272" t="s">
        <v>1065</v>
      </c>
      <c r="C57" s="1328"/>
      <c r="D57" s="1328"/>
      <c r="E57" s="1328"/>
    </row>
    <row r="58" spans="1:9" s="1311" customFormat="1" ht="13.5" customHeight="1">
      <c r="B58" s="1266" t="s">
        <v>144</v>
      </c>
      <c r="C58" s="1329"/>
      <c r="D58" s="1329"/>
      <c r="E58" s="1329"/>
      <c r="G58" s="1330"/>
      <c r="H58" s="1330"/>
    </row>
    <row r="59" spans="1:9">
      <c r="B59" s="1274" t="s">
        <v>1067</v>
      </c>
    </row>
    <row r="60" spans="1:9">
      <c r="E60" s="1307"/>
    </row>
    <row r="64" spans="1:9">
      <c r="E64" s="1307"/>
    </row>
    <row r="68" spans="5:5">
      <c r="E68" s="1307"/>
    </row>
    <row r="72" spans="5:5">
      <c r="E72" s="1307"/>
    </row>
    <row r="76" spans="5:5">
      <c r="E76" s="1307"/>
    </row>
    <row r="80" spans="5:5">
      <c r="E80" s="1307"/>
    </row>
  </sheetData>
  <printOptions horizontalCentered="1"/>
  <pageMargins left="0.19685039370078741" right="0.19685039370078741" top="0.3543307086614173" bottom="0.31496062992125984" header="0.11811023622047244" footer="0.19685039370078741"/>
  <pageSetup paperSize="9" scale="80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showGridLines="0" view="pageBreakPreview" zoomScaleNormal="100" workbookViewId="0">
      <selection activeCell="B5" sqref="B5"/>
    </sheetView>
  </sheetViews>
  <sheetFormatPr defaultColWidth="9.140625" defaultRowHeight="16.5"/>
  <cols>
    <col min="1" max="1" width="1.5703125" style="1490" customWidth="1"/>
    <col min="2" max="2" width="12.140625" style="1490" customWidth="1"/>
    <col min="3" max="3" width="20.85546875" style="1490" customWidth="1"/>
    <col min="4" max="4" width="11.5703125" style="1491" customWidth="1"/>
    <col min="5" max="5" width="10.5703125" style="1490" customWidth="1"/>
    <col min="6" max="6" width="2.5703125" style="1490" customWidth="1"/>
    <col min="7" max="7" width="12.42578125" style="1490" customWidth="1"/>
    <col min="8" max="11" width="10.5703125" style="1490" customWidth="1"/>
    <col min="12" max="12" width="8.85546875" style="1490" customWidth="1"/>
    <col min="13" max="13" width="1.140625" style="1490" customWidth="1"/>
    <col min="14" max="14" width="0.5703125" style="1490" customWidth="1"/>
    <col min="15" max="16384" width="9.140625" style="1490"/>
  </cols>
  <sheetData>
    <row r="1" spans="1:14" ht="15" customHeight="1">
      <c r="G1" s="1492"/>
      <c r="H1" s="1492"/>
      <c r="I1" s="1492"/>
      <c r="J1" s="1492"/>
      <c r="K1" s="1492"/>
      <c r="L1" s="1492"/>
      <c r="M1" s="1492"/>
      <c r="N1" s="1492"/>
    </row>
    <row r="2" spans="1:14" ht="15" customHeight="1">
      <c r="B2" s="1493" t="s">
        <v>1187</v>
      </c>
      <c r="C2" s="1494" t="s">
        <v>1101</v>
      </c>
      <c r="D2" s="1495"/>
      <c r="E2" s="1494"/>
      <c r="F2" s="1494"/>
      <c r="G2" s="1494"/>
      <c r="H2" s="1494"/>
    </row>
    <row r="3" spans="1:14" ht="15" customHeight="1">
      <c r="B3" s="1496" t="s">
        <v>1188</v>
      </c>
      <c r="C3" s="1497" t="s">
        <v>1102</v>
      </c>
      <c r="D3" s="1498"/>
      <c r="E3" s="1497"/>
      <c r="F3" s="1497"/>
      <c r="G3" s="1497"/>
      <c r="H3" s="1497"/>
      <c r="I3" s="1499"/>
      <c r="J3" s="1499"/>
      <c r="K3" s="1499"/>
      <c r="L3" s="1499"/>
      <c r="M3" s="1499"/>
      <c r="N3" s="1499"/>
    </row>
    <row r="4" spans="1:14" ht="9.75" customHeight="1" thickBot="1">
      <c r="B4" s="1497"/>
      <c r="C4" s="1497"/>
      <c r="D4" s="1498"/>
      <c r="E4" s="1497"/>
      <c r="F4" s="1497"/>
      <c r="G4" s="1497"/>
      <c r="H4" s="1497"/>
      <c r="I4" s="1499"/>
      <c r="J4" s="1499"/>
      <c r="K4" s="1499"/>
      <c r="L4" s="1499"/>
      <c r="M4" s="1499"/>
      <c r="N4" s="1499"/>
    </row>
    <row r="5" spans="1:14" ht="3.75" customHeight="1" thickTop="1">
      <c r="A5" s="1500"/>
      <c r="B5" s="1500"/>
      <c r="C5" s="1500"/>
      <c r="D5" s="1501"/>
      <c r="E5" s="1502"/>
      <c r="F5" s="1502"/>
      <c r="G5" s="1500"/>
      <c r="H5" s="1503"/>
      <c r="I5" s="1503"/>
      <c r="J5" s="1503"/>
      <c r="K5" s="1503"/>
      <c r="L5" s="1503"/>
      <c r="M5" s="1500"/>
    </row>
    <row r="6" spans="1:14" s="1504" customFormat="1" ht="15" customHeight="1">
      <c r="B6" s="1505" t="s">
        <v>159</v>
      </c>
      <c r="D6" s="1506" t="s">
        <v>1</v>
      </c>
      <c r="E6" s="1507" t="s">
        <v>2</v>
      </c>
      <c r="F6" s="1507"/>
      <c r="G6" s="1692" t="s">
        <v>50</v>
      </c>
      <c r="H6" s="1692"/>
      <c r="I6" s="1692"/>
      <c r="J6" s="1692"/>
      <c r="K6" s="1692"/>
      <c r="L6" s="1692"/>
      <c r="M6" s="1692"/>
    </row>
    <row r="7" spans="1:14" s="1504" customFormat="1" ht="15" customHeight="1">
      <c r="B7" s="1508" t="s">
        <v>160</v>
      </c>
      <c r="D7" s="1509" t="s">
        <v>6</v>
      </c>
      <c r="E7" s="1510" t="s">
        <v>7</v>
      </c>
      <c r="F7" s="1507"/>
      <c r="G7" s="1693" t="s">
        <v>52</v>
      </c>
      <c r="H7" s="1693"/>
      <c r="I7" s="1693"/>
      <c r="J7" s="1693"/>
      <c r="K7" s="1693"/>
      <c r="L7" s="1693"/>
      <c r="M7" s="1693"/>
    </row>
    <row r="8" spans="1:14" s="1504" customFormat="1" ht="15" customHeight="1">
      <c r="D8" s="1511"/>
      <c r="F8" s="1510"/>
      <c r="G8" s="1507" t="s">
        <v>161</v>
      </c>
      <c r="H8" s="1694" t="s">
        <v>162</v>
      </c>
      <c r="I8" s="1694"/>
      <c r="J8" s="1694" t="s">
        <v>163</v>
      </c>
      <c r="K8" s="1694"/>
      <c r="L8" s="1507" t="s">
        <v>164</v>
      </c>
      <c r="N8" s="1507"/>
    </row>
    <row r="9" spans="1:14" s="1504" customFormat="1" ht="15" customHeight="1">
      <c r="D9" s="1511"/>
      <c r="F9" s="1510"/>
      <c r="G9" s="1510" t="s">
        <v>165</v>
      </c>
      <c r="H9" s="1695" t="s">
        <v>166</v>
      </c>
      <c r="I9" s="1695"/>
      <c r="J9" s="1695" t="s">
        <v>167</v>
      </c>
      <c r="K9" s="1695"/>
      <c r="L9" s="1510" t="s">
        <v>168</v>
      </c>
      <c r="N9" s="1507"/>
    </row>
    <row r="10" spans="1:14" s="1504" customFormat="1" ht="15" customHeight="1">
      <c r="D10" s="1511"/>
      <c r="F10" s="1510"/>
      <c r="G10" s="1512" t="s">
        <v>169</v>
      </c>
      <c r="H10" s="1513" t="s">
        <v>170</v>
      </c>
      <c r="I10" s="1513" t="s">
        <v>171</v>
      </c>
      <c r="J10" s="1514" t="s">
        <v>86</v>
      </c>
      <c r="K10" s="1514" t="s">
        <v>87</v>
      </c>
      <c r="L10" s="1513" t="s">
        <v>172</v>
      </c>
      <c r="N10" s="1507"/>
    </row>
    <row r="11" spans="1:14" s="1504" customFormat="1" ht="3.75" customHeight="1">
      <c r="A11" s="1515"/>
      <c r="B11" s="1515"/>
      <c r="C11" s="1515"/>
      <c r="D11" s="1516"/>
      <c r="E11" s="1515"/>
      <c r="F11" s="1517"/>
      <c r="G11" s="1517"/>
      <c r="H11" s="1517"/>
      <c r="I11" s="1517"/>
      <c r="J11" s="1517"/>
      <c r="K11" s="1517"/>
      <c r="L11" s="1517"/>
      <c r="M11" s="1515"/>
      <c r="N11" s="1518"/>
    </row>
    <row r="12" spans="1:14" s="1504" customFormat="1" ht="5.25" customHeight="1">
      <c r="B12" s="1519"/>
      <c r="C12" s="1519"/>
      <c r="D12" s="1520"/>
      <c r="E12" s="1519"/>
      <c r="F12" s="1521"/>
      <c r="G12" s="1521"/>
      <c r="H12" s="1521"/>
      <c r="I12" s="1521"/>
      <c r="J12" s="1521"/>
      <c r="K12" s="1521"/>
      <c r="L12" s="1521"/>
      <c r="M12" s="1519"/>
      <c r="N12" s="1518"/>
    </row>
    <row r="13" spans="1:14" s="1504" customFormat="1" ht="14.25" customHeight="1">
      <c r="B13" s="1522" t="s">
        <v>173</v>
      </c>
      <c r="C13" s="1523"/>
      <c r="D13" s="1524">
        <v>2021</v>
      </c>
      <c r="E13" s="1525">
        <v>372499</v>
      </c>
      <c r="F13" s="1525"/>
      <c r="G13" s="1525">
        <v>113931</v>
      </c>
      <c r="H13" s="1525">
        <v>102728</v>
      </c>
      <c r="I13" s="1525">
        <v>74471</v>
      </c>
      <c r="J13" s="1525">
        <v>44819</v>
      </c>
      <c r="K13" s="1525">
        <v>24400</v>
      </c>
      <c r="L13" s="1525">
        <v>12150</v>
      </c>
      <c r="M13" s="1526"/>
      <c r="N13" s="1527"/>
    </row>
    <row r="14" spans="1:14" s="1528" customFormat="1" ht="14.25" customHeight="1">
      <c r="B14" s="1529" t="s">
        <v>174</v>
      </c>
      <c r="C14" s="1530"/>
      <c r="D14" s="1526">
        <v>2022</v>
      </c>
      <c r="E14" s="1525">
        <f>SUM(G14:L14)</f>
        <v>370837</v>
      </c>
      <c r="F14" s="1525"/>
      <c r="G14" s="1525">
        <v>118300</v>
      </c>
      <c r="H14" s="1525">
        <v>109294</v>
      </c>
      <c r="I14" s="1525">
        <v>72313</v>
      </c>
      <c r="J14" s="1525">
        <v>40293</v>
      </c>
      <c r="K14" s="1525">
        <v>20891</v>
      </c>
      <c r="L14" s="1525">
        <v>9746</v>
      </c>
      <c r="M14" s="1526"/>
      <c r="N14" s="1531"/>
    </row>
    <row r="15" spans="1:14" s="1528" customFormat="1" ht="14.25" customHeight="1">
      <c r="B15" s="1530"/>
      <c r="C15" s="1530"/>
      <c r="D15" s="1526">
        <v>2023</v>
      </c>
      <c r="E15" s="1525">
        <f>SUM(G15:L15)</f>
        <v>372257</v>
      </c>
      <c r="F15" s="1525"/>
      <c r="G15" s="1525">
        <v>121727</v>
      </c>
      <c r="H15" s="1525">
        <v>115141</v>
      </c>
      <c r="I15" s="1525">
        <v>70273</v>
      </c>
      <c r="J15" s="1525">
        <v>37856</v>
      </c>
      <c r="K15" s="1525">
        <v>17953</v>
      </c>
      <c r="L15" s="1525">
        <v>9307</v>
      </c>
      <c r="M15" s="1526"/>
      <c r="N15" s="1531"/>
    </row>
    <row r="16" spans="1:14" s="1528" customFormat="1" ht="14.25" customHeight="1">
      <c r="B16" s="1530"/>
      <c r="C16" s="1530"/>
      <c r="D16" s="1526"/>
      <c r="E16" s="1525"/>
      <c r="F16" s="1525"/>
      <c r="G16" s="1525"/>
      <c r="H16" s="1525"/>
      <c r="I16" s="1525"/>
      <c r="J16" s="1525"/>
      <c r="K16" s="1525"/>
      <c r="L16" s="1525"/>
      <c r="M16" s="1526"/>
      <c r="N16" s="1531"/>
    </row>
    <row r="17" spans="2:14" s="1528" customFormat="1" ht="14.25" customHeight="1">
      <c r="B17" s="1522" t="s">
        <v>904</v>
      </c>
      <c r="C17" s="1523"/>
      <c r="D17" s="1524">
        <v>2021</v>
      </c>
      <c r="E17" s="1525">
        <v>369018</v>
      </c>
      <c r="F17" s="1525"/>
      <c r="G17" s="1525">
        <v>82225</v>
      </c>
      <c r="H17" s="1525">
        <v>63818</v>
      </c>
      <c r="I17" s="1525">
        <v>66631</v>
      </c>
      <c r="J17" s="1525">
        <v>60945</v>
      </c>
      <c r="K17" s="1525">
        <v>43787</v>
      </c>
      <c r="L17" s="1525">
        <v>51612</v>
      </c>
      <c r="M17" s="1526"/>
      <c r="N17" s="1531"/>
    </row>
    <row r="18" spans="2:14" s="1504" customFormat="1" ht="14.25" customHeight="1">
      <c r="B18" s="1529" t="s">
        <v>175</v>
      </c>
      <c r="C18" s="1530"/>
      <c r="D18" s="1526">
        <v>2022</v>
      </c>
      <c r="E18" s="1525">
        <f>SUM(G18:L18)</f>
        <v>368351</v>
      </c>
      <c r="F18" s="1525"/>
      <c r="G18" s="1525">
        <v>91345</v>
      </c>
      <c r="H18" s="1525">
        <v>62583</v>
      </c>
      <c r="I18" s="1525">
        <v>58794</v>
      </c>
      <c r="J18" s="1525">
        <v>55821</v>
      </c>
      <c r="K18" s="1525">
        <v>46998</v>
      </c>
      <c r="L18" s="1525">
        <v>52810</v>
      </c>
      <c r="M18" s="1532">
        <v>368351</v>
      </c>
      <c r="N18" s="1527"/>
    </row>
    <row r="19" spans="2:14" s="1528" customFormat="1" ht="14.25" customHeight="1">
      <c r="B19" s="1530"/>
      <c r="C19" s="1530"/>
      <c r="D19" s="1526">
        <v>2023</v>
      </c>
      <c r="E19" s="1525">
        <f>SUM(G19:L19)</f>
        <v>369674</v>
      </c>
      <c r="F19" s="1525"/>
      <c r="G19" s="1525">
        <v>100651</v>
      </c>
      <c r="H19" s="1525">
        <v>62119</v>
      </c>
      <c r="I19" s="1525">
        <v>56413</v>
      </c>
      <c r="J19" s="1525">
        <v>59657</v>
      </c>
      <c r="K19" s="1525">
        <v>49313</v>
      </c>
      <c r="L19" s="1525">
        <v>41521</v>
      </c>
      <c r="M19" s="1526"/>
      <c r="N19" s="1531"/>
    </row>
    <row r="20" spans="2:14" s="1528" customFormat="1" ht="14.25" customHeight="1">
      <c r="B20" s="1530"/>
      <c r="C20" s="1530"/>
      <c r="D20" s="1526"/>
      <c r="E20" s="1525"/>
      <c r="F20" s="1525"/>
      <c r="G20" s="1525"/>
      <c r="H20" s="1525"/>
      <c r="I20" s="1525"/>
      <c r="J20" s="1525"/>
      <c r="K20" s="1525"/>
      <c r="L20" s="1525"/>
      <c r="M20" s="1526"/>
      <c r="N20" s="1531"/>
    </row>
    <row r="21" spans="2:14" s="1528" customFormat="1" ht="14.25" customHeight="1">
      <c r="B21" s="1522" t="s">
        <v>905</v>
      </c>
      <c r="C21" s="1523"/>
      <c r="D21" s="1524">
        <v>2021</v>
      </c>
      <c r="E21" s="1525">
        <v>221023</v>
      </c>
      <c r="F21" s="1525"/>
      <c r="G21" s="1525">
        <v>62543</v>
      </c>
      <c r="H21" s="1525">
        <v>58312</v>
      </c>
      <c r="I21" s="1525">
        <v>55609</v>
      </c>
      <c r="J21" s="1525">
        <v>9792</v>
      </c>
      <c r="K21" s="1525">
        <v>9291</v>
      </c>
      <c r="L21" s="1525">
        <v>25476</v>
      </c>
      <c r="M21" s="1526"/>
      <c r="N21" s="1531"/>
    </row>
    <row r="22" spans="2:14" s="1528" customFormat="1" ht="14.25" customHeight="1">
      <c r="B22" s="1529" t="s">
        <v>176</v>
      </c>
      <c r="C22" s="1530"/>
      <c r="D22" s="1526">
        <v>2022</v>
      </c>
      <c r="E22" s="1525">
        <f>SUM(G22:L22)</f>
        <v>216998</v>
      </c>
      <c r="F22" s="1525"/>
      <c r="G22" s="1525">
        <v>68954</v>
      </c>
      <c r="H22" s="1525">
        <v>62776</v>
      </c>
      <c r="I22" s="1525">
        <v>44252</v>
      </c>
      <c r="J22" s="1525">
        <v>7563</v>
      </c>
      <c r="K22" s="1525">
        <v>9068</v>
      </c>
      <c r="L22" s="1525">
        <v>24385</v>
      </c>
      <c r="M22" s="1526"/>
      <c r="N22" s="1531"/>
    </row>
    <row r="23" spans="2:14" s="1504" customFormat="1" ht="14.25" customHeight="1">
      <c r="B23" s="1530"/>
      <c r="C23" s="1530"/>
      <c r="D23" s="1526">
        <v>2023</v>
      </c>
      <c r="E23" s="1525">
        <f>SUM(G23:L23)</f>
        <v>220163</v>
      </c>
      <c r="F23" s="1525"/>
      <c r="G23" s="1525">
        <v>66575</v>
      </c>
      <c r="H23" s="1525">
        <v>67422</v>
      </c>
      <c r="I23" s="1525">
        <v>47326</v>
      </c>
      <c r="J23" s="1525">
        <v>7812</v>
      </c>
      <c r="K23" s="1525">
        <v>7095</v>
      </c>
      <c r="L23" s="1525">
        <v>23933</v>
      </c>
      <c r="M23" s="1526"/>
      <c r="N23" s="1533"/>
    </row>
    <row r="24" spans="2:14" s="1504" customFormat="1" ht="14.25" customHeight="1">
      <c r="B24" s="1530"/>
      <c r="C24" s="1530"/>
      <c r="D24" s="1526"/>
      <c r="E24" s="1525"/>
      <c r="F24" s="1525"/>
      <c r="G24" s="1525"/>
      <c r="H24" s="1525"/>
      <c r="I24" s="1525"/>
      <c r="J24" s="1525"/>
      <c r="K24" s="1525"/>
      <c r="L24" s="1525"/>
      <c r="M24" s="1526"/>
      <c r="N24" s="1533"/>
    </row>
    <row r="25" spans="2:14" s="1528" customFormat="1" ht="14.25" customHeight="1">
      <c r="B25" s="1522" t="s">
        <v>177</v>
      </c>
      <c r="C25" s="1523"/>
      <c r="D25" s="1524">
        <v>2021</v>
      </c>
      <c r="E25" s="1525">
        <v>119358</v>
      </c>
      <c r="F25" s="1525"/>
      <c r="G25" s="1525">
        <v>31720</v>
      </c>
      <c r="H25" s="1525">
        <v>27540</v>
      </c>
      <c r="I25" s="1525">
        <v>25136</v>
      </c>
      <c r="J25" s="1525">
        <v>6378</v>
      </c>
      <c r="K25" s="1525">
        <v>5211</v>
      </c>
      <c r="L25" s="1525">
        <v>23373</v>
      </c>
      <c r="M25" s="1526"/>
      <c r="N25" s="1531"/>
    </row>
    <row r="26" spans="2:14" s="1528" customFormat="1" ht="14.25" customHeight="1">
      <c r="B26" s="1529" t="s">
        <v>178</v>
      </c>
      <c r="C26" s="1530"/>
      <c r="D26" s="1526">
        <v>2022</v>
      </c>
      <c r="E26" s="1525">
        <f>SUM(G26:L26)</f>
        <v>114270</v>
      </c>
      <c r="F26" s="1525"/>
      <c r="G26" s="1525">
        <v>29520</v>
      </c>
      <c r="H26" s="1525">
        <v>26624</v>
      </c>
      <c r="I26" s="1525">
        <v>23616</v>
      </c>
      <c r="J26" s="1525">
        <v>6016</v>
      </c>
      <c r="K26" s="1525">
        <v>5796</v>
      </c>
      <c r="L26" s="1525">
        <v>22698</v>
      </c>
      <c r="M26" s="1526"/>
      <c r="N26" s="1531"/>
    </row>
    <row r="27" spans="2:14" s="1528" customFormat="1" ht="14.25" customHeight="1">
      <c r="B27" s="1530"/>
      <c r="C27" s="1530"/>
      <c r="D27" s="1526">
        <v>2023</v>
      </c>
      <c r="E27" s="1525">
        <f>SUM(G27:L27)</f>
        <v>111570</v>
      </c>
      <c r="F27" s="1525"/>
      <c r="G27" s="1525">
        <v>31332</v>
      </c>
      <c r="H27" s="1525">
        <v>29058</v>
      </c>
      <c r="I27" s="1525">
        <v>19846</v>
      </c>
      <c r="J27" s="1525">
        <v>5472</v>
      </c>
      <c r="K27" s="1525">
        <v>4244</v>
      </c>
      <c r="L27" s="1525">
        <v>21618</v>
      </c>
      <c r="M27" s="1526"/>
      <c r="N27" s="1531"/>
    </row>
    <row r="28" spans="2:14" s="1528" customFormat="1" ht="14.25" customHeight="1">
      <c r="B28" s="1530"/>
      <c r="C28" s="1530"/>
      <c r="D28" s="1526"/>
      <c r="E28" s="1525"/>
      <c r="F28" s="1525"/>
      <c r="G28" s="1525"/>
      <c r="H28" s="1525"/>
      <c r="I28" s="1525"/>
      <c r="J28" s="1525"/>
      <c r="K28" s="1525"/>
      <c r="L28" s="1525"/>
      <c r="M28" s="1526"/>
      <c r="N28" s="1531"/>
    </row>
    <row r="29" spans="2:14" s="1504" customFormat="1" ht="14.25" customHeight="1">
      <c r="B29" s="1522" t="s">
        <v>179</v>
      </c>
      <c r="C29" s="1523"/>
      <c r="D29" s="1524">
        <v>2021</v>
      </c>
      <c r="E29" s="1525">
        <v>379973</v>
      </c>
      <c r="F29" s="1525"/>
      <c r="G29" s="1525">
        <v>91544</v>
      </c>
      <c r="H29" s="1525">
        <v>79436</v>
      </c>
      <c r="I29" s="1525">
        <v>75137</v>
      </c>
      <c r="J29" s="1525">
        <v>50625</v>
      </c>
      <c r="K29" s="1525">
        <v>43761</v>
      </c>
      <c r="L29" s="1525">
        <v>39470</v>
      </c>
      <c r="M29" s="1526"/>
      <c r="N29" s="1534"/>
    </row>
    <row r="30" spans="2:14" s="1528" customFormat="1" ht="14.25" customHeight="1">
      <c r="B30" s="1535" t="s">
        <v>180</v>
      </c>
      <c r="C30" s="1530"/>
      <c r="D30" s="1526">
        <v>2022</v>
      </c>
      <c r="E30" s="1525">
        <f>SUM(G30:L30)</f>
        <v>373129</v>
      </c>
      <c r="F30" s="1525"/>
      <c r="G30" s="1525">
        <v>94224</v>
      </c>
      <c r="H30" s="1525">
        <v>85718</v>
      </c>
      <c r="I30" s="1525">
        <v>78551</v>
      </c>
      <c r="J30" s="1525">
        <v>50969</v>
      </c>
      <c r="K30" s="1525">
        <v>35380</v>
      </c>
      <c r="L30" s="1525">
        <v>28287</v>
      </c>
      <c r="M30" s="1526"/>
      <c r="N30" s="1536"/>
    </row>
    <row r="31" spans="2:14" s="1528" customFormat="1" ht="14.25" customHeight="1">
      <c r="B31" s="1530"/>
      <c r="C31" s="1530"/>
      <c r="D31" s="1526">
        <v>2023</v>
      </c>
      <c r="E31" s="1525">
        <f>SUM(G31:L31)</f>
        <v>372656</v>
      </c>
      <c r="F31" s="1525"/>
      <c r="G31" s="1525">
        <v>87946</v>
      </c>
      <c r="H31" s="1525">
        <v>88359</v>
      </c>
      <c r="I31" s="1525">
        <v>90361</v>
      </c>
      <c r="J31" s="1525">
        <v>54061</v>
      </c>
      <c r="K31" s="1525">
        <v>30742</v>
      </c>
      <c r="L31" s="1525">
        <v>21187</v>
      </c>
      <c r="M31" s="1526"/>
      <c r="N31" s="1536"/>
    </row>
    <row r="32" spans="2:14" s="1528" customFormat="1" ht="14.25" customHeight="1">
      <c r="B32" s="1530"/>
      <c r="C32" s="1530"/>
      <c r="D32" s="1526"/>
      <c r="E32" s="1525"/>
      <c r="F32" s="1525"/>
      <c r="G32" s="1525"/>
      <c r="H32" s="1525"/>
      <c r="I32" s="1525"/>
      <c r="J32" s="1525"/>
      <c r="K32" s="1525"/>
      <c r="L32" s="1525"/>
      <c r="M32" s="1526"/>
      <c r="N32" s="1536"/>
    </row>
    <row r="33" spans="2:14" s="1528" customFormat="1" ht="14.25" customHeight="1">
      <c r="B33" s="1522" t="s">
        <v>104</v>
      </c>
      <c r="C33" s="1523"/>
      <c r="D33" s="1524">
        <v>2021</v>
      </c>
      <c r="E33" s="1525">
        <v>375997</v>
      </c>
      <c r="F33" s="1525"/>
      <c r="G33" s="1525">
        <v>110358</v>
      </c>
      <c r="H33" s="1525">
        <v>22333</v>
      </c>
      <c r="I33" s="1525">
        <v>36036</v>
      </c>
      <c r="J33" s="1525">
        <v>39954</v>
      </c>
      <c r="K33" s="1525">
        <v>71447</v>
      </c>
      <c r="L33" s="1525">
        <v>95869</v>
      </c>
      <c r="M33" s="1526"/>
      <c r="N33" s="1536"/>
    </row>
    <row r="34" spans="2:14" s="1504" customFormat="1" ht="14.25" customHeight="1">
      <c r="B34" s="1537" t="s">
        <v>105</v>
      </c>
      <c r="C34" s="1530"/>
      <c r="D34" s="1526">
        <v>2022</v>
      </c>
      <c r="E34" s="1525">
        <f>SUM(G34:L34)</f>
        <v>369348</v>
      </c>
      <c r="F34" s="1525"/>
      <c r="G34" s="1525">
        <v>113861</v>
      </c>
      <c r="H34" s="1525">
        <v>23052</v>
      </c>
      <c r="I34" s="1525">
        <v>35625</v>
      </c>
      <c r="J34" s="1525">
        <v>41123</v>
      </c>
      <c r="K34" s="1525">
        <v>65939</v>
      </c>
      <c r="L34" s="1525">
        <v>89748</v>
      </c>
      <c r="M34" s="1526"/>
      <c r="N34" s="1533"/>
    </row>
    <row r="35" spans="2:14" s="1528" customFormat="1" ht="14.25" customHeight="1">
      <c r="B35" s="1530"/>
      <c r="C35" s="1530"/>
      <c r="D35" s="1526">
        <v>2023</v>
      </c>
      <c r="E35" s="1525">
        <f>SUM(G35:L35)</f>
        <v>369425</v>
      </c>
      <c r="F35" s="1525"/>
      <c r="G35" s="1525">
        <v>120870</v>
      </c>
      <c r="H35" s="1525">
        <v>26790</v>
      </c>
      <c r="I35" s="1525">
        <v>29182</v>
      </c>
      <c r="J35" s="1525">
        <v>42542</v>
      </c>
      <c r="K35" s="1525">
        <v>64192</v>
      </c>
      <c r="L35" s="1525">
        <v>85849</v>
      </c>
      <c r="M35" s="1526"/>
      <c r="N35" s="1538"/>
    </row>
    <row r="36" spans="2:14" s="1528" customFormat="1" ht="14.25" customHeight="1">
      <c r="B36" s="1530"/>
      <c r="C36" s="1530"/>
      <c r="D36" s="1526"/>
      <c r="E36" s="1525"/>
      <c r="F36" s="1525"/>
      <c r="G36" s="1525"/>
      <c r="H36" s="1525"/>
      <c r="I36" s="1525"/>
      <c r="J36" s="1525"/>
      <c r="K36" s="1525"/>
      <c r="L36" s="1525"/>
      <c r="M36" s="1526"/>
      <c r="N36" s="1538"/>
    </row>
    <row r="37" spans="2:14" s="1528" customFormat="1" ht="14.25" customHeight="1">
      <c r="B37" s="1522" t="s">
        <v>106</v>
      </c>
      <c r="C37" s="1523"/>
      <c r="D37" s="1524">
        <v>2021</v>
      </c>
      <c r="E37" s="1525">
        <v>284412</v>
      </c>
      <c r="F37" s="1525"/>
      <c r="G37" s="1525">
        <v>57171</v>
      </c>
      <c r="H37" s="1525">
        <v>55766</v>
      </c>
      <c r="I37" s="1525">
        <v>67550</v>
      </c>
      <c r="J37" s="1525">
        <v>38772</v>
      </c>
      <c r="K37" s="1525">
        <v>35449</v>
      </c>
      <c r="L37" s="1525">
        <v>29704</v>
      </c>
      <c r="M37" s="1526"/>
      <c r="N37" s="1538"/>
    </row>
    <row r="38" spans="2:14" s="1528" customFormat="1" ht="14.25" customHeight="1">
      <c r="B38" s="1535" t="s">
        <v>107</v>
      </c>
      <c r="C38" s="1530"/>
      <c r="D38" s="1526">
        <v>2022</v>
      </c>
      <c r="E38" s="1525">
        <f>SUM(G38:L38)</f>
        <v>276213</v>
      </c>
      <c r="F38" s="1525"/>
      <c r="G38" s="1525">
        <v>56555</v>
      </c>
      <c r="H38" s="1525">
        <v>52336</v>
      </c>
      <c r="I38" s="1525">
        <v>68964</v>
      </c>
      <c r="J38" s="1525">
        <v>37161</v>
      </c>
      <c r="K38" s="1525">
        <v>33512</v>
      </c>
      <c r="L38" s="1525">
        <v>27685</v>
      </c>
      <c r="M38" s="1526"/>
      <c r="N38" s="1538"/>
    </row>
    <row r="39" spans="2:14" s="1504" customFormat="1" ht="14.25" customHeight="1">
      <c r="B39" s="1530"/>
      <c r="C39" s="1530"/>
      <c r="D39" s="1526">
        <v>2023</v>
      </c>
      <c r="E39" s="1525">
        <f>SUM(G39:L39)</f>
        <v>276647</v>
      </c>
      <c r="F39" s="1525"/>
      <c r="G39" s="1525">
        <v>65013</v>
      </c>
      <c r="H39" s="1525">
        <v>51893</v>
      </c>
      <c r="I39" s="1525">
        <v>65818</v>
      </c>
      <c r="J39" s="1525">
        <v>40313</v>
      </c>
      <c r="K39" s="1525">
        <v>28453</v>
      </c>
      <c r="L39" s="1525">
        <v>25157</v>
      </c>
      <c r="M39" s="1526"/>
      <c r="N39" s="1539"/>
    </row>
    <row r="40" spans="2:14" s="1504" customFormat="1" ht="14.25" customHeight="1">
      <c r="B40" s="1530"/>
      <c r="C40" s="1530"/>
      <c r="D40" s="1526"/>
      <c r="E40" s="1525"/>
      <c r="F40" s="1525"/>
      <c r="G40" s="1525"/>
      <c r="H40" s="1525"/>
      <c r="I40" s="1525"/>
      <c r="J40" s="1525"/>
      <c r="K40" s="1525"/>
      <c r="L40" s="1525"/>
      <c r="M40" s="1526"/>
      <c r="N40" s="1539"/>
    </row>
    <row r="41" spans="2:14" s="1528" customFormat="1" ht="14.25" customHeight="1">
      <c r="B41" s="1522" t="s">
        <v>906</v>
      </c>
      <c r="C41" s="1530"/>
      <c r="D41" s="1524">
        <v>2021</v>
      </c>
      <c r="E41" s="1525">
        <v>643</v>
      </c>
      <c r="F41" s="1525"/>
      <c r="G41" s="1525">
        <v>269</v>
      </c>
      <c r="H41" s="1525">
        <v>109</v>
      </c>
      <c r="I41" s="1525">
        <v>100</v>
      </c>
      <c r="J41" s="1525">
        <v>86</v>
      </c>
      <c r="K41" s="1525">
        <v>47</v>
      </c>
      <c r="L41" s="1525">
        <v>32</v>
      </c>
      <c r="M41" s="1526"/>
      <c r="N41" s="1540"/>
    </row>
    <row r="42" spans="2:14" s="1528" customFormat="1" ht="14.25" customHeight="1">
      <c r="B42" s="1529" t="s">
        <v>181</v>
      </c>
      <c r="C42" s="1530"/>
      <c r="D42" s="1526">
        <v>2022</v>
      </c>
      <c r="E42" s="1525">
        <f>SUM(G42:L42)</f>
        <v>415</v>
      </c>
      <c r="F42" s="1525"/>
      <c r="G42" s="1525">
        <v>170</v>
      </c>
      <c r="H42" s="1525">
        <v>94</v>
      </c>
      <c r="I42" s="1525">
        <v>55</v>
      </c>
      <c r="J42" s="1525">
        <v>55</v>
      </c>
      <c r="K42" s="1525">
        <v>27</v>
      </c>
      <c r="L42" s="1525">
        <v>14</v>
      </c>
      <c r="M42" s="1526"/>
      <c r="N42" s="1540"/>
    </row>
    <row r="43" spans="2:14" s="1528" customFormat="1" ht="14.25" customHeight="1">
      <c r="B43" s="1530"/>
      <c r="C43" s="1530"/>
      <c r="D43" s="1526">
        <v>2023</v>
      </c>
      <c r="E43" s="1525">
        <f>SUM(G43:L43)</f>
        <v>463</v>
      </c>
      <c r="F43" s="1525"/>
      <c r="G43" s="1525">
        <v>218</v>
      </c>
      <c r="H43" s="1525">
        <v>95</v>
      </c>
      <c r="I43" s="1525">
        <v>76</v>
      </c>
      <c r="J43" s="1525">
        <v>51</v>
      </c>
      <c r="K43" s="1525">
        <v>12</v>
      </c>
      <c r="L43" s="1525">
        <v>11</v>
      </c>
      <c r="M43" s="1526"/>
      <c r="N43" s="1540"/>
    </row>
    <row r="44" spans="2:14" s="1528" customFormat="1" ht="14.25" customHeight="1">
      <c r="B44" s="1530"/>
      <c r="C44" s="1530"/>
      <c r="D44" s="1526"/>
      <c r="E44" s="1525"/>
      <c r="F44" s="1525"/>
      <c r="G44" s="1525"/>
      <c r="H44" s="1525"/>
      <c r="I44" s="1525"/>
      <c r="J44" s="1525"/>
      <c r="K44" s="1525"/>
      <c r="L44" s="1525"/>
      <c r="M44" s="1526"/>
      <c r="N44" s="1540"/>
    </row>
    <row r="45" spans="2:14" s="1504" customFormat="1" ht="14.25" customHeight="1">
      <c r="B45" s="1522" t="s">
        <v>907</v>
      </c>
      <c r="C45" s="1523"/>
      <c r="D45" s="1524">
        <v>2021</v>
      </c>
      <c r="E45" s="1525">
        <v>13103</v>
      </c>
      <c r="F45" s="1525"/>
      <c r="G45" s="1525">
        <v>2782</v>
      </c>
      <c r="H45" s="1525">
        <v>2592</v>
      </c>
      <c r="I45" s="1525">
        <v>3212</v>
      </c>
      <c r="J45" s="1525">
        <v>1994</v>
      </c>
      <c r="K45" s="1525">
        <v>1345</v>
      </c>
      <c r="L45" s="1525">
        <v>1178</v>
      </c>
      <c r="M45" s="1526"/>
      <c r="N45" s="1539"/>
    </row>
    <row r="46" spans="2:14" s="1528" customFormat="1" ht="14.25" customHeight="1">
      <c r="B46" s="1529" t="s">
        <v>908</v>
      </c>
      <c r="C46" s="1530"/>
      <c r="D46" s="1526">
        <v>2022</v>
      </c>
      <c r="E46" s="1525">
        <f>SUM(G46:L46)</f>
        <v>11925</v>
      </c>
      <c r="F46" s="1525"/>
      <c r="G46" s="1525">
        <v>3043</v>
      </c>
      <c r="H46" s="1525">
        <v>2656</v>
      </c>
      <c r="I46" s="1525">
        <v>2475</v>
      </c>
      <c r="J46" s="1525">
        <v>1643</v>
      </c>
      <c r="K46" s="1525">
        <v>1119</v>
      </c>
      <c r="L46" s="1525">
        <v>989</v>
      </c>
      <c r="M46" s="1526"/>
      <c r="N46" s="1540"/>
    </row>
    <row r="47" spans="2:14" s="1528" customFormat="1" ht="14.25" customHeight="1">
      <c r="B47" s="1530"/>
      <c r="C47" s="1530"/>
      <c r="D47" s="1526">
        <v>2023</v>
      </c>
      <c r="E47" s="1525">
        <f>SUM(G47:L47)</f>
        <v>10766</v>
      </c>
      <c r="F47" s="1525"/>
      <c r="G47" s="1525">
        <v>3361</v>
      </c>
      <c r="H47" s="1525">
        <v>2238</v>
      </c>
      <c r="I47" s="1525">
        <v>2299</v>
      </c>
      <c r="J47" s="1525">
        <v>1366</v>
      </c>
      <c r="K47" s="1525">
        <v>802</v>
      </c>
      <c r="L47" s="1525">
        <v>700</v>
      </c>
      <c r="M47" s="1526"/>
      <c r="N47" s="1540"/>
    </row>
    <row r="48" spans="2:14" s="1528" customFormat="1" ht="14.25" customHeight="1">
      <c r="B48" s="1530"/>
      <c r="C48" s="1530"/>
      <c r="D48" s="1526"/>
      <c r="E48" s="1525"/>
      <c r="F48" s="1525"/>
      <c r="G48" s="1525"/>
      <c r="H48" s="1525"/>
      <c r="I48" s="1525"/>
      <c r="J48" s="1525"/>
      <c r="K48" s="1525"/>
      <c r="L48" s="1525"/>
      <c r="M48" s="1526"/>
      <c r="N48" s="1540"/>
    </row>
    <row r="49" spans="2:14" s="1528" customFormat="1" ht="14.25" customHeight="1">
      <c r="B49" s="1522" t="s">
        <v>182</v>
      </c>
      <c r="C49" s="1523"/>
      <c r="D49" s="1524">
        <v>2021</v>
      </c>
      <c r="E49" s="1525">
        <v>35366</v>
      </c>
      <c r="F49" s="1525"/>
      <c r="G49" s="1525">
        <v>7142</v>
      </c>
      <c r="H49" s="1525">
        <v>9312</v>
      </c>
      <c r="I49" s="1525">
        <v>8647</v>
      </c>
      <c r="J49" s="1525">
        <v>4208</v>
      </c>
      <c r="K49" s="1525">
        <v>3102</v>
      </c>
      <c r="L49" s="1525">
        <v>2955</v>
      </c>
      <c r="M49" s="1526"/>
      <c r="N49" s="1540"/>
    </row>
    <row r="50" spans="2:14" s="1504" customFormat="1" ht="14.25" customHeight="1">
      <c r="B50" s="1529" t="s">
        <v>183</v>
      </c>
      <c r="C50" s="1530"/>
      <c r="D50" s="1526">
        <v>2022</v>
      </c>
      <c r="E50" s="1525">
        <f>SUM(G50:L50)</f>
        <v>34282</v>
      </c>
      <c r="F50" s="1525"/>
      <c r="G50" s="1525">
        <v>7830</v>
      </c>
      <c r="H50" s="1525">
        <v>8696</v>
      </c>
      <c r="I50" s="1525">
        <v>8218</v>
      </c>
      <c r="J50" s="1525">
        <v>3866</v>
      </c>
      <c r="K50" s="1525">
        <v>2872</v>
      </c>
      <c r="L50" s="1525">
        <v>2800</v>
      </c>
      <c r="M50" s="1526"/>
      <c r="N50" s="1539"/>
    </row>
    <row r="51" spans="2:14" s="1528" customFormat="1" ht="14.25" customHeight="1">
      <c r="B51" s="1530"/>
      <c r="C51" s="1530"/>
      <c r="D51" s="1526">
        <v>2023</v>
      </c>
      <c r="E51" s="1525">
        <f>SUM(G51:L51)</f>
        <v>33098</v>
      </c>
      <c r="F51" s="1525"/>
      <c r="G51" s="1525">
        <v>8934</v>
      </c>
      <c r="H51" s="1525">
        <v>8763</v>
      </c>
      <c r="I51" s="1525">
        <v>7068</v>
      </c>
      <c r="J51" s="1525">
        <v>3433</v>
      </c>
      <c r="K51" s="1525">
        <v>2466</v>
      </c>
      <c r="L51" s="1525">
        <v>2434</v>
      </c>
      <c r="M51" s="1526"/>
      <c r="N51" s="1540"/>
    </row>
    <row r="52" spans="2:14" s="1528" customFormat="1" ht="14.25" customHeight="1">
      <c r="B52" s="1530"/>
      <c r="C52" s="1530"/>
      <c r="D52" s="1526"/>
      <c r="E52" s="1525"/>
      <c r="F52" s="1525"/>
      <c r="G52" s="1525"/>
      <c r="H52" s="1525"/>
      <c r="I52" s="1525"/>
      <c r="J52" s="1525"/>
      <c r="K52" s="1525"/>
      <c r="L52" s="1525"/>
      <c r="M52" s="1526"/>
      <c r="N52" s="1540"/>
    </row>
    <row r="53" spans="2:14" s="1528" customFormat="1" ht="14.25" customHeight="1">
      <c r="B53" s="1522" t="s">
        <v>184</v>
      </c>
      <c r="C53" s="1523"/>
      <c r="D53" s="1524">
        <v>2021</v>
      </c>
      <c r="E53" s="1525">
        <v>27015</v>
      </c>
      <c r="F53" s="1525"/>
      <c r="G53" s="1525">
        <v>7052</v>
      </c>
      <c r="H53" s="1525">
        <v>6272</v>
      </c>
      <c r="I53" s="1525">
        <v>5713</v>
      </c>
      <c r="J53" s="1525">
        <v>2970</v>
      </c>
      <c r="K53" s="1525">
        <v>2492</v>
      </c>
      <c r="L53" s="1525">
        <v>2516</v>
      </c>
      <c r="M53" s="1526"/>
      <c r="N53" s="1540"/>
    </row>
    <row r="54" spans="2:14" s="1528" customFormat="1" ht="14.25" customHeight="1">
      <c r="B54" s="1529" t="s">
        <v>185</v>
      </c>
      <c r="C54" s="1530"/>
      <c r="D54" s="1526">
        <v>2022</v>
      </c>
      <c r="E54" s="1525">
        <f>SUM(G54:L54)</f>
        <v>28151</v>
      </c>
      <c r="F54" s="1525"/>
      <c r="G54" s="1525">
        <v>9300</v>
      </c>
      <c r="H54" s="1525">
        <v>6213</v>
      </c>
      <c r="I54" s="1525">
        <v>4899</v>
      </c>
      <c r="J54" s="1525">
        <v>2941</v>
      </c>
      <c r="K54" s="1525">
        <v>2232</v>
      </c>
      <c r="L54" s="1525">
        <v>2566</v>
      </c>
      <c r="M54" s="1526"/>
      <c r="N54" s="1540"/>
    </row>
    <row r="55" spans="2:14" s="1504" customFormat="1" ht="14.25" customHeight="1">
      <c r="B55" s="1530"/>
      <c r="C55" s="1530"/>
      <c r="D55" s="1526">
        <v>2023</v>
      </c>
      <c r="E55" s="1525">
        <f>SUM(G55:L55)</f>
        <v>27950</v>
      </c>
      <c r="F55" s="1525"/>
      <c r="G55" s="1525">
        <v>9299</v>
      </c>
      <c r="H55" s="1525">
        <v>5794</v>
      </c>
      <c r="I55" s="1525">
        <v>5140</v>
      </c>
      <c r="J55" s="1525">
        <v>2904</v>
      </c>
      <c r="K55" s="1525">
        <v>2404</v>
      </c>
      <c r="L55" s="1525">
        <v>2409</v>
      </c>
      <c r="M55" s="1526"/>
      <c r="N55" s="1539"/>
    </row>
    <row r="56" spans="2:14" s="1504" customFormat="1" ht="14.25" customHeight="1">
      <c r="B56" s="1530"/>
      <c r="C56" s="1530"/>
      <c r="D56" s="1526"/>
      <c r="E56" s="1525"/>
      <c r="F56" s="1525"/>
      <c r="G56" s="1525"/>
      <c r="H56" s="1525"/>
      <c r="I56" s="1525"/>
      <c r="J56" s="1525"/>
      <c r="K56" s="1525"/>
      <c r="L56" s="1525"/>
      <c r="M56" s="1526"/>
      <c r="N56" s="1539"/>
    </row>
    <row r="57" spans="2:14" s="1528" customFormat="1" ht="14.25" customHeight="1">
      <c r="B57" s="1522" t="s">
        <v>186</v>
      </c>
      <c r="C57" s="1523"/>
      <c r="D57" s="1524">
        <v>2021</v>
      </c>
      <c r="E57" s="1525">
        <v>115375</v>
      </c>
      <c r="F57" s="1525"/>
      <c r="G57" s="1525">
        <v>14396</v>
      </c>
      <c r="H57" s="1525">
        <v>44269</v>
      </c>
      <c r="I57" s="1525">
        <v>44467</v>
      </c>
      <c r="J57" s="1525">
        <v>8657</v>
      </c>
      <c r="K57" s="1525">
        <v>2955</v>
      </c>
      <c r="L57" s="1525">
        <v>631</v>
      </c>
      <c r="M57" s="1526"/>
      <c r="N57" s="1540"/>
    </row>
    <row r="58" spans="2:14" s="1528" customFormat="1" ht="14.25" customHeight="1">
      <c r="B58" s="1529" t="s">
        <v>187</v>
      </c>
      <c r="C58" s="1530"/>
      <c r="D58" s="1526">
        <v>2022</v>
      </c>
      <c r="E58" s="1525">
        <f>SUM(G58:L58)</f>
        <v>109672</v>
      </c>
      <c r="F58" s="1525"/>
      <c r="G58" s="1525">
        <v>16348</v>
      </c>
      <c r="H58" s="1525">
        <v>47533</v>
      </c>
      <c r="I58" s="1525">
        <v>37109</v>
      </c>
      <c r="J58" s="1525">
        <v>6653</v>
      </c>
      <c r="K58" s="1525">
        <v>1614</v>
      </c>
      <c r="L58" s="1525">
        <v>415</v>
      </c>
      <c r="M58" s="1526"/>
      <c r="N58" s="1540"/>
    </row>
    <row r="59" spans="2:14" s="1528" customFormat="1" ht="14.25" customHeight="1">
      <c r="B59" s="1530"/>
      <c r="C59" s="1530"/>
      <c r="D59" s="1526">
        <v>2023</v>
      </c>
      <c r="E59" s="1525">
        <f>SUM(G59:L59)</f>
        <v>111775</v>
      </c>
      <c r="F59" s="1525"/>
      <c r="G59" s="1525">
        <v>19633</v>
      </c>
      <c r="H59" s="1525">
        <v>42657</v>
      </c>
      <c r="I59" s="1525">
        <v>41826</v>
      </c>
      <c r="J59" s="1525">
        <v>5901</v>
      </c>
      <c r="K59" s="1525">
        <v>1422</v>
      </c>
      <c r="L59" s="1525">
        <v>336</v>
      </c>
      <c r="M59" s="1526"/>
      <c r="N59" s="1540"/>
    </row>
    <row r="60" spans="2:14" s="1528" customFormat="1" ht="14.25" customHeight="1">
      <c r="B60" s="1530"/>
      <c r="C60" s="1530"/>
      <c r="D60" s="1526"/>
      <c r="E60" s="1525"/>
      <c r="F60" s="1525"/>
      <c r="G60" s="1525"/>
      <c r="H60" s="1525"/>
      <c r="I60" s="1525"/>
      <c r="J60" s="1525"/>
      <c r="K60" s="1525"/>
      <c r="L60" s="1525"/>
      <c r="M60" s="1526"/>
      <c r="N60" s="1540"/>
    </row>
    <row r="61" spans="2:14" s="1504" customFormat="1" ht="14.25" customHeight="1">
      <c r="B61" s="1522" t="s">
        <v>188</v>
      </c>
      <c r="C61" s="1530"/>
      <c r="D61" s="1524">
        <v>2021</v>
      </c>
      <c r="E61" s="1525">
        <v>454</v>
      </c>
      <c r="F61" s="1525"/>
      <c r="G61" s="1525">
        <v>229</v>
      </c>
      <c r="H61" s="1525">
        <v>104</v>
      </c>
      <c r="I61" s="1525">
        <v>63</v>
      </c>
      <c r="J61" s="1525">
        <v>38</v>
      </c>
      <c r="K61" s="1525">
        <v>15</v>
      </c>
      <c r="L61" s="1525">
        <v>5</v>
      </c>
      <c r="M61" s="1526"/>
      <c r="N61" s="1539"/>
    </row>
    <row r="62" spans="2:14" s="1528" customFormat="1" ht="14.25" customHeight="1">
      <c r="B62" s="1529" t="s">
        <v>189</v>
      </c>
      <c r="C62" s="1530"/>
      <c r="D62" s="1526">
        <v>2022</v>
      </c>
      <c r="E62" s="1525">
        <f>SUM(G62:L62)</f>
        <v>416</v>
      </c>
      <c r="F62" s="1525"/>
      <c r="G62" s="1525">
        <v>215</v>
      </c>
      <c r="H62" s="1525">
        <v>98</v>
      </c>
      <c r="I62" s="1525">
        <v>62</v>
      </c>
      <c r="J62" s="1525">
        <v>32</v>
      </c>
      <c r="K62" s="1525">
        <v>8</v>
      </c>
      <c r="L62" s="1525">
        <v>1</v>
      </c>
      <c r="M62" s="1526"/>
      <c r="N62" s="1540"/>
    </row>
    <row r="63" spans="2:14" s="1528" customFormat="1" ht="14.25" customHeight="1">
      <c r="B63" s="1530"/>
      <c r="C63" s="1530"/>
      <c r="D63" s="1526">
        <v>2023</v>
      </c>
      <c r="E63" s="1525">
        <f>SUM(G63:L63)</f>
        <v>533</v>
      </c>
      <c r="F63" s="1525"/>
      <c r="G63" s="1525">
        <v>299</v>
      </c>
      <c r="H63" s="1525">
        <v>109</v>
      </c>
      <c r="I63" s="1525">
        <v>66</v>
      </c>
      <c r="J63" s="1525">
        <v>42</v>
      </c>
      <c r="K63" s="1525">
        <v>15</v>
      </c>
      <c r="L63" s="1525">
        <v>2</v>
      </c>
      <c r="N63" s="1540"/>
    </row>
    <row r="64" spans="2:14" s="1528" customFormat="1" ht="14.25" customHeight="1">
      <c r="B64" s="1530"/>
      <c r="C64" s="1530"/>
      <c r="D64" s="1526"/>
      <c r="E64" s="1525"/>
      <c r="F64" s="1525"/>
      <c r="G64" s="1525"/>
      <c r="H64" s="1525"/>
      <c r="I64" s="1525"/>
      <c r="J64" s="1525"/>
      <c r="K64" s="1525"/>
      <c r="L64" s="1525"/>
      <c r="N64" s="1540"/>
    </row>
    <row r="65" spans="2:14" s="1528" customFormat="1" ht="14.25" customHeight="1">
      <c r="B65" s="1522" t="s">
        <v>909</v>
      </c>
      <c r="C65" s="1530"/>
      <c r="D65" s="1524">
        <v>2021</v>
      </c>
      <c r="E65" s="1525">
        <v>76</v>
      </c>
      <c r="F65" s="1525"/>
      <c r="G65" s="1525">
        <v>72</v>
      </c>
      <c r="H65" s="1525">
        <v>4</v>
      </c>
      <c r="I65" s="1541" t="s">
        <v>29</v>
      </c>
      <c r="J65" s="1541" t="s">
        <v>29</v>
      </c>
      <c r="K65" s="1541" t="s">
        <v>29</v>
      </c>
      <c r="L65" s="1541" t="s">
        <v>29</v>
      </c>
      <c r="M65" s="1504"/>
      <c r="N65" s="1540"/>
    </row>
    <row r="66" spans="2:14" s="1504" customFormat="1" ht="14.25" customHeight="1">
      <c r="B66" s="1529" t="s">
        <v>910</v>
      </c>
      <c r="C66" s="1530"/>
      <c r="D66" s="1526">
        <v>2022</v>
      </c>
      <c r="E66" s="1525">
        <f>SUM(G66:L66)</f>
        <v>75</v>
      </c>
      <c r="F66" s="1525"/>
      <c r="G66" s="1525">
        <v>74</v>
      </c>
      <c r="H66" s="1525">
        <v>1</v>
      </c>
      <c r="I66" s="1541" t="s">
        <v>29</v>
      </c>
      <c r="J66" s="1541" t="s">
        <v>29</v>
      </c>
      <c r="K66" s="1541" t="s">
        <v>29</v>
      </c>
      <c r="L66" s="1541" t="s">
        <v>29</v>
      </c>
      <c r="M66" s="1528"/>
      <c r="N66" s="1539"/>
    </row>
    <row r="67" spans="2:14" s="1528" customFormat="1" ht="14.25" customHeight="1">
      <c r="B67" s="1530"/>
      <c r="C67" s="1530"/>
      <c r="D67" s="1526">
        <v>2023</v>
      </c>
      <c r="E67" s="1525">
        <f>SUM(G67:L67)</f>
        <v>67</v>
      </c>
      <c r="F67" s="1525"/>
      <c r="G67" s="1525">
        <v>65</v>
      </c>
      <c r="H67" s="1525">
        <v>2</v>
      </c>
      <c r="I67" s="1541" t="s">
        <v>29</v>
      </c>
      <c r="J67" s="1541" t="s">
        <v>29</v>
      </c>
      <c r="K67" s="1541" t="s">
        <v>29</v>
      </c>
      <c r="L67" s="1541" t="s">
        <v>29</v>
      </c>
      <c r="N67" s="1540"/>
    </row>
    <row r="68" spans="2:14" s="1528" customFormat="1" ht="14.25" customHeight="1">
      <c r="B68" s="1530"/>
      <c r="C68" s="1530"/>
      <c r="D68" s="1526"/>
      <c r="E68" s="1525"/>
      <c r="F68" s="1525"/>
      <c r="G68" s="1525"/>
      <c r="H68" s="1525"/>
      <c r="I68" s="1541"/>
      <c r="J68" s="1541"/>
      <c r="K68" s="1541"/>
      <c r="L68" s="1541"/>
      <c r="N68" s="1540"/>
    </row>
    <row r="69" spans="2:14" s="1528" customFormat="1" ht="14.25" customHeight="1">
      <c r="B69" s="1522" t="s">
        <v>911</v>
      </c>
      <c r="C69" s="1530"/>
      <c r="D69" s="1524">
        <v>2021</v>
      </c>
      <c r="E69" s="1525">
        <v>76</v>
      </c>
      <c r="F69" s="1525"/>
      <c r="G69" s="1525">
        <v>65</v>
      </c>
      <c r="H69" s="1525">
        <v>11</v>
      </c>
      <c r="I69" s="1541" t="s">
        <v>29</v>
      </c>
      <c r="J69" s="1541" t="s">
        <v>29</v>
      </c>
      <c r="K69" s="1541" t="s">
        <v>29</v>
      </c>
      <c r="L69" s="1541" t="s">
        <v>29</v>
      </c>
      <c r="N69" s="1540"/>
    </row>
    <row r="70" spans="2:14" s="1528" customFormat="1" ht="14.25" customHeight="1">
      <c r="B70" s="1529" t="s">
        <v>912</v>
      </c>
      <c r="C70" s="1530"/>
      <c r="D70" s="1526">
        <v>2022</v>
      </c>
      <c r="E70" s="1525">
        <f>SUM(G70:L70)</f>
        <v>75</v>
      </c>
      <c r="F70" s="1525"/>
      <c r="G70" s="1525">
        <v>74</v>
      </c>
      <c r="H70" s="1525">
        <v>1</v>
      </c>
      <c r="I70" s="1541" t="s">
        <v>29</v>
      </c>
      <c r="J70" s="1541" t="s">
        <v>29</v>
      </c>
      <c r="K70" s="1541" t="s">
        <v>29</v>
      </c>
      <c r="L70" s="1541" t="s">
        <v>29</v>
      </c>
      <c r="M70" s="1504"/>
      <c r="N70" s="1540"/>
    </row>
    <row r="71" spans="2:14" s="1504" customFormat="1" ht="14.25" customHeight="1">
      <c r="B71" s="1530"/>
      <c r="C71" s="1530"/>
      <c r="D71" s="1526">
        <v>2023</v>
      </c>
      <c r="E71" s="1525">
        <f>SUM(G71:L71)</f>
        <v>67</v>
      </c>
      <c r="F71" s="1525"/>
      <c r="G71" s="1525">
        <v>67</v>
      </c>
      <c r="H71" s="1525" t="s">
        <v>29</v>
      </c>
      <c r="I71" s="1541" t="s">
        <v>29</v>
      </c>
      <c r="J71" s="1541" t="s">
        <v>29</v>
      </c>
      <c r="K71" s="1541" t="s">
        <v>29</v>
      </c>
      <c r="L71" s="1541" t="s">
        <v>29</v>
      </c>
      <c r="M71" s="1528"/>
      <c r="N71" s="1539"/>
    </row>
    <row r="72" spans="2:14" s="1504" customFormat="1" ht="14.25" customHeight="1">
      <c r="B72" s="1530"/>
      <c r="C72" s="1530"/>
      <c r="D72" s="1526"/>
      <c r="E72" s="1525"/>
      <c r="F72" s="1525"/>
      <c r="G72" s="1525"/>
      <c r="H72" s="1525"/>
      <c r="I72" s="1541"/>
      <c r="J72" s="1541"/>
      <c r="K72" s="1541"/>
      <c r="L72" s="1541"/>
      <c r="M72" s="1528"/>
      <c r="N72" s="1539"/>
    </row>
    <row r="73" spans="2:14" s="1528" customFormat="1" ht="14.25" customHeight="1">
      <c r="B73" s="1522" t="s">
        <v>913</v>
      </c>
      <c r="C73" s="1530"/>
      <c r="D73" s="1524">
        <v>2021</v>
      </c>
      <c r="E73" s="1525">
        <v>27</v>
      </c>
      <c r="F73" s="1525"/>
      <c r="G73" s="1525">
        <v>27</v>
      </c>
      <c r="H73" s="1525" t="s">
        <v>29</v>
      </c>
      <c r="I73" s="1541" t="s">
        <v>29</v>
      </c>
      <c r="J73" s="1541" t="s">
        <v>29</v>
      </c>
      <c r="K73" s="1541" t="s">
        <v>29</v>
      </c>
      <c r="L73" s="1541" t="s">
        <v>29</v>
      </c>
      <c r="N73" s="1540"/>
    </row>
    <row r="74" spans="2:14" s="1528" customFormat="1" ht="14.25" customHeight="1">
      <c r="B74" s="1529" t="s">
        <v>914</v>
      </c>
      <c r="C74" s="1530"/>
      <c r="D74" s="1526">
        <v>2022</v>
      </c>
      <c r="E74" s="1525">
        <f>SUM(G74:L74)</f>
        <v>28</v>
      </c>
      <c r="F74" s="1525"/>
      <c r="G74" s="1525">
        <v>24</v>
      </c>
      <c r="H74" s="1525">
        <v>4</v>
      </c>
      <c r="I74" s="1541" t="s">
        <v>29</v>
      </c>
      <c r="J74" s="1541" t="s">
        <v>29</v>
      </c>
      <c r="K74" s="1541" t="s">
        <v>29</v>
      </c>
      <c r="L74" s="1541" t="s">
        <v>29</v>
      </c>
      <c r="N74" s="1540"/>
    </row>
    <row r="75" spans="2:14" s="1528" customFormat="1" ht="14.25" customHeight="1">
      <c r="B75" s="1530"/>
      <c r="C75" s="1530"/>
      <c r="D75" s="1526">
        <v>2023</v>
      </c>
      <c r="E75" s="1525">
        <f>SUM(G75:L75)</f>
        <v>27</v>
      </c>
      <c r="F75" s="1525"/>
      <c r="G75" s="1525">
        <v>25</v>
      </c>
      <c r="H75" s="1525">
        <v>2</v>
      </c>
      <c r="I75" s="1541" t="s">
        <v>29</v>
      </c>
      <c r="J75" s="1541" t="s">
        <v>29</v>
      </c>
      <c r="K75" s="1541" t="s">
        <v>29</v>
      </c>
      <c r="L75" s="1541" t="s">
        <v>29</v>
      </c>
      <c r="N75" s="1540"/>
    </row>
    <row r="76" spans="2:14" s="1528" customFormat="1" ht="14.25" customHeight="1">
      <c r="B76" s="1530"/>
      <c r="C76" s="1530"/>
      <c r="D76" s="1526"/>
      <c r="E76" s="1525"/>
      <c r="F76" s="1525"/>
      <c r="G76" s="1525"/>
      <c r="H76" s="1525"/>
      <c r="I76" s="1541"/>
      <c r="J76" s="1541"/>
      <c r="K76" s="1541"/>
      <c r="L76" s="1541"/>
      <c r="N76" s="1540"/>
    </row>
    <row r="77" spans="2:14" s="1504" customFormat="1" ht="14.25" customHeight="1">
      <c r="B77" s="1522" t="s">
        <v>915</v>
      </c>
      <c r="C77" s="1530"/>
      <c r="D77" s="1524">
        <v>2021</v>
      </c>
      <c r="E77" s="1525">
        <v>27</v>
      </c>
      <c r="F77" s="1525"/>
      <c r="G77" s="1525">
        <v>27</v>
      </c>
      <c r="H77" s="1541" t="s">
        <v>29</v>
      </c>
      <c r="I77" s="1541" t="s">
        <v>29</v>
      </c>
      <c r="J77" s="1541" t="s">
        <v>29</v>
      </c>
      <c r="K77" s="1541" t="s">
        <v>29</v>
      </c>
      <c r="L77" s="1541" t="s">
        <v>29</v>
      </c>
      <c r="M77" s="1528"/>
      <c r="N77" s="1533"/>
    </row>
    <row r="78" spans="2:14" s="1528" customFormat="1" ht="14.25" customHeight="1">
      <c r="B78" s="1529" t="s">
        <v>916</v>
      </c>
      <c r="C78" s="1530"/>
      <c r="D78" s="1526">
        <v>2022</v>
      </c>
      <c r="E78" s="1525">
        <f>SUM(G78:L78)</f>
        <v>28</v>
      </c>
      <c r="F78" s="1525"/>
      <c r="G78" s="1525">
        <v>26</v>
      </c>
      <c r="H78" s="1525">
        <v>2</v>
      </c>
      <c r="I78" s="1541" t="s">
        <v>29</v>
      </c>
      <c r="J78" s="1541" t="s">
        <v>29</v>
      </c>
      <c r="K78" s="1541" t="s">
        <v>29</v>
      </c>
      <c r="L78" s="1541" t="s">
        <v>29</v>
      </c>
      <c r="N78" s="1536"/>
    </row>
    <row r="79" spans="2:14" s="1528" customFormat="1" ht="14.25" customHeight="1">
      <c r="B79" s="1530"/>
      <c r="C79" s="1530"/>
      <c r="D79" s="1526">
        <v>2023</v>
      </c>
      <c r="E79" s="1525">
        <f>SUM(G79:L79)</f>
        <v>27</v>
      </c>
      <c r="F79" s="1525"/>
      <c r="G79" s="1525">
        <v>23</v>
      </c>
      <c r="H79" s="1525">
        <v>4</v>
      </c>
      <c r="I79" s="1541" t="s">
        <v>29</v>
      </c>
      <c r="J79" s="1541" t="s">
        <v>29</v>
      </c>
      <c r="K79" s="1541" t="s">
        <v>29</v>
      </c>
      <c r="L79" s="1541" t="s">
        <v>29</v>
      </c>
      <c r="N79" s="1536"/>
    </row>
    <row r="80" spans="2:14" s="1528" customFormat="1" ht="14.25" customHeight="1">
      <c r="B80" s="1530"/>
      <c r="C80" s="1530"/>
      <c r="D80" s="1526"/>
      <c r="E80" s="1525"/>
      <c r="F80" s="1525"/>
      <c r="G80" s="1541"/>
      <c r="H80" s="1541"/>
      <c r="I80" s="1541"/>
      <c r="J80" s="1541"/>
      <c r="K80" s="1541"/>
      <c r="L80" s="1541"/>
      <c r="N80" s="1536"/>
    </row>
    <row r="81" spans="1:13" ht="2.25" customHeight="1" thickBot="1">
      <c r="B81" s="1542"/>
      <c r="C81" s="1542"/>
      <c r="D81" s="1543"/>
      <c r="E81" s="1544"/>
      <c r="F81" s="1544"/>
      <c r="G81" s="1544"/>
      <c r="H81" s="1544"/>
      <c r="I81" s="1544"/>
      <c r="J81" s="1544"/>
      <c r="K81" s="1544"/>
      <c r="L81" s="1544"/>
      <c r="M81" s="1544"/>
    </row>
    <row r="82" spans="1:13" s="1547" customFormat="1" ht="15" customHeight="1">
      <c r="A82" s="1545"/>
      <c r="B82" s="1546" t="s">
        <v>1103</v>
      </c>
      <c r="D82" s="1548"/>
      <c r="G82" s="1549"/>
      <c r="H82" s="1549"/>
      <c r="M82" s="1550" t="s">
        <v>30</v>
      </c>
    </row>
    <row r="83" spans="1:13" s="1547" customFormat="1" ht="12" customHeight="1">
      <c r="D83" s="1548"/>
      <c r="G83" s="1551"/>
      <c r="H83" s="1551"/>
      <c r="M83" s="1552" t="s">
        <v>31</v>
      </c>
    </row>
    <row r="84" spans="1:13" s="1553" customFormat="1" ht="12" customHeight="1">
      <c r="B84" s="1554" t="s">
        <v>1104</v>
      </c>
      <c r="D84" s="1555"/>
      <c r="M84" s="1550"/>
    </row>
    <row r="85" spans="1:13" s="1553" customFormat="1" ht="12" customHeight="1">
      <c r="B85" s="1556" t="s">
        <v>1105</v>
      </c>
      <c r="D85" s="1555"/>
      <c r="M85" s="1557"/>
    </row>
  </sheetData>
  <mergeCells count="6">
    <mergeCell ref="G6:M6"/>
    <mergeCell ref="G7:M7"/>
    <mergeCell ref="H8:I8"/>
    <mergeCell ref="J8:K8"/>
    <mergeCell ref="H9:I9"/>
    <mergeCell ref="J9:K9"/>
  </mergeCells>
  <printOptions horizontalCentered="1"/>
  <pageMargins left="0.196527777777778" right="0.196527777777778" top="0.35416666666666702" bottom="0.31527777777777799" header="0.511811023622047" footer="0.511811023622047"/>
  <pageSetup paperSize="9" scale="65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showGridLines="0" view="pageBreakPreview" zoomScaleNormal="100" workbookViewId="0">
      <selection activeCell="B5" sqref="B5"/>
    </sheetView>
  </sheetViews>
  <sheetFormatPr defaultColWidth="9.140625" defaultRowHeight="16.5"/>
  <cols>
    <col min="1" max="1" width="1.5703125" style="1490" customWidth="1"/>
    <col min="2" max="2" width="12.140625" style="1490" customWidth="1"/>
    <col min="3" max="3" width="20.85546875" style="1490" customWidth="1"/>
    <col min="4" max="4" width="11.5703125" style="1491" customWidth="1"/>
    <col min="5" max="5" width="10.5703125" style="1490" customWidth="1"/>
    <col min="6" max="6" width="2.5703125" style="1490" customWidth="1"/>
    <col min="7" max="7" width="12.42578125" style="1490" customWidth="1"/>
    <col min="8" max="11" width="10.5703125" style="1490" customWidth="1"/>
    <col min="12" max="12" width="8.85546875" style="1490" customWidth="1"/>
    <col min="13" max="13" width="1.140625" style="1490" customWidth="1"/>
    <col min="14" max="14" width="0.5703125" style="1490" customWidth="1"/>
    <col min="15" max="16384" width="9.140625" style="1490"/>
  </cols>
  <sheetData>
    <row r="1" spans="1:14" ht="15" customHeight="1">
      <c r="G1" s="1492"/>
      <c r="H1" s="1492"/>
      <c r="I1" s="1492"/>
      <c r="J1" s="1492"/>
      <c r="K1" s="1492"/>
      <c r="L1" s="1492"/>
      <c r="M1" s="1492"/>
      <c r="N1" s="1492"/>
    </row>
    <row r="2" spans="1:14" ht="15" customHeight="1">
      <c r="B2" s="1493" t="s">
        <v>1187</v>
      </c>
      <c r="C2" s="1494" t="s">
        <v>1101</v>
      </c>
      <c r="D2" s="1495"/>
      <c r="E2" s="1494"/>
      <c r="F2" s="1494"/>
      <c r="G2" s="1494"/>
      <c r="H2" s="1494"/>
    </row>
    <row r="3" spans="1:14" ht="15" customHeight="1">
      <c r="B3" s="1496" t="s">
        <v>1188</v>
      </c>
      <c r="C3" s="1497" t="s">
        <v>1102</v>
      </c>
      <c r="D3" s="1498"/>
      <c r="E3" s="1497"/>
      <c r="F3" s="1497"/>
      <c r="G3" s="1497"/>
      <c r="H3" s="1497"/>
      <c r="I3" s="1499"/>
      <c r="J3" s="1499"/>
      <c r="K3" s="1499"/>
      <c r="L3" s="1499"/>
      <c r="M3" s="1499"/>
      <c r="N3" s="1499"/>
    </row>
    <row r="4" spans="1:14" ht="9.75" customHeight="1" thickBot="1">
      <c r="B4" s="1497"/>
      <c r="C4" s="1497"/>
      <c r="D4" s="1498"/>
      <c r="E4" s="1497"/>
      <c r="F4" s="1497"/>
      <c r="G4" s="1497"/>
      <c r="H4" s="1497"/>
      <c r="I4" s="1499"/>
      <c r="J4" s="1499"/>
      <c r="K4" s="1499"/>
      <c r="L4" s="1499"/>
      <c r="M4" s="1499"/>
      <c r="N4" s="1499"/>
    </row>
    <row r="5" spans="1:14" ht="3.75" customHeight="1" thickTop="1">
      <c r="A5" s="1500"/>
      <c r="B5" s="1500"/>
      <c r="C5" s="1500"/>
      <c r="D5" s="1501"/>
      <c r="E5" s="1502"/>
      <c r="F5" s="1502"/>
      <c r="G5" s="1500"/>
      <c r="H5" s="1503"/>
      <c r="I5" s="1503"/>
      <c r="J5" s="1503"/>
      <c r="K5" s="1503"/>
      <c r="L5" s="1503"/>
      <c r="M5" s="1500"/>
    </row>
    <row r="6" spans="1:14" s="1504" customFormat="1" ht="15" customHeight="1">
      <c r="B6" s="1505" t="s">
        <v>159</v>
      </c>
      <c r="D6" s="1506" t="s">
        <v>1</v>
      </c>
      <c r="E6" s="1507" t="s">
        <v>2</v>
      </c>
      <c r="F6" s="1507"/>
      <c r="G6" s="1692" t="s">
        <v>50</v>
      </c>
      <c r="H6" s="1692"/>
      <c r="I6" s="1692"/>
      <c r="J6" s="1692"/>
      <c r="K6" s="1692"/>
      <c r="L6" s="1692"/>
      <c r="M6" s="1692"/>
    </row>
    <row r="7" spans="1:14" s="1504" customFormat="1" ht="15" customHeight="1">
      <c r="B7" s="1508" t="s">
        <v>160</v>
      </c>
      <c r="D7" s="1509" t="s">
        <v>6</v>
      </c>
      <c r="E7" s="1510" t="s">
        <v>7</v>
      </c>
      <c r="F7" s="1507"/>
      <c r="G7" s="1693" t="s">
        <v>52</v>
      </c>
      <c r="H7" s="1693"/>
      <c r="I7" s="1693"/>
      <c r="J7" s="1693"/>
      <c r="K7" s="1693"/>
      <c r="L7" s="1693"/>
      <c r="M7" s="1693"/>
    </row>
    <row r="8" spans="1:14" s="1504" customFormat="1" ht="15" customHeight="1">
      <c r="D8" s="1511"/>
      <c r="F8" s="1510"/>
      <c r="G8" s="1507" t="s">
        <v>161</v>
      </c>
      <c r="H8" s="1694" t="s">
        <v>162</v>
      </c>
      <c r="I8" s="1694"/>
      <c r="J8" s="1694" t="s">
        <v>163</v>
      </c>
      <c r="K8" s="1694"/>
      <c r="L8" s="1507" t="s">
        <v>164</v>
      </c>
      <c r="N8" s="1507"/>
    </row>
    <row r="9" spans="1:14" s="1504" customFormat="1" ht="15" customHeight="1">
      <c r="D9" s="1511"/>
      <c r="F9" s="1510"/>
      <c r="G9" s="1510" t="s">
        <v>165</v>
      </c>
      <c r="H9" s="1695" t="s">
        <v>166</v>
      </c>
      <c r="I9" s="1695"/>
      <c r="J9" s="1695" t="s">
        <v>167</v>
      </c>
      <c r="K9" s="1695"/>
      <c r="L9" s="1510" t="s">
        <v>168</v>
      </c>
      <c r="N9" s="1507"/>
    </row>
    <row r="10" spans="1:14" s="1504" customFormat="1" ht="15" customHeight="1">
      <c r="D10" s="1511"/>
      <c r="F10" s="1510"/>
      <c r="G10" s="1512" t="s">
        <v>169</v>
      </c>
      <c r="H10" s="1513" t="s">
        <v>170</v>
      </c>
      <c r="I10" s="1513" t="s">
        <v>171</v>
      </c>
      <c r="J10" s="1514" t="s">
        <v>86</v>
      </c>
      <c r="K10" s="1514" t="s">
        <v>87</v>
      </c>
      <c r="L10" s="1513" t="s">
        <v>172</v>
      </c>
      <c r="N10" s="1507"/>
    </row>
    <row r="11" spans="1:14" s="1504" customFormat="1" ht="3.75" customHeight="1">
      <c r="A11" s="1515"/>
      <c r="B11" s="1515"/>
      <c r="C11" s="1515"/>
      <c r="D11" s="1516"/>
      <c r="E11" s="1515"/>
      <c r="F11" s="1517"/>
      <c r="G11" s="1517"/>
      <c r="H11" s="1517"/>
      <c r="I11" s="1517"/>
      <c r="J11" s="1517"/>
      <c r="K11" s="1517"/>
      <c r="L11" s="1517"/>
      <c r="M11" s="1515"/>
      <c r="N11" s="1518"/>
    </row>
    <row r="12" spans="1:14" s="1504" customFormat="1" ht="5.25" customHeight="1">
      <c r="B12" s="1519"/>
      <c r="C12" s="1519"/>
      <c r="D12" s="1520"/>
      <c r="E12" s="1519"/>
      <c r="F12" s="1521"/>
      <c r="G12" s="1521"/>
      <c r="H12" s="1521"/>
      <c r="I12" s="1521"/>
      <c r="J12" s="1521"/>
      <c r="K12" s="1521"/>
      <c r="L12" s="1521"/>
      <c r="M12" s="1519"/>
      <c r="N12" s="1518"/>
    </row>
    <row r="13" spans="1:14" s="1504" customFormat="1" ht="14.25" customHeight="1">
      <c r="B13" s="1522" t="s">
        <v>917</v>
      </c>
      <c r="C13" s="1530"/>
      <c r="D13" s="1524">
        <v>2021</v>
      </c>
      <c r="E13" s="1525">
        <v>21</v>
      </c>
      <c r="F13" s="1525"/>
      <c r="G13" s="1654">
        <v>20</v>
      </c>
      <c r="H13" s="1654">
        <v>1</v>
      </c>
      <c r="I13" s="1654" t="s">
        <v>29</v>
      </c>
      <c r="J13" s="1654" t="s">
        <v>29</v>
      </c>
      <c r="K13" s="1654" t="s">
        <v>29</v>
      </c>
      <c r="L13" s="1654" t="s">
        <v>29</v>
      </c>
      <c r="M13" s="1526"/>
      <c r="N13" s="1527"/>
    </row>
    <row r="14" spans="1:14" s="1528" customFormat="1" ht="14.25" customHeight="1">
      <c r="B14" s="1529" t="s">
        <v>918</v>
      </c>
      <c r="C14" s="1530"/>
      <c r="D14" s="1526">
        <v>2022</v>
      </c>
      <c r="E14" s="1525">
        <f>SUM(G14:L14)</f>
        <v>30</v>
      </c>
      <c r="F14" s="1525"/>
      <c r="G14" s="1654">
        <v>30</v>
      </c>
      <c r="H14" s="1654" t="s">
        <v>29</v>
      </c>
      <c r="I14" s="1654" t="s">
        <v>29</v>
      </c>
      <c r="J14" s="1654" t="s">
        <v>29</v>
      </c>
      <c r="K14" s="1654" t="s">
        <v>29</v>
      </c>
      <c r="L14" s="1654" t="s">
        <v>29</v>
      </c>
      <c r="M14" s="1526"/>
      <c r="N14" s="1531"/>
    </row>
    <row r="15" spans="1:14" s="1528" customFormat="1" ht="14.25" customHeight="1">
      <c r="B15" s="1530"/>
      <c r="C15" s="1530"/>
      <c r="D15" s="1526">
        <v>2023</v>
      </c>
      <c r="E15" s="1525">
        <f>SUM(G15:L15)</f>
        <v>23</v>
      </c>
      <c r="F15" s="1525"/>
      <c r="G15" s="1654">
        <v>21</v>
      </c>
      <c r="H15" s="1654">
        <v>2</v>
      </c>
      <c r="I15" s="1654" t="s">
        <v>29</v>
      </c>
      <c r="J15" s="1654" t="s">
        <v>29</v>
      </c>
      <c r="K15" s="1654" t="s">
        <v>29</v>
      </c>
      <c r="L15" s="1654" t="s">
        <v>29</v>
      </c>
      <c r="M15" s="1526"/>
      <c r="N15" s="1531"/>
    </row>
    <row r="16" spans="1:14" s="1528" customFormat="1" ht="14.25" customHeight="1">
      <c r="B16" s="1530"/>
      <c r="C16" s="1530"/>
      <c r="D16" s="1526"/>
      <c r="E16" s="1525"/>
      <c r="F16" s="1525"/>
      <c r="G16" s="1654"/>
      <c r="H16" s="1654"/>
      <c r="I16" s="1654"/>
      <c r="J16" s="1654"/>
      <c r="K16" s="1654"/>
      <c r="L16" s="1654"/>
      <c r="M16" s="1526"/>
      <c r="N16" s="1531"/>
    </row>
    <row r="17" spans="2:14" s="1528" customFormat="1" ht="14.25" customHeight="1">
      <c r="B17" s="1522" t="s">
        <v>919</v>
      </c>
      <c r="C17" s="1530"/>
      <c r="D17" s="1524">
        <v>2021</v>
      </c>
      <c r="E17" s="1525">
        <v>21</v>
      </c>
      <c r="F17" s="1525"/>
      <c r="G17" s="1654">
        <v>17</v>
      </c>
      <c r="H17" s="1654">
        <v>4</v>
      </c>
      <c r="I17" s="1654" t="s">
        <v>29</v>
      </c>
      <c r="J17" s="1654" t="s">
        <v>29</v>
      </c>
      <c r="K17" s="1654" t="s">
        <v>29</v>
      </c>
      <c r="L17" s="1654" t="s">
        <v>29</v>
      </c>
      <c r="M17" s="1526"/>
      <c r="N17" s="1531"/>
    </row>
    <row r="18" spans="2:14" s="1504" customFormat="1" ht="14.25" customHeight="1">
      <c r="B18" s="1529" t="s">
        <v>920</v>
      </c>
      <c r="C18" s="1530"/>
      <c r="D18" s="1526">
        <v>2022</v>
      </c>
      <c r="E18" s="1525">
        <f>SUM(G18:L18)</f>
        <v>30</v>
      </c>
      <c r="F18" s="1525"/>
      <c r="G18" s="1654">
        <v>30</v>
      </c>
      <c r="H18" s="1654" t="s">
        <v>29</v>
      </c>
      <c r="I18" s="1654" t="s">
        <v>29</v>
      </c>
      <c r="J18" s="1654" t="s">
        <v>29</v>
      </c>
      <c r="K18" s="1654" t="s">
        <v>29</v>
      </c>
      <c r="L18" s="1654" t="s">
        <v>29</v>
      </c>
      <c r="M18" s="1526"/>
      <c r="N18" s="1527"/>
    </row>
    <row r="19" spans="2:14" s="1528" customFormat="1" ht="14.25" customHeight="1">
      <c r="B19" s="1530"/>
      <c r="C19" s="1530"/>
      <c r="D19" s="1526">
        <v>2023</v>
      </c>
      <c r="E19" s="1525">
        <f>SUM(G19:L19)</f>
        <v>23</v>
      </c>
      <c r="F19" s="1525"/>
      <c r="G19" s="1654">
        <v>23</v>
      </c>
      <c r="H19" s="1654" t="s">
        <v>29</v>
      </c>
      <c r="I19" s="1654" t="s">
        <v>29</v>
      </c>
      <c r="J19" s="1654" t="s">
        <v>29</v>
      </c>
      <c r="K19" s="1654" t="s">
        <v>29</v>
      </c>
      <c r="L19" s="1654" t="s">
        <v>29</v>
      </c>
      <c r="M19" s="1526"/>
      <c r="N19" s="1531"/>
    </row>
    <row r="20" spans="2:14" s="1528" customFormat="1" ht="14.25" customHeight="1">
      <c r="B20" s="1530"/>
      <c r="C20" s="1530"/>
      <c r="D20" s="1526"/>
      <c r="E20" s="1525"/>
      <c r="F20" s="1525"/>
      <c r="G20" s="1654"/>
      <c r="H20" s="1654"/>
      <c r="I20" s="1654"/>
      <c r="J20" s="1654"/>
      <c r="K20" s="1654"/>
      <c r="L20" s="1654"/>
      <c r="M20" s="1526"/>
      <c r="N20" s="1531"/>
    </row>
    <row r="21" spans="2:14" s="1528" customFormat="1" ht="14.25" customHeight="1">
      <c r="B21" s="1522" t="s">
        <v>921</v>
      </c>
      <c r="C21" s="1530"/>
      <c r="D21" s="1524">
        <v>2021</v>
      </c>
      <c r="E21" s="1525">
        <v>28</v>
      </c>
      <c r="F21" s="1525"/>
      <c r="G21" s="1654">
        <v>19</v>
      </c>
      <c r="H21" s="1654">
        <v>9</v>
      </c>
      <c r="I21" s="1654" t="s">
        <v>29</v>
      </c>
      <c r="J21" s="1654" t="s">
        <v>29</v>
      </c>
      <c r="K21" s="1654" t="s">
        <v>29</v>
      </c>
      <c r="L21" s="1654" t="s">
        <v>29</v>
      </c>
      <c r="M21" s="1526"/>
      <c r="N21" s="1531"/>
    </row>
    <row r="22" spans="2:14" s="1528" customFormat="1" ht="14.25" customHeight="1">
      <c r="B22" s="1529" t="s">
        <v>922</v>
      </c>
      <c r="C22" s="1530"/>
      <c r="D22" s="1526">
        <v>2022</v>
      </c>
      <c r="E22" s="1525">
        <f>SUM(G22:L22)</f>
        <v>17</v>
      </c>
      <c r="F22" s="1525"/>
      <c r="G22" s="1654">
        <v>17</v>
      </c>
      <c r="H22" s="1654" t="s">
        <v>29</v>
      </c>
      <c r="I22" s="1654" t="s">
        <v>29</v>
      </c>
      <c r="J22" s="1654" t="s">
        <v>29</v>
      </c>
      <c r="K22" s="1654" t="s">
        <v>29</v>
      </c>
      <c r="L22" s="1654" t="s">
        <v>29</v>
      </c>
      <c r="M22" s="1526"/>
      <c r="N22" s="1531"/>
    </row>
    <row r="23" spans="2:14" s="1504" customFormat="1" ht="14.25" customHeight="1">
      <c r="B23" s="1530"/>
      <c r="C23" s="1530"/>
      <c r="D23" s="1526">
        <v>2023</v>
      </c>
      <c r="E23" s="1525">
        <f>SUM(G23:L23)</f>
        <v>17</v>
      </c>
      <c r="F23" s="1525"/>
      <c r="G23" s="1654">
        <v>12</v>
      </c>
      <c r="H23" s="1654">
        <v>5</v>
      </c>
      <c r="I23" s="1654" t="s">
        <v>29</v>
      </c>
      <c r="J23" s="1654" t="s">
        <v>29</v>
      </c>
      <c r="K23" s="1654" t="s">
        <v>29</v>
      </c>
      <c r="L23" s="1654" t="s">
        <v>29</v>
      </c>
      <c r="M23" s="1526"/>
      <c r="N23" s="1533"/>
    </row>
    <row r="24" spans="2:14" s="1504" customFormat="1" ht="14.25" customHeight="1">
      <c r="B24" s="1530"/>
      <c r="C24" s="1530"/>
      <c r="D24" s="1526"/>
      <c r="E24" s="1525"/>
      <c r="F24" s="1525"/>
      <c r="G24" s="1654"/>
      <c r="H24" s="1654"/>
      <c r="I24" s="1654"/>
      <c r="J24" s="1654"/>
      <c r="K24" s="1654"/>
      <c r="L24" s="1654"/>
      <c r="M24" s="1526"/>
      <c r="N24" s="1533"/>
    </row>
    <row r="25" spans="2:14" s="1528" customFormat="1" ht="14.25" customHeight="1">
      <c r="B25" s="1522" t="s">
        <v>923</v>
      </c>
      <c r="C25" s="1530"/>
      <c r="D25" s="1524">
        <v>2021</v>
      </c>
      <c r="E25" s="1525">
        <v>28</v>
      </c>
      <c r="F25" s="1525"/>
      <c r="G25" s="1654">
        <v>20</v>
      </c>
      <c r="H25" s="1654">
        <v>8</v>
      </c>
      <c r="I25" s="1654" t="s">
        <v>29</v>
      </c>
      <c r="J25" s="1654" t="s">
        <v>29</v>
      </c>
      <c r="K25" s="1654" t="s">
        <v>29</v>
      </c>
      <c r="L25" s="1654" t="s">
        <v>29</v>
      </c>
      <c r="M25" s="1526"/>
      <c r="N25" s="1531"/>
    </row>
    <row r="26" spans="2:14" s="1528" customFormat="1" ht="14.25" customHeight="1">
      <c r="B26" s="1529" t="s">
        <v>924</v>
      </c>
      <c r="C26" s="1530"/>
      <c r="D26" s="1526">
        <v>2022</v>
      </c>
      <c r="E26" s="1525">
        <f>SUM(G26:L26)</f>
        <v>17</v>
      </c>
      <c r="F26" s="1525"/>
      <c r="G26" s="1654">
        <v>17</v>
      </c>
      <c r="H26" s="1654" t="s">
        <v>29</v>
      </c>
      <c r="I26" s="1654" t="s">
        <v>29</v>
      </c>
      <c r="J26" s="1654" t="s">
        <v>29</v>
      </c>
      <c r="K26" s="1654" t="s">
        <v>29</v>
      </c>
      <c r="L26" s="1654" t="s">
        <v>29</v>
      </c>
      <c r="M26" s="1526"/>
      <c r="N26" s="1531"/>
    </row>
    <row r="27" spans="2:14" s="1528" customFormat="1" ht="14.25" customHeight="1">
      <c r="B27" s="1530"/>
      <c r="C27" s="1530"/>
      <c r="D27" s="1526">
        <v>2023</v>
      </c>
      <c r="E27" s="1525">
        <f>SUM(G27:L27)</f>
        <v>17</v>
      </c>
      <c r="F27" s="1525"/>
      <c r="G27" s="1654">
        <v>17</v>
      </c>
      <c r="H27" s="1654" t="s">
        <v>29</v>
      </c>
      <c r="I27" s="1654" t="s">
        <v>29</v>
      </c>
      <c r="J27" s="1654" t="s">
        <v>29</v>
      </c>
      <c r="K27" s="1654" t="s">
        <v>29</v>
      </c>
      <c r="L27" s="1654" t="s">
        <v>29</v>
      </c>
      <c r="M27" s="1526"/>
      <c r="N27" s="1531"/>
    </row>
    <row r="28" spans="2:14" s="1528" customFormat="1" ht="14.25" customHeight="1">
      <c r="B28" s="1530"/>
      <c r="C28" s="1530"/>
      <c r="D28" s="1526"/>
      <c r="E28" s="1525"/>
      <c r="F28" s="1525"/>
      <c r="G28" s="1654"/>
      <c r="H28" s="1654"/>
      <c r="I28" s="1654"/>
      <c r="J28" s="1654"/>
      <c r="K28" s="1654"/>
      <c r="L28" s="1654"/>
      <c r="M28" s="1526"/>
      <c r="N28" s="1531"/>
    </row>
    <row r="29" spans="2:14" s="1504" customFormat="1" ht="14.25" customHeight="1">
      <c r="B29" s="1522" t="s">
        <v>925</v>
      </c>
      <c r="C29" s="1530"/>
      <c r="D29" s="1524">
        <v>2021</v>
      </c>
      <c r="E29" s="1525">
        <v>194</v>
      </c>
      <c r="F29" s="1525"/>
      <c r="G29" s="1654">
        <v>193</v>
      </c>
      <c r="H29" s="1654" t="s">
        <v>29</v>
      </c>
      <c r="I29" s="1654" t="s">
        <v>29</v>
      </c>
      <c r="J29" s="1654" t="s">
        <v>29</v>
      </c>
      <c r="K29" s="1654" t="s">
        <v>29</v>
      </c>
      <c r="L29" s="1654">
        <v>1</v>
      </c>
      <c r="M29" s="1526"/>
      <c r="N29" s="1534"/>
    </row>
    <row r="30" spans="2:14" s="1528" customFormat="1" ht="14.25" customHeight="1">
      <c r="B30" s="1529" t="s">
        <v>926</v>
      </c>
      <c r="C30" s="1530"/>
      <c r="D30" s="1526">
        <v>2022</v>
      </c>
      <c r="E30" s="1525">
        <f>SUM(G30:L30)</f>
        <v>150</v>
      </c>
      <c r="F30" s="1525"/>
      <c r="G30" s="1654">
        <v>150</v>
      </c>
      <c r="H30" s="1654" t="s">
        <v>29</v>
      </c>
      <c r="I30" s="1654" t="s">
        <v>29</v>
      </c>
      <c r="J30" s="1654" t="s">
        <v>29</v>
      </c>
      <c r="K30" s="1654" t="s">
        <v>29</v>
      </c>
      <c r="L30" s="1654" t="s">
        <v>29</v>
      </c>
      <c r="M30" s="1526"/>
      <c r="N30" s="1536"/>
    </row>
    <row r="31" spans="2:14" s="1528" customFormat="1" ht="14.25" customHeight="1">
      <c r="B31" s="1529"/>
      <c r="C31" s="1530"/>
      <c r="D31" s="1526">
        <v>2023</v>
      </c>
      <c r="E31" s="1525">
        <f>SUM(G31:L31)</f>
        <v>171</v>
      </c>
      <c r="F31" s="1525"/>
      <c r="G31" s="1654">
        <v>171</v>
      </c>
      <c r="H31" s="1654" t="s">
        <v>29</v>
      </c>
      <c r="I31" s="1654" t="s">
        <v>29</v>
      </c>
      <c r="J31" s="1654" t="s">
        <v>29</v>
      </c>
      <c r="K31" s="1654" t="s">
        <v>29</v>
      </c>
      <c r="L31" s="1654" t="s">
        <v>29</v>
      </c>
      <c r="M31" s="1526"/>
      <c r="N31" s="1536"/>
    </row>
    <row r="32" spans="2:14" s="1528" customFormat="1" ht="14.25" customHeight="1">
      <c r="G32" s="1654"/>
      <c r="H32" s="1654"/>
      <c r="I32" s="1654"/>
      <c r="J32" s="1654"/>
      <c r="K32" s="1654"/>
      <c r="L32" s="1654"/>
      <c r="M32" s="1526"/>
      <c r="N32" s="1536"/>
    </row>
    <row r="33" spans="2:14" s="1528" customFormat="1" ht="14.25" customHeight="1">
      <c r="B33" s="1662" t="s">
        <v>927</v>
      </c>
      <c r="D33" s="1653">
        <v>2021</v>
      </c>
      <c r="E33" s="1654">
        <v>79</v>
      </c>
      <c r="F33" s="1654"/>
      <c r="G33" s="1654">
        <v>69</v>
      </c>
      <c r="H33" s="1654">
        <v>10</v>
      </c>
      <c r="I33" s="1654" t="s">
        <v>29</v>
      </c>
      <c r="J33" s="1654" t="s">
        <v>29</v>
      </c>
      <c r="K33" s="1654" t="s">
        <v>29</v>
      </c>
      <c r="L33" s="1654" t="s">
        <v>29</v>
      </c>
      <c r="M33" s="1526"/>
      <c r="N33" s="1536"/>
    </row>
    <row r="34" spans="2:14" s="1504" customFormat="1" ht="14.25" customHeight="1">
      <c r="B34" s="1664" t="s">
        <v>928</v>
      </c>
      <c r="D34" s="1654">
        <v>2022</v>
      </c>
      <c r="E34" s="1541">
        <f>SUM(G34:L34)</f>
        <v>66</v>
      </c>
      <c r="F34" s="1654"/>
      <c r="G34" s="1654">
        <v>55</v>
      </c>
      <c r="H34" s="1654">
        <v>11</v>
      </c>
      <c r="I34" s="1654" t="s">
        <v>29</v>
      </c>
      <c r="J34" s="1654" t="s">
        <v>29</v>
      </c>
      <c r="K34" s="1654" t="s">
        <v>29</v>
      </c>
      <c r="L34" s="1654" t="s">
        <v>29</v>
      </c>
      <c r="M34" s="1526"/>
      <c r="N34" s="1533"/>
    </row>
    <row r="35" spans="2:14" s="1528" customFormat="1" ht="14.25" customHeight="1">
      <c r="D35" s="1654">
        <v>2023</v>
      </c>
      <c r="E35" s="1541">
        <f>SUM(G35:L35)</f>
        <v>71</v>
      </c>
      <c r="F35" s="1654"/>
      <c r="G35" s="1654">
        <v>61</v>
      </c>
      <c r="H35" s="1654">
        <v>10</v>
      </c>
      <c r="I35" s="1654" t="s">
        <v>29</v>
      </c>
      <c r="J35" s="1654" t="s">
        <v>29</v>
      </c>
      <c r="K35" s="1654" t="s">
        <v>29</v>
      </c>
      <c r="L35" s="1654" t="s">
        <v>29</v>
      </c>
      <c r="M35" s="1526"/>
      <c r="N35" s="1538"/>
    </row>
    <row r="36" spans="2:14" s="1528" customFormat="1" ht="14.25" customHeight="1">
      <c r="D36" s="1654"/>
      <c r="E36" s="1541"/>
      <c r="F36" s="1654"/>
      <c r="G36" s="1654"/>
      <c r="H36" s="1654"/>
      <c r="I36" s="1654"/>
      <c r="J36" s="1654"/>
      <c r="K36" s="1654"/>
      <c r="L36" s="1654"/>
      <c r="M36" s="1526"/>
      <c r="N36" s="1538"/>
    </row>
    <row r="37" spans="2:14" s="1528" customFormat="1" ht="14.25" customHeight="1">
      <c r="B37" s="1662" t="s">
        <v>929</v>
      </c>
      <c r="D37" s="1653">
        <v>2021</v>
      </c>
      <c r="E37" s="1654">
        <v>79</v>
      </c>
      <c r="F37" s="1654"/>
      <c r="G37" s="1654">
        <v>79</v>
      </c>
      <c r="H37" s="1654" t="s">
        <v>29</v>
      </c>
      <c r="I37" s="1654" t="s">
        <v>29</v>
      </c>
      <c r="J37" s="1654" t="s">
        <v>29</v>
      </c>
      <c r="K37" s="1654" t="s">
        <v>29</v>
      </c>
      <c r="L37" s="1654" t="s">
        <v>29</v>
      </c>
      <c r="M37" s="1526"/>
      <c r="N37" s="1538"/>
    </row>
    <row r="38" spans="2:14" s="1528" customFormat="1" ht="14.25" customHeight="1">
      <c r="B38" s="1535" t="s">
        <v>930</v>
      </c>
      <c r="D38" s="1654">
        <v>2022</v>
      </c>
      <c r="E38" s="1541">
        <f>SUM(G38:L38)</f>
        <v>66</v>
      </c>
      <c r="F38" s="1654"/>
      <c r="G38" s="1654">
        <v>51</v>
      </c>
      <c r="H38" s="1654">
        <v>15</v>
      </c>
      <c r="I38" s="1654" t="s">
        <v>29</v>
      </c>
      <c r="J38" s="1654" t="s">
        <v>29</v>
      </c>
      <c r="K38" s="1654" t="s">
        <v>29</v>
      </c>
      <c r="L38" s="1654" t="s">
        <v>29</v>
      </c>
      <c r="M38" s="1526"/>
      <c r="N38" s="1538"/>
    </row>
    <row r="39" spans="2:14" s="1504" customFormat="1" ht="14.25" customHeight="1">
      <c r="D39" s="1654">
        <v>2023</v>
      </c>
      <c r="E39" s="1541">
        <f>SUM(G39:L39)</f>
        <v>71</v>
      </c>
      <c r="F39" s="1654"/>
      <c r="G39" s="1654">
        <v>67</v>
      </c>
      <c r="H39" s="1654">
        <v>4</v>
      </c>
      <c r="I39" s="1654" t="s">
        <v>29</v>
      </c>
      <c r="J39" s="1654" t="s">
        <v>29</v>
      </c>
      <c r="K39" s="1654" t="s">
        <v>29</v>
      </c>
      <c r="L39" s="1654" t="s">
        <v>29</v>
      </c>
      <c r="M39" s="1526"/>
      <c r="N39" s="1539"/>
    </row>
    <row r="40" spans="2:14" s="1504" customFormat="1" ht="14.25" customHeight="1">
      <c r="D40" s="1654"/>
      <c r="E40" s="1541"/>
      <c r="F40" s="1654"/>
      <c r="G40" s="1654"/>
      <c r="H40" s="1654"/>
      <c r="I40" s="1654"/>
      <c r="J40" s="1654"/>
      <c r="K40" s="1654"/>
      <c r="L40" s="1654"/>
      <c r="M40" s="1526"/>
      <c r="N40" s="1539"/>
    </row>
    <row r="41" spans="2:14" s="1528" customFormat="1" ht="14.25" customHeight="1">
      <c r="B41" s="1662" t="s">
        <v>931</v>
      </c>
      <c r="D41" s="1653">
        <v>2021</v>
      </c>
      <c r="E41" s="1654">
        <v>79</v>
      </c>
      <c r="F41" s="1654"/>
      <c r="G41" s="1654">
        <v>79</v>
      </c>
      <c r="H41" s="1654" t="s">
        <v>29</v>
      </c>
      <c r="I41" s="1654" t="s">
        <v>29</v>
      </c>
      <c r="J41" s="1654" t="s">
        <v>29</v>
      </c>
      <c r="K41" s="1654" t="s">
        <v>29</v>
      </c>
      <c r="L41" s="1654" t="s">
        <v>29</v>
      </c>
      <c r="M41" s="1526"/>
      <c r="N41" s="1540"/>
    </row>
    <row r="42" spans="2:14" s="1528" customFormat="1" ht="14.25" customHeight="1">
      <c r="B42" s="1535" t="s">
        <v>932</v>
      </c>
      <c r="D42" s="1654">
        <v>2022</v>
      </c>
      <c r="E42" s="1541">
        <f>SUM(G42:L42)</f>
        <v>66</v>
      </c>
      <c r="F42" s="1654"/>
      <c r="G42" s="1654">
        <v>66</v>
      </c>
      <c r="H42" s="1654" t="s">
        <v>29</v>
      </c>
      <c r="I42" s="1654" t="s">
        <v>29</v>
      </c>
      <c r="J42" s="1654" t="s">
        <v>29</v>
      </c>
      <c r="K42" s="1654" t="s">
        <v>29</v>
      </c>
      <c r="L42" s="1654" t="s">
        <v>29</v>
      </c>
      <c r="M42" s="1526"/>
      <c r="N42" s="1540"/>
    </row>
    <row r="43" spans="2:14" s="1528" customFormat="1" ht="14.25" customHeight="1">
      <c r="D43" s="1654">
        <v>2023</v>
      </c>
      <c r="E43" s="1541">
        <f>SUM(G43:L43)</f>
        <v>71</v>
      </c>
      <c r="F43" s="1654"/>
      <c r="G43" s="1654">
        <v>71</v>
      </c>
      <c r="H43" s="1654" t="s">
        <v>29</v>
      </c>
      <c r="I43" s="1654" t="s">
        <v>29</v>
      </c>
      <c r="J43" s="1654" t="s">
        <v>29</v>
      </c>
      <c r="K43" s="1654" t="s">
        <v>29</v>
      </c>
      <c r="L43" s="1654" t="s">
        <v>29</v>
      </c>
      <c r="M43" s="1526"/>
      <c r="N43" s="1540"/>
    </row>
    <row r="44" spans="2:14" s="1528" customFormat="1" ht="14.25" customHeight="1">
      <c r="D44" s="1654"/>
      <c r="E44" s="1541"/>
      <c r="F44" s="1654"/>
      <c r="G44" s="1654"/>
      <c r="H44" s="1654"/>
      <c r="I44" s="1654"/>
      <c r="J44" s="1654"/>
      <c r="K44" s="1654"/>
      <c r="L44" s="1654"/>
      <c r="M44" s="1526"/>
      <c r="N44" s="1540"/>
    </row>
    <row r="45" spans="2:14" s="1504" customFormat="1" ht="14.25" customHeight="1">
      <c r="B45" s="1662" t="s">
        <v>933</v>
      </c>
      <c r="D45" s="1653">
        <v>2021</v>
      </c>
      <c r="E45" s="1654">
        <v>59</v>
      </c>
      <c r="F45" s="1654"/>
      <c r="G45" s="1654">
        <v>59</v>
      </c>
      <c r="H45" s="1654" t="s">
        <v>29</v>
      </c>
      <c r="I45" s="1654" t="s">
        <v>29</v>
      </c>
      <c r="J45" s="1654" t="s">
        <v>29</v>
      </c>
      <c r="K45" s="1654" t="s">
        <v>29</v>
      </c>
      <c r="L45" s="1654" t="s">
        <v>29</v>
      </c>
      <c r="M45" s="1526"/>
      <c r="N45" s="1539"/>
    </row>
    <row r="46" spans="2:14" s="1528" customFormat="1" ht="14.25" customHeight="1">
      <c r="B46" s="1535" t="s">
        <v>190</v>
      </c>
      <c r="D46" s="1654">
        <v>2022</v>
      </c>
      <c r="E46" s="1541">
        <f>SUM(G46:L46)</f>
        <v>44</v>
      </c>
      <c r="F46" s="1654"/>
      <c r="G46" s="1654">
        <v>44</v>
      </c>
      <c r="H46" s="1654" t="s">
        <v>29</v>
      </c>
      <c r="I46" s="1654" t="s">
        <v>29</v>
      </c>
      <c r="J46" s="1654" t="s">
        <v>29</v>
      </c>
      <c r="K46" s="1654" t="s">
        <v>29</v>
      </c>
      <c r="L46" s="1654" t="s">
        <v>29</v>
      </c>
      <c r="M46" s="1526"/>
      <c r="N46" s="1540"/>
    </row>
    <row r="47" spans="2:14" s="1528" customFormat="1" ht="14.25" customHeight="1">
      <c r="D47" s="1654">
        <v>2023</v>
      </c>
      <c r="E47" s="1541">
        <f>SUM(G47:L47)</f>
        <v>56</v>
      </c>
      <c r="F47" s="1654"/>
      <c r="G47" s="1654">
        <v>56</v>
      </c>
      <c r="H47" s="1654" t="s">
        <v>29</v>
      </c>
      <c r="I47" s="1654" t="s">
        <v>29</v>
      </c>
      <c r="J47" s="1654" t="s">
        <v>29</v>
      </c>
      <c r="K47" s="1654" t="s">
        <v>29</v>
      </c>
      <c r="L47" s="1654" t="s">
        <v>29</v>
      </c>
      <c r="M47" s="1526"/>
      <c r="N47" s="1540"/>
    </row>
    <row r="48" spans="2:14" s="1528" customFormat="1" ht="14.25" customHeight="1">
      <c r="D48" s="1654"/>
      <c r="E48" s="1541"/>
      <c r="F48" s="1654"/>
      <c r="G48" s="1654"/>
      <c r="H48" s="1654"/>
      <c r="I48" s="1654"/>
      <c r="J48" s="1654"/>
      <c r="K48" s="1654"/>
      <c r="L48" s="1654"/>
      <c r="M48" s="1526"/>
      <c r="N48" s="1540"/>
    </row>
    <row r="49" spans="2:14" s="1528" customFormat="1" ht="14.25" customHeight="1">
      <c r="B49" s="1662" t="s">
        <v>934</v>
      </c>
      <c r="D49" s="1653">
        <v>2021</v>
      </c>
      <c r="E49" s="1654">
        <v>59</v>
      </c>
      <c r="F49" s="1654"/>
      <c r="G49" s="1654">
        <v>58</v>
      </c>
      <c r="H49" s="1654">
        <v>1</v>
      </c>
      <c r="I49" s="1654" t="s">
        <v>29</v>
      </c>
      <c r="J49" s="1654" t="s">
        <v>29</v>
      </c>
      <c r="K49" s="1654" t="s">
        <v>29</v>
      </c>
      <c r="L49" s="1654" t="s">
        <v>29</v>
      </c>
      <c r="M49" s="1526"/>
      <c r="N49" s="1540"/>
    </row>
    <row r="50" spans="2:14" s="1504" customFormat="1" ht="14.25" customHeight="1">
      <c r="B50" s="1535" t="s">
        <v>935</v>
      </c>
      <c r="D50" s="1654">
        <v>2022</v>
      </c>
      <c r="E50" s="1541">
        <f>SUM(G50:L50)</f>
        <v>44</v>
      </c>
      <c r="F50" s="1654"/>
      <c r="G50" s="1654">
        <v>44</v>
      </c>
      <c r="H50" s="1654" t="s">
        <v>29</v>
      </c>
      <c r="I50" s="1654" t="s">
        <v>29</v>
      </c>
      <c r="J50" s="1654" t="s">
        <v>29</v>
      </c>
      <c r="K50" s="1654" t="s">
        <v>29</v>
      </c>
      <c r="L50" s="1654" t="s">
        <v>29</v>
      </c>
      <c r="M50" s="1526"/>
      <c r="N50" s="1539"/>
    </row>
    <row r="51" spans="2:14" s="1528" customFormat="1" ht="14.25" customHeight="1">
      <c r="D51" s="1654">
        <v>2023</v>
      </c>
      <c r="E51" s="1541">
        <f>SUM(G51:L51)</f>
        <v>56</v>
      </c>
      <c r="F51" s="1654"/>
      <c r="G51" s="1654">
        <v>56</v>
      </c>
      <c r="H51" s="1654" t="s">
        <v>29</v>
      </c>
      <c r="I51" s="1654" t="s">
        <v>29</v>
      </c>
      <c r="J51" s="1654" t="s">
        <v>29</v>
      </c>
      <c r="K51" s="1654" t="s">
        <v>29</v>
      </c>
      <c r="L51" s="1654" t="s">
        <v>29</v>
      </c>
      <c r="M51" s="1526"/>
      <c r="N51" s="1540"/>
    </row>
    <row r="52" spans="2:14" s="1528" customFormat="1" ht="14.25" customHeight="1">
      <c r="D52" s="1654"/>
      <c r="E52" s="1541"/>
      <c r="F52" s="1654"/>
      <c r="G52" s="1654"/>
      <c r="H52" s="1654"/>
      <c r="I52" s="1654"/>
      <c r="J52" s="1654"/>
      <c r="K52" s="1654"/>
      <c r="L52" s="1654"/>
      <c r="M52" s="1526"/>
      <c r="N52" s="1540"/>
    </row>
    <row r="53" spans="2:14" s="1528" customFormat="1" ht="14.25" customHeight="1">
      <c r="B53" s="1662" t="s">
        <v>936</v>
      </c>
      <c r="D53" s="1653">
        <v>2021</v>
      </c>
      <c r="E53" s="1654">
        <v>59</v>
      </c>
      <c r="F53" s="1654"/>
      <c r="G53" s="1654">
        <v>59</v>
      </c>
      <c r="H53" s="1654" t="s">
        <v>29</v>
      </c>
      <c r="I53" s="1654" t="s">
        <v>29</v>
      </c>
      <c r="J53" s="1654" t="s">
        <v>29</v>
      </c>
      <c r="K53" s="1654" t="s">
        <v>29</v>
      </c>
      <c r="L53" s="1654" t="s">
        <v>29</v>
      </c>
      <c r="M53" s="1526"/>
      <c r="N53" s="1540"/>
    </row>
    <row r="54" spans="2:14" s="1528" customFormat="1" ht="14.25" customHeight="1">
      <c r="B54" s="1535" t="s">
        <v>937</v>
      </c>
      <c r="D54" s="1654">
        <v>2022</v>
      </c>
      <c r="E54" s="1541">
        <f>SUM(G54:L54)</f>
        <v>44</v>
      </c>
      <c r="F54" s="1654"/>
      <c r="G54" s="1654">
        <v>44</v>
      </c>
      <c r="H54" s="1654" t="s">
        <v>29</v>
      </c>
      <c r="I54" s="1654" t="s">
        <v>29</v>
      </c>
      <c r="J54" s="1654" t="s">
        <v>29</v>
      </c>
      <c r="K54" s="1654" t="s">
        <v>29</v>
      </c>
      <c r="L54" s="1654" t="s">
        <v>29</v>
      </c>
      <c r="M54" s="1526"/>
      <c r="N54" s="1540"/>
    </row>
    <row r="55" spans="2:14" s="1504" customFormat="1" ht="14.25" customHeight="1">
      <c r="D55" s="1654">
        <v>2023</v>
      </c>
      <c r="E55" s="1541">
        <f>SUM(G55:L55)</f>
        <v>56</v>
      </c>
      <c r="F55" s="1654"/>
      <c r="G55" s="1654">
        <v>56</v>
      </c>
      <c r="H55" s="1654" t="s">
        <v>29</v>
      </c>
      <c r="I55" s="1654" t="s">
        <v>29</v>
      </c>
      <c r="J55" s="1654" t="s">
        <v>29</v>
      </c>
      <c r="K55" s="1654" t="s">
        <v>29</v>
      </c>
      <c r="L55" s="1654" t="s">
        <v>29</v>
      </c>
      <c r="M55" s="1526"/>
      <c r="N55" s="1539"/>
    </row>
    <row r="56" spans="2:14" s="1504" customFormat="1" ht="14.25" customHeight="1">
      <c r="D56" s="1654"/>
      <c r="E56" s="1541"/>
      <c r="F56" s="1654"/>
      <c r="G56" s="1654"/>
      <c r="H56" s="1654"/>
      <c r="I56" s="1654"/>
      <c r="J56" s="1654"/>
      <c r="K56" s="1654"/>
      <c r="L56" s="1654"/>
      <c r="M56" s="1526"/>
      <c r="N56" s="1539"/>
    </row>
    <row r="57" spans="2:14" s="1528" customFormat="1" ht="14.25" customHeight="1">
      <c r="B57" s="1662" t="s">
        <v>938</v>
      </c>
      <c r="D57" s="1653">
        <v>2021</v>
      </c>
      <c r="E57" s="1654">
        <v>56</v>
      </c>
      <c r="F57" s="1654"/>
      <c r="G57" s="1654">
        <v>55</v>
      </c>
      <c r="H57" s="1654" t="s">
        <v>29</v>
      </c>
      <c r="I57" s="1654" t="s">
        <v>29</v>
      </c>
      <c r="J57" s="1654" t="s">
        <v>29</v>
      </c>
      <c r="K57" s="1654" t="s">
        <v>29</v>
      </c>
      <c r="L57" s="1654">
        <v>1</v>
      </c>
      <c r="M57" s="1526"/>
      <c r="N57" s="1540"/>
    </row>
    <row r="58" spans="2:14" s="1528" customFormat="1" ht="14.25" customHeight="1">
      <c r="B58" s="1535" t="s">
        <v>939</v>
      </c>
      <c r="D58" s="1654">
        <v>2022</v>
      </c>
      <c r="E58" s="1541">
        <f>SUM(G58:L58)</f>
        <v>40</v>
      </c>
      <c r="F58" s="1654"/>
      <c r="G58" s="1654">
        <v>40</v>
      </c>
      <c r="H58" s="1654" t="s">
        <v>29</v>
      </c>
      <c r="I58" s="1654" t="s">
        <v>29</v>
      </c>
      <c r="J58" s="1654" t="s">
        <v>29</v>
      </c>
      <c r="K58" s="1654" t="s">
        <v>29</v>
      </c>
      <c r="L58" s="1654" t="s">
        <v>29</v>
      </c>
      <c r="M58" s="1526"/>
      <c r="N58" s="1540"/>
    </row>
    <row r="59" spans="2:14" s="1528" customFormat="1" ht="14.25" customHeight="1">
      <c r="D59" s="1654">
        <v>2023</v>
      </c>
      <c r="E59" s="1541">
        <f>SUM(G59:L59)</f>
        <v>44</v>
      </c>
      <c r="F59" s="1654"/>
      <c r="G59" s="1654">
        <v>44</v>
      </c>
      <c r="H59" s="1654" t="s">
        <v>29</v>
      </c>
      <c r="I59" s="1654" t="s">
        <v>29</v>
      </c>
      <c r="J59" s="1654" t="s">
        <v>29</v>
      </c>
      <c r="K59" s="1654" t="s">
        <v>29</v>
      </c>
      <c r="L59" s="1654" t="s">
        <v>29</v>
      </c>
      <c r="M59" s="1526"/>
      <c r="N59" s="1540"/>
    </row>
    <row r="60" spans="2:14" s="1528" customFormat="1" ht="14.25" customHeight="1">
      <c r="D60" s="1654"/>
      <c r="E60" s="1541"/>
      <c r="F60" s="1654"/>
      <c r="G60" s="1654"/>
      <c r="H60" s="1654"/>
      <c r="I60" s="1654"/>
      <c r="J60" s="1654"/>
      <c r="K60" s="1654"/>
      <c r="L60" s="1654"/>
      <c r="M60" s="1526"/>
      <c r="N60" s="1540"/>
    </row>
    <row r="61" spans="2:14" s="1504" customFormat="1" ht="14.25" customHeight="1">
      <c r="B61" s="1662" t="s">
        <v>940</v>
      </c>
      <c r="D61" s="1653">
        <v>2021</v>
      </c>
      <c r="E61" s="1654">
        <v>56</v>
      </c>
      <c r="F61" s="1654"/>
      <c r="G61" s="1654">
        <v>55</v>
      </c>
      <c r="H61" s="1654" t="s">
        <v>29</v>
      </c>
      <c r="I61" s="1654" t="s">
        <v>29</v>
      </c>
      <c r="J61" s="1654" t="s">
        <v>29</v>
      </c>
      <c r="K61" s="1654" t="s">
        <v>29</v>
      </c>
      <c r="L61" s="1654">
        <v>1</v>
      </c>
      <c r="M61" s="1526"/>
      <c r="N61" s="1539"/>
    </row>
    <row r="62" spans="2:14" s="1528" customFormat="1" ht="14.25" customHeight="1">
      <c r="B62" s="1535" t="s">
        <v>941</v>
      </c>
      <c r="D62" s="1654">
        <v>2022</v>
      </c>
      <c r="E62" s="1541">
        <f>SUM(G62:L62)</f>
        <v>40</v>
      </c>
      <c r="F62" s="1654"/>
      <c r="G62" s="1654">
        <v>40</v>
      </c>
      <c r="H62" s="1654" t="s">
        <v>29</v>
      </c>
      <c r="I62" s="1654" t="s">
        <v>29</v>
      </c>
      <c r="J62" s="1654" t="s">
        <v>29</v>
      </c>
      <c r="K62" s="1654" t="s">
        <v>29</v>
      </c>
      <c r="L62" s="1654" t="s">
        <v>29</v>
      </c>
      <c r="M62" s="1526"/>
      <c r="N62" s="1540"/>
    </row>
    <row r="63" spans="2:14" s="1528" customFormat="1" ht="14.25" customHeight="1">
      <c r="D63" s="1654">
        <v>2023</v>
      </c>
      <c r="E63" s="1541">
        <f>SUM(G63:L63)</f>
        <v>44</v>
      </c>
      <c r="F63" s="1654"/>
      <c r="G63" s="1654">
        <v>44</v>
      </c>
      <c r="H63" s="1654" t="s">
        <v>29</v>
      </c>
      <c r="I63" s="1654" t="s">
        <v>29</v>
      </c>
      <c r="J63" s="1654" t="s">
        <v>29</v>
      </c>
      <c r="K63" s="1654" t="s">
        <v>29</v>
      </c>
      <c r="L63" s="1654" t="s">
        <v>29</v>
      </c>
      <c r="N63" s="1540"/>
    </row>
    <row r="64" spans="2:14" s="1528" customFormat="1" ht="14.25" customHeight="1">
      <c r="D64" s="1654"/>
      <c r="E64" s="1541"/>
      <c r="F64" s="1654"/>
      <c r="G64" s="1654"/>
      <c r="H64" s="1654"/>
      <c r="I64" s="1654"/>
      <c r="J64" s="1654"/>
      <c r="K64" s="1654"/>
      <c r="L64" s="1654"/>
      <c r="N64" s="1540"/>
    </row>
    <row r="65" spans="2:14" s="1528" customFormat="1" ht="14.25" customHeight="1">
      <c r="B65" s="1662" t="s">
        <v>942</v>
      </c>
      <c r="D65" s="1653">
        <v>2021</v>
      </c>
      <c r="E65" s="1654">
        <v>56</v>
      </c>
      <c r="F65" s="1654"/>
      <c r="G65" s="1654">
        <v>55</v>
      </c>
      <c r="H65" s="1654" t="s">
        <v>29</v>
      </c>
      <c r="I65" s="1654" t="s">
        <v>29</v>
      </c>
      <c r="J65" s="1654" t="s">
        <v>29</v>
      </c>
      <c r="K65" s="1654" t="s">
        <v>29</v>
      </c>
      <c r="L65" s="1654">
        <v>1</v>
      </c>
      <c r="M65" s="1504"/>
      <c r="N65" s="1540"/>
    </row>
    <row r="66" spans="2:14" s="1504" customFormat="1" ht="14.25" customHeight="1">
      <c r="B66" s="1535" t="s">
        <v>943</v>
      </c>
      <c r="D66" s="1654">
        <v>2022</v>
      </c>
      <c r="E66" s="1541">
        <f>SUM(G66:L66)</f>
        <v>40</v>
      </c>
      <c r="F66" s="1654"/>
      <c r="G66" s="1654">
        <v>40</v>
      </c>
      <c r="H66" s="1654" t="s">
        <v>29</v>
      </c>
      <c r="I66" s="1654" t="s">
        <v>29</v>
      </c>
      <c r="J66" s="1654" t="s">
        <v>29</v>
      </c>
      <c r="K66" s="1654" t="s">
        <v>29</v>
      </c>
      <c r="L66" s="1654" t="s">
        <v>29</v>
      </c>
      <c r="M66" s="1528"/>
      <c r="N66" s="1539"/>
    </row>
    <row r="67" spans="2:14" s="1528" customFormat="1" ht="14.25" customHeight="1">
      <c r="D67" s="1654">
        <v>2023</v>
      </c>
      <c r="E67" s="1541">
        <f>SUM(G67:L67)</f>
        <v>44</v>
      </c>
      <c r="F67" s="1654"/>
      <c r="G67" s="1654">
        <v>44</v>
      </c>
      <c r="H67" s="1654" t="s">
        <v>29</v>
      </c>
      <c r="I67" s="1654" t="s">
        <v>29</v>
      </c>
      <c r="J67" s="1654" t="s">
        <v>29</v>
      </c>
      <c r="K67" s="1654" t="s">
        <v>29</v>
      </c>
      <c r="L67" s="1654" t="s">
        <v>29</v>
      </c>
      <c r="N67" s="1540"/>
    </row>
    <row r="68" spans="2:14" s="1528" customFormat="1" ht="14.25" customHeight="1">
      <c r="D68" s="1654"/>
      <c r="E68" s="1541"/>
      <c r="F68" s="1654"/>
      <c r="G68" s="1654"/>
      <c r="H68" s="1654"/>
      <c r="I68" s="1654"/>
      <c r="J68" s="1654"/>
      <c r="K68" s="1654"/>
      <c r="L68" s="1654"/>
      <c r="N68" s="1540"/>
    </row>
    <row r="69" spans="2:14" s="1528" customFormat="1" ht="14.25" customHeight="1">
      <c r="B69" s="1662" t="s">
        <v>191</v>
      </c>
      <c r="C69" s="1532"/>
      <c r="D69" s="1653">
        <v>2021</v>
      </c>
      <c r="E69" s="1541">
        <v>116576</v>
      </c>
      <c r="F69" s="1541"/>
      <c r="G69" s="1654">
        <v>20513</v>
      </c>
      <c r="H69" s="1654">
        <v>15944</v>
      </c>
      <c r="I69" s="1654">
        <v>23585</v>
      </c>
      <c r="J69" s="1654">
        <v>11872</v>
      </c>
      <c r="K69" s="1654">
        <v>14053</v>
      </c>
      <c r="L69" s="1654">
        <v>30609</v>
      </c>
      <c r="N69" s="1540"/>
    </row>
    <row r="70" spans="2:14" s="1528" customFormat="1" ht="14.25" customHeight="1">
      <c r="B70" s="1537" t="s">
        <v>192</v>
      </c>
      <c r="D70" s="1654">
        <v>2022</v>
      </c>
      <c r="E70" s="1541">
        <f>SUM(G70:L70)</f>
        <v>113709</v>
      </c>
      <c r="F70" s="1654"/>
      <c r="G70" s="1654">
        <v>17311</v>
      </c>
      <c r="H70" s="1654">
        <v>15895</v>
      </c>
      <c r="I70" s="1654">
        <v>23653</v>
      </c>
      <c r="J70" s="1654">
        <v>10667</v>
      </c>
      <c r="K70" s="1654">
        <v>16424</v>
      </c>
      <c r="L70" s="1654">
        <v>29759</v>
      </c>
      <c r="M70" s="1504"/>
      <c r="N70" s="1540"/>
    </row>
    <row r="71" spans="2:14" s="1504" customFormat="1" ht="14.25" customHeight="1">
      <c r="D71" s="1654">
        <v>2023</v>
      </c>
      <c r="E71" s="1541">
        <f>SUM(G71:L71)</f>
        <v>109921</v>
      </c>
      <c r="F71" s="1654"/>
      <c r="G71" s="1654">
        <v>18916</v>
      </c>
      <c r="H71" s="1654">
        <v>16464</v>
      </c>
      <c r="I71" s="1654">
        <v>22257</v>
      </c>
      <c r="J71" s="1654">
        <v>11380</v>
      </c>
      <c r="K71" s="1654">
        <v>12475</v>
      </c>
      <c r="L71" s="1654">
        <v>28429</v>
      </c>
      <c r="M71" s="1528"/>
      <c r="N71" s="1539"/>
    </row>
    <row r="72" spans="2:14" s="1504" customFormat="1" ht="14.25" customHeight="1">
      <c r="D72" s="1654"/>
      <c r="E72" s="1541"/>
      <c r="F72" s="1654"/>
      <c r="G72" s="1654"/>
      <c r="H72" s="1654"/>
      <c r="I72" s="1654"/>
      <c r="J72" s="1654"/>
      <c r="K72" s="1654"/>
      <c r="L72" s="1654"/>
      <c r="M72" s="1528"/>
      <c r="N72" s="1539"/>
    </row>
    <row r="73" spans="2:14" s="1528" customFormat="1" ht="14.25" customHeight="1">
      <c r="B73" s="1662" t="s">
        <v>944</v>
      </c>
      <c r="C73" s="1532"/>
      <c r="D73" s="1653">
        <v>2021</v>
      </c>
      <c r="E73" s="1541">
        <v>8436</v>
      </c>
      <c r="F73" s="1541"/>
      <c r="G73" s="1654">
        <v>2111</v>
      </c>
      <c r="H73" s="1654">
        <v>2987</v>
      </c>
      <c r="I73" s="1654">
        <v>2236</v>
      </c>
      <c r="J73" s="1654">
        <v>767</v>
      </c>
      <c r="K73" s="1654">
        <v>270</v>
      </c>
      <c r="L73" s="1654">
        <v>65</v>
      </c>
      <c r="N73" s="1540"/>
    </row>
    <row r="74" spans="2:14" s="1528" customFormat="1" ht="14.25" customHeight="1">
      <c r="B74" s="1537" t="s">
        <v>193</v>
      </c>
      <c r="D74" s="1654">
        <v>2022</v>
      </c>
      <c r="E74" s="1541">
        <f>SUM(G74:L74)</f>
        <v>8511</v>
      </c>
      <c r="F74" s="1654"/>
      <c r="G74" s="1654">
        <v>2649</v>
      </c>
      <c r="H74" s="1654">
        <v>2954</v>
      </c>
      <c r="I74" s="1654">
        <v>1944</v>
      </c>
      <c r="J74" s="1654">
        <v>630</v>
      </c>
      <c r="K74" s="1654">
        <v>282</v>
      </c>
      <c r="L74" s="1654">
        <v>52</v>
      </c>
      <c r="N74" s="1540"/>
    </row>
    <row r="75" spans="2:14" s="1528" customFormat="1" ht="14.25" customHeight="1">
      <c r="D75" s="1654">
        <v>2023</v>
      </c>
      <c r="E75" s="1541">
        <f>SUM(G75:L75)</f>
        <v>9431</v>
      </c>
      <c r="F75" s="1654"/>
      <c r="G75" s="1654">
        <v>2124</v>
      </c>
      <c r="H75" s="1654">
        <v>3226</v>
      </c>
      <c r="I75" s="1654">
        <v>2840</v>
      </c>
      <c r="J75" s="1654">
        <v>901</v>
      </c>
      <c r="K75" s="1654">
        <v>296</v>
      </c>
      <c r="L75" s="1654">
        <v>44</v>
      </c>
      <c r="M75" s="1504"/>
      <c r="N75" s="1540"/>
    </row>
    <row r="76" spans="2:14" s="1528" customFormat="1" ht="14.25" customHeight="1">
      <c r="D76" s="1654"/>
      <c r="E76" s="1541"/>
      <c r="F76" s="1654"/>
      <c r="G76" s="1654"/>
      <c r="H76" s="1654"/>
      <c r="I76" s="1654"/>
      <c r="J76" s="1654"/>
      <c r="K76" s="1654"/>
      <c r="L76" s="1654"/>
      <c r="M76" s="1504"/>
      <c r="N76" s="1540"/>
    </row>
    <row r="77" spans="2:14" s="1504" customFormat="1" ht="14.25" customHeight="1">
      <c r="B77" s="1662" t="s">
        <v>194</v>
      </c>
      <c r="D77" s="1653">
        <v>2021</v>
      </c>
      <c r="E77" s="1654">
        <v>441</v>
      </c>
      <c r="F77" s="1654"/>
      <c r="G77" s="1654">
        <v>101</v>
      </c>
      <c r="H77" s="1654">
        <v>144</v>
      </c>
      <c r="I77" s="1654">
        <v>152</v>
      </c>
      <c r="J77" s="1654">
        <v>32</v>
      </c>
      <c r="K77" s="1654">
        <v>9</v>
      </c>
      <c r="L77" s="1654">
        <v>3</v>
      </c>
      <c r="M77" s="1528"/>
      <c r="N77" s="1533"/>
    </row>
    <row r="78" spans="2:14" s="1528" customFormat="1" ht="14.25" customHeight="1">
      <c r="B78" s="1537" t="s">
        <v>195</v>
      </c>
      <c r="D78" s="1654">
        <v>2022</v>
      </c>
      <c r="E78" s="1541">
        <f>SUM(G78:L78)</f>
        <v>459</v>
      </c>
      <c r="F78" s="1654"/>
      <c r="G78" s="1654">
        <v>136</v>
      </c>
      <c r="H78" s="1654">
        <v>134</v>
      </c>
      <c r="I78" s="1654">
        <v>130</v>
      </c>
      <c r="J78" s="1654">
        <v>42</v>
      </c>
      <c r="K78" s="1654">
        <v>13</v>
      </c>
      <c r="L78" s="1654">
        <v>4</v>
      </c>
      <c r="N78" s="1536"/>
    </row>
    <row r="79" spans="2:14" s="1528" customFormat="1" ht="14.25" customHeight="1">
      <c r="D79" s="1654">
        <v>2023</v>
      </c>
      <c r="E79" s="1541">
        <f>SUM(G79:L79)</f>
        <v>444</v>
      </c>
      <c r="F79" s="1654"/>
      <c r="G79" s="1654">
        <v>154</v>
      </c>
      <c r="H79" s="1654">
        <v>144</v>
      </c>
      <c r="I79" s="1654">
        <v>109</v>
      </c>
      <c r="J79" s="1654">
        <v>23</v>
      </c>
      <c r="K79" s="1654">
        <v>11</v>
      </c>
      <c r="L79" s="1654">
        <v>3</v>
      </c>
      <c r="N79" s="1536"/>
    </row>
    <row r="80" spans="2:14" s="1504" customFormat="1" ht="14.25" customHeight="1">
      <c r="M80" s="1528"/>
      <c r="N80" s="1533"/>
    </row>
    <row r="81" spans="1:13" ht="2.25" customHeight="1" thickBot="1">
      <c r="B81" s="1542"/>
      <c r="C81" s="1542"/>
      <c r="D81" s="1543"/>
      <c r="E81" s="1544"/>
      <c r="F81" s="1544"/>
      <c r="G81" s="1544"/>
      <c r="H81" s="1544"/>
      <c r="I81" s="1544"/>
      <c r="J81" s="1544"/>
      <c r="K81" s="1544"/>
      <c r="L81" s="1544"/>
      <c r="M81" s="1544"/>
    </row>
    <row r="82" spans="1:13" s="1547" customFormat="1" ht="15" customHeight="1">
      <c r="A82" s="1545"/>
      <c r="B82" s="1546" t="s">
        <v>1103</v>
      </c>
      <c r="D82" s="1548"/>
      <c r="G82" s="1549"/>
      <c r="H82" s="1549"/>
      <c r="M82" s="1550" t="s">
        <v>30</v>
      </c>
    </row>
    <row r="83" spans="1:13" s="1547" customFormat="1" ht="12" customHeight="1">
      <c r="D83" s="1548"/>
      <c r="G83" s="1551"/>
      <c r="H83" s="1551"/>
      <c r="M83" s="1552" t="s">
        <v>31</v>
      </c>
    </row>
    <row r="84" spans="1:13" s="1553" customFormat="1" ht="12" customHeight="1">
      <c r="B84" s="1554" t="s">
        <v>1104</v>
      </c>
      <c r="D84" s="1555"/>
      <c r="M84" s="1550"/>
    </row>
    <row r="85" spans="1:13" s="1553" customFormat="1" ht="12" customHeight="1">
      <c r="B85" s="1556" t="s">
        <v>1105</v>
      </c>
      <c r="D85" s="1555"/>
      <c r="M85" s="1557"/>
    </row>
  </sheetData>
  <mergeCells count="6">
    <mergeCell ref="G6:M6"/>
    <mergeCell ref="G7:M7"/>
    <mergeCell ref="H8:I8"/>
    <mergeCell ref="J8:K8"/>
    <mergeCell ref="H9:I9"/>
    <mergeCell ref="J9:K9"/>
  </mergeCells>
  <printOptions horizontalCentered="1"/>
  <pageMargins left="0.196527777777778" right="0.196527777777778" top="0.35416666666666702" bottom="0.31527777777777799" header="0.511811023622047" footer="0.511811023622047"/>
  <pageSetup paperSize="9" scale="65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view="pageBreakPreview" zoomScaleNormal="100" workbookViewId="0">
      <selection activeCell="B5" sqref="B5"/>
    </sheetView>
  </sheetViews>
  <sheetFormatPr defaultColWidth="9.140625" defaultRowHeight="16.5"/>
  <cols>
    <col min="1" max="1" width="1.5703125" style="1490" customWidth="1"/>
    <col min="2" max="2" width="12.140625" style="1490" customWidth="1"/>
    <col min="3" max="3" width="20.85546875" style="1490" customWidth="1"/>
    <col min="4" max="4" width="11.5703125" style="1491" customWidth="1"/>
    <col min="5" max="5" width="10.5703125" style="1490" customWidth="1"/>
    <col min="6" max="6" width="2.5703125" style="1490" customWidth="1"/>
    <col min="7" max="7" width="12.42578125" style="1490" customWidth="1"/>
    <col min="8" max="11" width="10.5703125" style="1490" customWidth="1"/>
    <col min="12" max="12" width="8.85546875" style="1490" customWidth="1"/>
    <col min="13" max="13" width="1.140625" style="1490" customWidth="1"/>
    <col min="14" max="14" width="0.5703125" style="1490" customWidth="1"/>
    <col min="15" max="16384" width="9.140625" style="1490"/>
  </cols>
  <sheetData>
    <row r="1" spans="1:14" ht="15" customHeight="1">
      <c r="G1" s="1492"/>
      <c r="H1" s="1492"/>
      <c r="I1" s="1492"/>
      <c r="J1" s="1492"/>
      <c r="K1" s="1492"/>
      <c r="L1" s="1492"/>
      <c r="M1" s="1492"/>
      <c r="N1" s="1492"/>
    </row>
    <row r="2" spans="1:14" ht="15" customHeight="1">
      <c r="B2" s="1493" t="s">
        <v>1187</v>
      </c>
      <c r="C2" s="1494" t="s">
        <v>1101</v>
      </c>
      <c r="D2" s="1495"/>
      <c r="E2" s="1494"/>
      <c r="F2" s="1494"/>
      <c r="G2" s="1494"/>
      <c r="H2" s="1494"/>
    </row>
    <row r="3" spans="1:14" ht="15" customHeight="1">
      <c r="B3" s="1496" t="s">
        <v>1188</v>
      </c>
      <c r="C3" s="1497" t="s">
        <v>1102</v>
      </c>
      <c r="D3" s="1498"/>
      <c r="E3" s="1497"/>
      <c r="F3" s="1497"/>
      <c r="G3" s="1497"/>
      <c r="H3" s="1497"/>
      <c r="I3" s="1499"/>
      <c r="J3" s="1499"/>
      <c r="K3" s="1499"/>
      <c r="L3" s="1499"/>
      <c r="M3" s="1499"/>
      <c r="N3" s="1499"/>
    </row>
    <row r="4" spans="1:14" ht="9.75" customHeight="1" thickBot="1">
      <c r="B4" s="1497"/>
      <c r="C4" s="1497"/>
      <c r="D4" s="1498"/>
      <c r="E4" s="1497"/>
      <c r="F4" s="1497"/>
      <c r="G4" s="1497"/>
      <c r="H4" s="1497"/>
      <c r="I4" s="1499"/>
      <c r="J4" s="1499"/>
      <c r="K4" s="1499"/>
      <c r="L4" s="1499"/>
      <c r="M4" s="1499"/>
      <c r="N4" s="1499"/>
    </row>
    <row r="5" spans="1:14" ht="3.75" customHeight="1" thickTop="1">
      <c r="A5" s="1500"/>
      <c r="B5" s="1500"/>
      <c r="C5" s="1500"/>
      <c r="D5" s="1501"/>
      <c r="E5" s="1502"/>
      <c r="F5" s="1502"/>
      <c r="G5" s="1500"/>
      <c r="H5" s="1503"/>
      <c r="I5" s="1503"/>
      <c r="J5" s="1503"/>
      <c r="K5" s="1503"/>
      <c r="L5" s="1503"/>
      <c r="M5" s="1500"/>
    </row>
    <row r="6" spans="1:14" s="1504" customFormat="1" ht="15" customHeight="1">
      <c r="B6" s="1505" t="s">
        <v>159</v>
      </c>
      <c r="D6" s="1506" t="s">
        <v>1</v>
      </c>
      <c r="E6" s="1507" t="s">
        <v>2</v>
      </c>
      <c r="F6" s="1507"/>
      <c r="G6" s="1692" t="s">
        <v>50</v>
      </c>
      <c r="H6" s="1692"/>
      <c r="I6" s="1692"/>
      <c r="J6" s="1692"/>
      <c r="K6" s="1692"/>
      <c r="L6" s="1692"/>
      <c r="M6" s="1692"/>
    </row>
    <row r="7" spans="1:14" s="1504" customFormat="1" ht="15" customHeight="1">
      <c r="B7" s="1508" t="s">
        <v>160</v>
      </c>
      <c r="D7" s="1509" t="s">
        <v>6</v>
      </c>
      <c r="E7" s="1510" t="s">
        <v>7</v>
      </c>
      <c r="F7" s="1507"/>
      <c r="G7" s="1693" t="s">
        <v>52</v>
      </c>
      <c r="H7" s="1693"/>
      <c r="I7" s="1693"/>
      <c r="J7" s="1693"/>
      <c r="K7" s="1693"/>
      <c r="L7" s="1693"/>
      <c r="M7" s="1693"/>
    </row>
    <row r="8" spans="1:14" s="1504" customFormat="1" ht="15" customHeight="1">
      <c r="D8" s="1511"/>
      <c r="F8" s="1510"/>
      <c r="G8" s="1507" t="s">
        <v>161</v>
      </c>
      <c r="H8" s="1694" t="s">
        <v>162</v>
      </c>
      <c r="I8" s="1694"/>
      <c r="J8" s="1694" t="s">
        <v>163</v>
      </c>
      <c r="K8" s="1694"/>
      <c r="L8" s="1507" t="s">
        <v>164</v>
      </c>
      <c r="N8" s="1507"/>
    </row>
    <row r="9" spans="1:14" s="1504" customFormat="1" ht="15" customHeight="1">
      <c r="D9" s="1511"/>
      <c r="F9" s="1510"/>
      <c r="G9" s="1510" t="s">
        <v>165</v>
      </c>
      <c r="H9" s="1695" t="s">
        <v>166</v>
      </c>
      <c r="I9" s="1695"/>
      <c r="J9" s="1695" t="s">
        <v>167</v>
      </c>
      <c r="K9" s="1695"/>
      <c r="L9" s="1510" t="s">
        <v>168</v>
      </c>
      <c r="N9" s="1507"/>
    </row>
    <row r="10" spans="1:14" s="1504" customFormat="1" ht="15" customHeight="1">
      <c r="D10" s="1511"/>
      <c r="F10" s="1510"/>
      <c r="G10" s="1512" t="s">
        <v>169</v>
      </c>
      <c r="H10" s="1513" t="s">
        <v>170</v>
      </c>
      <c r="I10" s="1513" t="s">
        <v>171</v>
      </c>
      <c r="J10" s="1514" t="s">
        <v>86</v>
      </c>
      <c r="K10" s="1514" t="s">
        <v>87</v>
      </c>
      <c r="L10" s="1513" t="s">
        <v>172</v>
      </c>
      <c r="N10" s="1507"/>
    </row>
    <row r="11" spans="1:14" s="1504" customFormat="1" ht="3.75" customHeight="1">
      <c r="A11" s="1515"/>
      <c r="B11" s="1515"/>
      <c r="C11" s="1515"/>
      <c r="D11" s="1516"/>
      <c r="E11" s="1515"/>
      <c r="F11" s="1517"/>
      <c r="G11" s="1517"/>
      <c r="H11" s="1517"/>
      <c r="I11" s="1517"/>
      <c r="J11" s="1517"/>
      <c r="K11" s="1517"/>
      <c r="L11" s="1517"/>
      <c r="M11" s="1515"/>
      <c r="N11" s="1518"/>
    </row>
    <row r="12" spans="1:14" s="1504" customFormat="1" ht="5.25" customHeight="1">
      <c r="B12" s="1519"/>
      <c r="C12" s="1519"/>
      <c r="D12" s="1520"/>
      <c r="E12" s="1519"/>
      <c r="F12" s="1521"/>
      <c r="G12" s="1521"/>
      <c r="H12" s="1521"/>
      <c r="I12" s="1521"/>
      <c r="J12" s="1521"/>
      <c r="K12" s="1521"/>
      <c r="L12" s="1521"/>
      <c r="M12" s="1519"/>
      <c r="N12" s="1518"/>
    </row>
    <row r="13" spans="1:14" s="1504" customFormat="1" ht="14.25" customHeight="1">
      <c r="B13" s="1662" t="s">
        <v>196</v>
      </c>
      <c r="C13" s="1532"/>
      <c r="D13" s="1653">
        <v>2021</v>
      </c>
      <c r="E13" s="1541">
        <v>58195</v>
      </c>
      <c r="F13" s="1541"/>
      <c r="G13" s="1541">
        <v>19262</v>
      </c>
      <c r="H13" s="1541">
        <v>7786</v>
      </c>
      <c r="I13" s="1541">
        <v>11949</v>
      </c>
      <c r="J13" s="1541">
        <v>6728</v>
      </c>
      <c r="K13" s="1654">
        <v>7433</v>
      </c>
      <c r="L13" s="1654">
        <v>5037</v>
      </c>
      <c r="N13" s="1527"/>
    </row>
    <row r="14" spans="1:14" s="1528" customFormat="1" ht="14.25" customHeight="1">
      <c r="B14" s="1537" t="s">
        <v>197</v>
      </c>
      <c r="D14" s="1654">
        <v>2022</v>
      </c>
      <c r="E14" s="1541">
        <f>SUM(G14:L14)</f>
        <v>55713</v>
      </c>
      <c r="F14" s="1654"/>
      <c r="G14" s="1541">
        <v>18006</v>
      </c>
      <c r="H14" s="1541">
        <v>7490</v>
      </c>
      <c r="I14" s="1541">
        <v>10476</v>
      </c>
      <c r="J14" s="1541">
        <v>6515</v>
      </c>
      <c r="K14" s="1654">
        <v>8924</v>
      </c>
      <c r="L14" s="1654">
        <v>4302</v>
      </c>
      <c r="N14" s="1531"/>
    </row>
    <row r="15" spans="1:14" s="1528" customFormat="1" ht="14.25" customHeight="1">
      <c r="D15" s="1654">
        <v>2023</v>
      </c>
      <c r="E15" s="1541">
        <f>SUM(G15:L15)</f>
        <v>56213</v>
      </c>
      <c r="F15" s="1654"/>
      <c r="G15" s="1541">
        <v>22245</v>
      </c>
      <c r="H15" s="1541">
        <v>8362</v>
      </c>
      <c r="I15" s="1541">
        <v>8314</v>
      </c>
      <c r="J15" s="1541">
        <v>6545</v>
      </c>
      <c r="K15" s="1654">
        <v>6796</v>
      </c>
      <c r="L15" s="1654">
        <v>3951</v>
      </c>
      <c r="N15" s="1531"/>
    </row>
    <row r="16" spans="1:14" s="1528" customFormat="1" ht="14.25" customHeight="1">
      <c r="G16" s="1541"/>
      <c r="H16" s="1541"/>
      <c r="I16" s="1541"/>
      <c r="J16" s="1541"/>
      <c r="K16" s="1654"/>
      <c r="L16" s="1654"/>
      <c r="N16" s="1531"/>
    </row>
    <row r="17" spans="2:14" s="1528" customFormat="1" ht="14.25" customHeight="1">
      <c r="B17" s="1662" t="s">
        <v>945</v>
      </c>
      <c r="C17" s="1532"/>
      <c r="D17" s="1653">
        <v>2021</v>
      </c>
      <c r="E17" s="1541">
        <v>2057</v>
      </c>
      <c r="F17" s="1541"/>
      <c r="G17" s="1541">
        <v>464</v>
      </c>
      <c r="H17" s="1541">
        <v>569</v>
      </c>
      <c r="I17" s="1541">
        <v>668</v>
      </c>
      <c r="J17" s="1541">
        <v>165</v>
      </c>
      <c r="K17" s="1654">
        <v>104</v>
      </c>
      <c r="L17" s="1654">
        <v>87</v>
      </c>
      <c r="N17" s="1531"/>
    </row>
    <row r="18" spans="2:14" s="1504" customFormat="1" ht="14.25" customHeight="1">
      <c r="B18" s="1537" t="s">
        <v>198</v>
      </c>
      <c r="D18" s="1654">
        <v>2022</v>
      </c>
      <c r="E18" s="1541">
        <f>SUM(G18:L18)</f>
        <v>1955</v>
      </c>
      <c r="F18" s="1654"/>
      <c r="G18" s="1541">
        <v>435</v>
      </c>
      <c r="H18" s="1541">
        <v>465</v>
      </c>
      <c r="I18" s="1541">
        <v>670</v>
      </c>
      <c r="J18" s="1541">
        <v>190</v>
      </c>
      <c r="K18" s="1654">
        <v>117</v>
      </c>
      <c r="L18" s="1654">
        <v>78</v>
      </c>
      <c r="N18" s="1527"/>
    </row>
    <row r="19" spans="2:14" s="1528" customFormat="1" ht="14.25" customHeight="1">
      <c r="D19" s="1654">
        <v>2023</v>
      </c>
      <c r="E19" s="1541">
        <f>SUM(G19:L19)</f>
        <v>2029</v>
      </c>
      <c r="F19" s="1654"/>
      <c r="G19" s="1541">
        <v>533</v>
      </c>
      <c r="H19" s="1541">
        <v>486</v>
      </c>
      <c r="I19" s="1541">
        <v>607</v>
      </c>
      <c r="J19" s="1541">
        <v>158</v>
      </c>
      <c r="K19" s="1654">
        <v>130</v>
      </c>
      <c r="L19" s="1654">
        <v>115</v>
      </c>
      <c r="N19" s="1531"/>
    </row>
    <row r="20" spans="2:14" s="1528" customFormat="1" ht="14.25" customHeight="1">
      <c r="D20" s="1654"/>
      <c r="E20" s="1541"/>
      <c r="F20" s="1654"/>
      <c r="G20" s="1541"/>
      <c r="H20" s="1541"/>
      <c r="I20" s="1541"/>
      <c r="J20" s="1541"/>
      <c r="K20" s="1654"/>
      <c r="L20" s="1654"/>
      <c r="N20" s="1531"/>
    </row>
    <row r="21" spans="2:14" s="1528" customFormat="1" ht="14.25" customHeight="1">
      <c r="B21" s="1662" t="s">
        <v>946</v>
      </c>
      <c r="D21" s="1653">
        <v>2021</v>
      </c>
      <c r="E21" s="1654">
        <v>706</v>
      </c>
      <c r="F21" s="1654"/>
      <c r="G21" s="1541">
        <v>130</v>
      </c>
      <c r="H21" s="1541">
        <v>163</v>
      </c>
      <c r="I21" s="1541">
        <v>249</v>
      </c>
      <c r="J21" s="1541">
        <v>112</v>
      </c>
      <c r="K21" s="1654">
        <v>36</v>
      </c>
      <c r="L21" s="1654">
        <v>16</v>
      </c>
      <c r="N21" s="1531"/>
    </row>
    <row r="22" spans="2:14" s="1528" customFormat="1" ht="14.25" customHeight="1">
      <c r="B22" s="1537" t="s">
        <v>199</v>
      </c>
      <c r="D22" s="1654">
        <v>2022</v>
      </c>
      <c r="E22" s="1541">
        <f>SUM(G22:L22)</f>
        <v>636</v>
      </c>
      <c r="F22" s="1654"/>
      <c r="G22" s="1541">
        <v>134</v>
      </c>
      <c r="H22" s="1541">
        <v>153</v>
      </c>
      <c r="I22" s="1541">
        <v>206</v>
      </c>
      <c r="J22" s="1541">
        <v>118</v>
      </c>
      <c r="K22" s="1654">
        <v>14</v>
      </c>
      <c r="L22" s="1654">
        <v>11</v>
      </c>
      <c r="N22" s="1531"/>
    </row>
    <row r="23" spans="2:14" s="1504" customFormat="1" ht="14.25" customHeight="1">
      <c r="D23" s="1654">
        <v>2023</v>
      </c>
      <c r="E23" s="1541">
        <f>SUM(G23:L23)</f>
        <v>635</v>
      </c>
      <c r="F23" s="1654"/>
      <c r="G23" s="1541">
        <v>150</v>
      </c>
      <c r="H23" s="1541">
        <v>181</v>
      </c>
      <c r="I23" s="1541">
        <v>184</v>
      </c>
      <c r="J23" s="1541">
        <v>88</v>
      </c>
      <c r="K23" s="1654">
        <v>23</v>
      </c>
      <c r="L23" s="1654">
        <v>9</v>
      </c>
      <c r="N23" s="1533"/>
    </row>
    <row r="24" spans="2:14" s="1504" customFormat="1" ht="14.25" customHeight="1">
      <c r="D24" s="1654"/>
      <c r="E24" s="1541"/>
      <c r="F24" s="1654"/>
      <c r="G24" s="1541"/>
      <c r="H24" s="1541"/>
      <c r="I24" s="1541"/>
      <c r="J24" s="1541"/>
      <c r="K24" s="1654"/>
      <c r="L24" s="1654"/>
      <c r="N24" s="1533"/>
    </row>
    <row r="25" spans="2:14" s="1528" customFormat="1" ht="14.25" customHeight="1">
      <c r="B25" s="1662" t="s">
        <v>947</v>
      </c>
      <c r="D25" s="1653">
        <v>2021</v>
      </c>
      <c r="E25" s="1654">
        <v>714</v>
      </c>
      <c r="F25" s="1654"/>
      <c r="G25" s="1541">
        <v>151</v>
      </c>
      <c r="H25" s="1541">
        <v>209</v>
      </c>
      <c r="I25" s="1541">
        <v>224</v>
      </c>
      <c r="J25" s="1541">
        <v>114</v>
      </c>
      <c r="K25" s="1654">
        <v>16</v>
      </c>
      <c r="L25" s="1654" t="s">
        <v>29</v>
      </c>
      <c r="N25" s="1531"/>
    </row>
    <row r="26" spans="2:14" s="1528" customFormat="1" ht="14.25" customHeight="1">
      <c r="B26" s="1537" t="s">
        <v>200</v>
      </c>
      <c r="D26" s="1654">
        <v>2022</v>
      </c>
      <c r="E26" s="1541">
        <f>SUM(G26:L26)</f>
        <v>698</v>
      </c>
      <c r="F26" s="1654"/>
      <c r="G26" s="1541">
        <v>139</v>
      </c>
      <c r="H26" s="1541">
        <v>157</v>
      </c>
      <c r="I26" s="1541">
        <v>267</v>
      </c>
      <c r="J26" s="1541">
        <v>108</v>
      </c>
      <c r="K26" s="1654">
        <v>26</v>
      </c>
      <c r="L26" s="1654">
        <v>1</v>
      </c>
      <c r="N26" s="1531"/>
    </row>
    <row r="27" spans="2:14" s="1528" customFormat="1" ht="14.25" customHeight="1">
      <c r="D27" s="1654">
        <v>2023</v>
      </c>
      <c r="E27" s="1541">
        <f>SUM(G27:L27)</f>
        <v>749</v>
      </c>
      <c r="F27" s="1654"/>
      <c r="G27" s="1541">
        <v>149</v>
      </c>
      <c r="H27" s="1541">
        <v>236</v>
      </c>
      <c r="I27" s="1541">
        <v>261</v>
      </c>
      <c r="J27" s="1541">
        <v>70</v>
      </c>
      <c r="K27" s="1654">
        <v>33</v>
      </c>
      <c r="L27" s="1654" t="s">
        <v>29</v>
      </c>
      <c r="N27" s="1531"/>
    </row>
    <row r="28" spans="2:14" s="1528" customFormat="1" ht="14.25" customHeight="1">
      <c r="D28" s="1654"/>
      <c r="E28" s="1541"/>
      <c r="F28" s="1654"/>
      <c r="G28" s="1541"/>
      <c r="H28" s="1541"/>
      <c r="I28" s="1541"/>
      <c r="J28" s="1541"/>
      <c r="K28" s="1654"/>
      <c r="L28" s="1654"/>
      <c r="N28" s="1531"/>
    </row>
    <row r="29" spans="2:14" s="1504" customFormat="1" ht="14.25" customHeight="1">
      <c r="B29" s="1658" t="s">
        <v>201</v>
      </c>
      <c r="D29" s="1653">
        <v>2021</v>
      </c>
      <c r="E29" s="1654">
        <v>637</v>
      </c>
      <c r="F29" s="1654"/>
      <c r="G29" s="1541">
        <v>188</v>
      </c>
      <c r="H29" s="1541">
        <v>213</v>
      </c>
      <c r="I29" s="1541">
        <v>150</v>
      </c>
      <c r="J29" s="1541">
        <v>79</v>
      </c>
      <c r="K29" s="1654">
        <v>7</v>
      </c>
      <c r="L29" s="1654" t="s">
        <v>29</v>
      </c>
      <c r="N29" s="1534"/>
    </row>
    <row r="30" spans="2:14" s="1528" customFormat="1" ht="14.25" customHeight="1">
      <c r="B30" s="1658" t="s">
        <v>203</v>
      </c>
      <c r="D30" s="1654">
        <v>2022</v>
      </c>
      <c r="E30" s="1541">
        <f>SUM(G30:L30)</f>
        <v>627</v>
      </c>
      <c r="F30" s="1654"/>
      <c r="G30" s="1541">
        <v>169</v>
      </c>
      <c r="H30" s="1541">
        <v>180</v>
      </c>
      <c r="I30" s="1541">
        <v>154</v>
      </c>
      <c r="J30" s="1541">
        <v>106</v>
      </c>
      <c r="K30" s="1654">
        <v>14</v>
      </c>
      <c r="L30" s="1654">
        <v>4</v>
      </c>
      <c r="N30" s="1536"/>
    </row>
    <row r="31" spans="2:14" s="1528" customFormat="1" ht="14.25" customHeight="1">
      <c r="B31" s="1657" t="s">
        <v>202</v>
      </c>
      <c r="D31" s="1654">
        <v>2023</v>
      </c>
      <c r="E31" s="1541">
        <f>SUM(G31:L31)</f>
        <v>595</v>
      </c>
      <c r="F31" s="1654"/>
      <c r="G31" s="1541">
        <v>219</v>
      </c>
      <c r="H31" s="1541">
        <v>154</v>
      </c>
      <c r="I31" s="1541">
        <v>122</v>
      </c>
      <c r="J31" s="1541">
        <v>84</v>
      </c>
      <c r="K31" s="1654">
        <v>16</v>
      </c>
      <c r="L31" s="1654" t="s">
        <v>29</v>
      </c>
      <c r="N31" s="1536"/>
    </row>
    <row r="32" spans="2:14" s="1528" customFormat="1" ht="14.25" customHeight="1">
      <c r="B32" s="1537" t="s">
        <v>204</v>
      </c>
      <c r="D32" s="1654"/>
      <c r="E32" s="1654"/>
      <c r="F32" s="1654"/>
      <c r="G32" s="1541"/>
      <c r="H32" s="1541"/>
      <c r="I32" s="1541"/>
      <c r="J32" s="1541"/>
      <c r="K32" s="1654"/>
      <c r="L32" s="1654"/>
      <c r="N32" s="1536"/>
    </row>
    <row r="33" spans="2:14" s="1528" customFormat="1" ht="14.25" customHeight="1">
      <c r="B33" s="1537"/>
      <c r="D33" s="1654"/>
      <c r="E33" s="1654"/>
      <c r="F33" s="1654"/>
      <c r="G33" s="1541"/>
      <c r="H33" s="1541"/>
      <c r="I33" s="1541"/>
      <c r="J33" s="1541"/>
      <c r="K33" s="1654"/>
      <c r="L33" s="1654"/>
      <c r="N33" s="1536"/>
    </row>
    <row r="34" spans="2:14" s="1504" customFormat="1" ht="14.25" customHeight="1">
      <c r="B34" s="1662" t="s">
        <v>205</v>
      </c>
      <c r="C34" s="1532"/>
      <c r="D34" s="1653">
        <v>2021</v>
      </c>
      <c r="E34" s="1541">
        <v>6167</v>
      </c>
      <c r="F34" s="1541"/>
      <c r="G34" s="1541">
        <v>1573</v>
      </c>
      <c r="H34" s="1541">
        <v>2309</v>
      </c>
      <c r="I34" s="1541">
        <v>1531</v>
      </c>
      <c r="J34" s="1541">
        <v>633</v>
      </c>
      <c r="K34" s="1654">
        <v>103</v>
      </c>
      <c r="L34" s="1654">
        <v>18</v>
      </c>
      <c r="N34" s="1533"/>
    </row>
    <row r="35" spans="2:14" s="1528" customFormat="1" ht="14.25" customHeight="1">
      <c r="B35" s="1537" t="s">
        <v>206</v>
      </c>
      <c r="D35" s="1654">
        <v>2022</v>
      </c>
      <c r="E35" s="1541">
        <f>SUM(G35:L35)</f>
        <v>6246</v>
      </c>
      <c r="F35" s="1654"/>
      <c r="G35" s="1541">
        <v>1761</v>
      </c>
      <c r="H35" s="1541">
        <v>2145</v>
      </c>
      <c r="I35" s="1541">
        <v>1582</v>
      </c>
      <c r="J35" s="1541">
        <v>677</v>
      </c>
      <c r="K35" s="1654">
        <v>80</v>
      </c>
      <c r="L35" s="1654">
        <v>1</v>
      </c>
      <c r="N35" s="1538"/>
    </row>
    <row r="36" spans="2:14" s="1528" customFormat="1" ht="14.25" customHeight="1">
      <c r="D36" s="1654">
        <v>2023</v>
      </c>
      <c r="E36" s="1541">
        <f>SUM(G36:L36)</f>
        <v>6775</v>
      </c>
      <c r="F36" s="1654"/>
      <c r="G36" s="1541">
        <v>2085</v>
      </c>
      <c r="H36" s="1541">
        <v>2491</v>
      </c>
      <c r="I36" s="1541">
        <v>1435</v>
      </c>
      <c r="J36" s="1541">
        <v>699</v>
      </c>
      <c r="K36" s="1654">
        <v>60</v>
      </c>
      <c r="L36" s="1654">
        <v>5</v>
      </c>
      <c r="N36" s="1538"/>
    </row>
    <row r="37" spans="2:14" s="1528" customFormat="1" ht="14.25" customHeight="1">
      <c r="D37" s="1654"/>
      <c r="E37" s="1541"/>
      <c r="F37" s="1654"/>
      <c r="G37" s="1541"/>
      <c r="H37" s="1541"/>
      <c r="I37" s="1541"/>
      <c r="J37" s="1541"/>
      <c r="K37" s="1654"/>
      <c r="L37" s="1654"/>
      <c r="N37" s="1538"/>
    </row>
    <row r="38" spans="2:14" s="1528" customFormat="1" ht="14.25" customHeight="1">
      <c r="B38" s="1662" t="s">
        <v>207</v>
      </c>
      <c r="C38" s="1532"/>
      <c r="D38" s="1653">
        <v>2021</v>
      </c>
      <c r="E38" s="1541">
        <v>85067</v>
      </c>
      <c r="F38" s="1541"/>
      <c r="G38" s="1541">
        <v>13754</v>
      </c>
      <c r="H38" s="1541">
        <v>11381</v>
      </c>
      <c r="I38" s="1541">
        <v>14299</v>
      </c>
      <c r="J38" s="1541">
        <v>23490</v>
      </c>
      <c r="K38" s="1654">
        <v>16254</v>
      </c>
      <c r="L38" s="1654">
        <v>5889</v>
      </c>
      <c r="N38" s="1538"/>
    </row>
    <row r="39" spans="2:14" s="1504" customFormat="1" ht="14.25" customHeight="1">
      <c r="B39" s="1663" t="s">
        <v>812</v>
      </c>
      <c r="D39" s="1654">
        <v>2022</v>
      </c>
      <c r="E39" s="1541">
        <f>SUM(G39:L39)</f>
        <v>82751</v>
      </c>
      <c r="F39" s="1654"/>
      <c r="G39" s="1541">
        <v>15484</v>
      </c>
      <c r="H39" s="1541">
        <v>11940</v>
      </c>
      <c r="I39" s="1541">
        <v>13979</v>
      </c>
      <c r="J39" s="1541">
        <v>20464</v>
      </c>
      <c r="K39" s="1654">
        <v>14792</v>
      </c>
      <c r="L39" s="1654">
        <v>6092</v>
      </c>
      <c r="N39" s="1539"/>
    </row>
    <row r="40" spans="2:14" s="1504" customFormat="1" ht="14.25" customHeight="1">
      <c r="D40" s="1654">
        <v>2023</v>
      </c>
      <c r="E40" s="1541">
        <f>SUM(G40:L40)</f>
        <v>81872</v>
      </c>
      <c r="F40" s="1654"/>
      <c r="G40" s="1541">
        <v>17425</v>
      </c>
      <c r="H40" s="1541">
        <v>11733</v>
      </c>
      <c r="I40" s="1541">
        <v>14491</v>
      </c>
      <c r="J40" s="1541">
        <v>20076</v>
      </c>
      <c r="K40" s="1654">
        <v>13086</v>
      </c>
      <c r="L40" s="1654">
        <v>5061</v>
      </c>
      <c r="N40" s="1539"/>
    </row>
    <row r="41" spans="2:14" s="1528" customFormat="1" ht="14.25" customHeight="1">
      <c r="D41" s="1654"/>
      <c r="E41" s="1541"/>
      <c r="F41" s="1654"/>
      <c r="G41" s="1541"/>
      <c r="H41" s="1541"/>
      <c r="I41" s="1541"/>
      <c r="J41" s="1541"/>
      <c r="K41" s="1654"/>
      <c r="L41" s="1654"/>
      <c r="N41" s="1540"/>
    </row>
    <row r="42" spans="2:14" s="1528" customFormat="1" ht="14.25" customHeight="1">
      <c r="B42" s="1662" t="s">
        <v>341</v>
      </c>
      <c r="C42" s="1532"/>
      <c r="D42" s="1653">
        <v>2021</v>
      </c>
      <c r="E42" s="1541">
        <v>47688</v>
      </c>
      <c r="F42" s="1541"/>
      <c r="G42" s="1541">
        <v>7477</v>
      </c>
      <c r="H42" s="1541">
        <v>6049</v>
      </c>
      <c r="I42" s="1541">
        <v>9618</v>
      </c>
      <c r="J42" s="1541">
        <v>10650</v>
      </c>
      <c r="K42" s="1654">
        <v>8286</v>
      </c>
      <c r="L42" s="1654">
        <v>5608</v>
      </c>
      <c r="N42" s="1540"/>
    </row>
    <row r="43" spans="2:14" s="1528" customFormat="1" ht="14.25" customHeight="1">
      <c r="B43" s="1663" t="s">
        <v>208</v>
      </c>
      <c r="D43" s="1654">
        <v>2022</v>
      </c>
      <c r="E43" s="1541">
        <f>SUM(G43:L43)</f>
        <v>45805</v>
      </c>
      <c r="F43" s="1654"/>
      <c r="G43" s="1541">
        <v>7426</v>
      </c>
      <c r="H43" s="1541">
        <v>6247</v>
      </c>
      <c r="I43" s="1541">
        <v>8425</v>
      </c>
      <c r="J43" s="1541">
        <v>9536</v>
      </c>
      <c r="K43" s="1654">
        <v>8278</v>
      </c>
      <c r="L43" s="1654">
        <v>5893</v>
      </c>
      <c r="N43" s="1540"/>
    </row>
    <row r="44" spans="2:14" s="1528" customFormat="1" ht="14.25" customHeight="1">
      <c r="D44" s="1654">
        <v>2023</v>
      </c>
      <c r="E44" s="1541">
        <f>SUM(G44:L44)</f>
        <v>45303</v>
      </c>
      <c r="F44" s="1654"/>
      <c r="G44" s="1541">
        <v>9889</v>
      </c>
      <c r="H44" s="1541">
        <v>6150</v>
      </c>
      <c r="I44" s="1541">
        <v>7827</v>
      </c>
      <c r="J44" s="1541">
        <v>8578</v>
      </c>
      <c r="K44" s="1654">
        <v>7402</v>
      </c>
      <c r="L44" s="1654">
        <v>5457</v>
      </c>
      <c r="N44" s="1540"/>
    </row>
    <row r="45" spans="2:14" s="1504" customFormat="1" ht="14.25" customHeight="1">
      <c r="D45" s="1654"/>
      <c r="E45" s="1541"/>
      <c r="F45" s="1654"/>
      <c r="G45" s="1541"/>
      <c r="H45" s="1541"/>
      <c r="I45" s="1541"/>
      <c r="J45" s="1541"/>
      <c r="K45" s="1654"/>
      <c r="L45" s="1654"/>
      <c r="N45" s="1539"/>
    </row>
    <row r="46" spans="2:14" s="1528" customFormat="1" ht="14.25" customHeight="1">
      <c r="B46" s="1662" t="s">
        <v>209</v>
      </c>
      <c r="D46" s="1653">
        <v>2021</v>
      </c>
      <c r="E46" s="1654">
        <v>942</v>
      </c>
      <c r="F46" s="1654"/>
      <c r="G46" s="1541">
        <v>339</v>
      </c>
      <c r="H46" s="1541">
        <v>334</v>
      </c>
      <c r="I46" s="1541">
        <v>230</v>
      </c>
      <c r="J46" s="1541">
        <v>36</v>
      </c>
      <c r="K46" s="1654">
        <v>3</v>
      </c>
      <c r="L46" s="1654" t="s">
        <v>29</v>
      </c>
      <c r="N46" s="1540"/>
    </row>
    <row r="47" spans="2:14" s="1528" customFormat="1" ht="14.25" customHeight="1">
      <c r="B47" s="1663" t="s">
        <v>1106</v>
      </c>
      <c r="D47" s="1654">
        <v>2022</v>
      </c>
      <c r="E47" s="1541">
        <f>SUM(G47:L47)</f>
        <v>922</v>
      </c>
      <c r="F47" s="1654"/>
      <c r="G47" s="1541">
        <v>314</v>
      </c>
      <c r="H47" s="1541">
        <v>332</v>
      </c>
      <c r="I47" s="1541">
        <v>252</v>
      </c>
      <c r="J47" s="1541">
        <v>21</v>
      </c>
      <c r="K47" s="1654">
        <v>3</v>
      </c>
      <c r="L47" s="1654" t="s">
        <v>29</v>
      </c>
      <c r="N47" s="1540"/>
    </row>
    <row r="48" spans="2:14" s="1528" customFormat="1" ht="14.25" customHeight="1">
      <c r="D48" s="1654">
        <v>2023</v>
      </c>
      <c r="E48" s="1541">
        <f>SUM(G48:L48)</f>
        <v>936</v>
      </c>
      <c r="F48" s="1654"/>
      <c r="G48" s="1541">
        <v>342</v>
      </c>
      <c r="H48" s="1541">
        <v>315</v>
      </c>
      <c r="I48" s="1541">
        <v>244</v>
      </c>
      <c r="J48" s="1541">
        <v>31</v>
      </c>
      <c r="K48" s="1654">
        <v>4</v>
      </c>
      <c r="L48" s="1654" t="s">
        <v>29</v>
      </c>
      <c r="N48" s="1540"/>
    </row>
    <row r="49" spans="2:14" s="1528" customFormat="1" ht="14.25" customHeight="1">
      <c r="D49" s="1654"/>
      <c r="E49" s="1541"/>
      <c r="F49" s="1654"/>
      <c r="G49" s="1541"/>
      <c r="H49" s="1541"/>
      <c r="I49" s="1541"/>
      <c r="J49" s="1541"/>
      <c r="K49" s="1654"/>
      <c r="L49" s="1654"/>
      <c r="N49" s="1540"/>
    </row>
    <row r="50" spans="2:14" s="1504" customFormat="1" ht="14.25" customHeight="1">
      <c r="B50" s="1662" t="s">
        <v>210</v>
      </c>
      <c r="C50" s="1532"/>
      <c r="D50" s="1653">
        <v>2021</v>
      </c>
      <c r="E50" s="1541">
        <v>14484</v>
      </c>
      <c r="F50" s="1541"/>
      <c r="G50" s="1541">
        <v>2182</v>
      </c>
      <c r="H50" s="1541">
        <v>3290</v>
      </c>
      <c r="I50" s="1541">
        <v>4405</v>
      </c>
      <c r="J50" s="1541">
        <v>3366</v>
      </c>
      <c r="K50" s="1654">
        <v>1114</v>
      </c>
      <c r="L50" s="1654">
        <v>127</v>
      </c>
      <c r="N50" s="1539"/>
    </row>
    <row r="51" spans="2:14" s="1528" customFormat="1" ht="14.25" customHeight="1">
      <c r="B51" s="1663" t="s">
        <v>1107</v>
      </c>
      <c r="D51" s="1654">
        <v>2022</v>
      </c>
      <c r="E51" s="1541">
        <f>SUM(G51:L51)</f>
        <v>14280</v>
      </c>
      <c r="F51" s="1654"/>
      <c r="G51" s="1541">
        <v>1929</v>
      </c>
      <c r="H51" s="1541">
        <v>3256</v>
      </c>
      <c r="I51" s="1541">
        <v>4084</v>
      </c>
      <c r="J51" s="1541">
        <v>3405</v>
      </c>
      <c r="K51" s="1654">
        <v>1493</v>
      </c>
      <c r="L51" s="1654">
        <v>113</v>
      </c>
      <c r="N51" s="1540"/>
    </row>
    <row r="52" spans="2:14" s="1528" customFormat="1" ht="14.25" customHeight="1">
      <c r="B52" s="1663"/>
      <c r="D52" s="1654">
        <v>2023</v>
      </c>
      <c r="E52" s="1541">
        <f>SUM(G52:L52)</f>
        <v>15428</v>
      </c>
      <c r="F52" s="1654"/>
      <c r="G52" s="1541">
        <v>2294</v>
      </c>
      <c r="H52" s="1541">
        <v>3461</v>
      </c>
      <c r="I52" s="1541">
        <v>4382</v>
      </c>
      <c r="J52" s="1541">
        <v>3817</v>
      </c>
      <c r="K52" s="1654">
        <v>1396</v>
      </c>
      <c r="L52" s="1654">
        <v>78</v>
      </c>
      <c r="N52" s="1540"/>
    </row>
    <row r="53" spans="2:14" s="1528" customFormat="1" ht="14.25" customHeight="1">
      <c r="G53" s="1541"/>
      <c r="H53" s="1541"/>
      <c r="I53" s="1541"/>
      <c r="J53" s="1541"/>
      <c r="K53" s="1654"/>
      <c r="L53" s="1654"/>
      <c r="N53" s="1540"/>
    </row>
    <row r="54" spans="2:14" s="1528" customFormat="1" ht="14.25" customHeight="1">
      <c r="B54" s="1522" t="s">
        <v>211</v>
      </c>
      <c r="C54" s="1532"/>
      <c r="D54" s="1653">
        <v>2021</v>
      </c>
      <c r="E54" s="1541">
        <v>13642</v>
      </c>
      <c r="F54" s="1541"/>
      <c r="G54" s="1541">
        <v>3175</v>
      </c>
      <c r="H54" s="1541">
        <v>4104</v>
      </c>
      <c r="I54" s="1541">
        <v>4353</v>
      </c>
      <c r="J54" s="1541">
        <v>1544</v>
      </c>
      <c r="K54" s="1654">
        <v>402</v>
      </c>
      <c r="L54" s="1654">
        <v>64</v>
      </c>
      <c r="N54" s="1540"/>
    </row>
    <row r="55" spans="2:14" s="1504" customFormat="1" ht="14.25" customHeight="1">
      <c r="B55" s="1657" t="s">
        <v>212</v>
      </c>
      <c r="D55" s="1654">
        <v>2022</v>
      </c>
      <c r="E55" s="1541">
        <f>SUM(G55:L55)</f>
        <v>13503</v>
      </c>
      <c r="F55" s="1654"/>
      <c r="G55" s="1541">
        <v>3254</v>
      </c>
      <c r="H55" s="1541">
        <v>4551</v>
      </c>
      <c r="I55" s="1541">
        <v>3712</v>
      </c>
      <c r="J55" s="1541">
        <v>1619</v>
      </c>
      <c r="K55" s="1654">
        <v>336</v>
      </c>
      <c r="L55" s="1654">
        <v>31</v>
      </c>
      <c r="N55" s="1539"/>
    </row>
    <row r="56" spans="2:14" s="1504" customFormat="1" ht="14.25" customHeight="1">
      <c r="B56" s="1530"/>
      <c r="D56" s="1654">
        <v>2023</v>
      </c>
      <c r="E56" s="1541">
        <f>SUM(G56:L56)</f>
        <v>14563</v>
      </c>
      <c r="F56" s="1654"/>
      <c r="G56" s="1541">
        <v>4953</v>
      </c>
      <c r="H56" s="1541">
        <v>4405</v>
      </c>
      <c r="I56" s="1541">
        <v>3291</v>
      </c>
      <c r="J56" s="1541">
        <v>1536</v>
      </c>
      <c r="K56" s="1654">
        <v>368</v>
      </c>
      <c r="L56" s="1654">
        <v>10</v>
      </c>
      <c r="N56" s="1539"/>
    </row>
    <row r="57" spans="2:14" s="1528" customFormat="1" ht="14.25" customHeight="1">
      <c r="B57" s="1530"/>
      <c r="D57" s="1654"/>
      <c r="E57" s="1541"/>
      <c r="F57" s="1654"/>
      <c r="G57" s="1541"/>
      <c r="H57" s="1541"/>
      <c r="I57" s="1541"/>
      <c r="J57" s="1541"/>
      <c r="K57" s="1654"/>
      <c r="L57" s="1654"/>
      <c r="N57" s="1540"/>
    </row>
    <row r="58" spans="2:14" s="1528" customFormat="1" ht="14.25" customHeight="1">
      <c r="B58" s="1522" t="s">
        <v>213</v>
      </c>
      <c r="C58" s="1532"/>
      <c r="D58" s="1653">
        <v>2021</v>
      </c>
      <c r="E58" s="1541">
        <v>5386</v>
      </c>
      <c r="F58" s="1541"/>
      <c r="G58" s="1541">
        <v>1310</v>
      </c>
      <c r="H58" s="1541">
        <v>1848</v>
      </c>
      <c r="I58" s="1541">
        <v>1472</v>
      </c>
      <c r="J58" s="1541">
        <v>620</v>
      </c>
      <c r="K58" s="1654">
        <v>118</v>
      </c>
      <c r="L58" s="1654">
        <v>18</v>
      </c>
      <c r="N58" s="1540"/>
    </row>
    <row r="59" spans="2:14" s="1528" customFormat="1" ht="14.25" customHeight="1">
      <c r="B59" s="1657" t="s">
        <v>813</v>
      </c>
      <c r="D59" s="1654">
        <v>2022</v>
      </c>
      <c r="E59" s="1541">
        <f>SUM(G59:L59)</f>
        <v>5098</v>
      </c>
      <c r="F59" s="1654"/>
      <c r="G59" s="1541">
        <v>1247</v>
      </c>
      <c r="H59" s="1541">
        <v>1494</v>
      </c>
      <c r="I59" s="1541">
        <v>1645</v>
      </c>
      <c r="J59" s="1541">
        <v>586</v>
      </c>
      <c r="K59" s="1654">
        <v>111</v>
      </c>
      <c r="L59" s="1654">
        <v>15</v>
      </c>
      <c r="N59" s="1540"/>
    </row>
    <row r="60" spans="2:14" s="1528" customFormat="1" ht="14.25" customHeight="1">
      <c r="B60" s="1530"/>
      <c r="D60" s="1654">
        <v>2023</v>
      </c>
      <c r="E60" s="1541">
        <f>SUM(G60:L60)</f>
        <v>5038</v>
      </c>
      <c r="F60" s="1654"/>
      <c r="G60" s="1541">
        <v>1644</v>
      </c>
      <c r="H60" s="1541">
        <v>1459</v>
      </c>
      <c r="I60" s="1541">
        <v>1303</v>
      </c>
      <c r="J60" s="1541">
        <v>544</v>
      </c>
      <c r="K60" s="1654">
        <v>88</v>
      </c>
      <c r="L60" s="1654" t="s">
        <v>29</v>
      </c>
      <c r="N60" s="1540"/>
    </row>
    <row r="61" spans="2:14" s="1504" customFormat="1" ht="14.25" customHeight="1">
      <c r="B61" s="1530"/>
      <c r="D61" s="1654"/>
      <c r="E61" s="1541"/>
      <c r="F61" s="1654"/>
      <c r="G61" s="1541"/>
      <c r="H61" s="1541"/>
      <c r="I61" s="1541"/>
      <c r="J61" s="1541"/>
      <c r="K61" s="1654"/>
      <c r="L61" s="1654"/>
      <c r="N61" s="1539"/>
    </row>
    <row r="62" spans="2:14" s="1528" customFormat="1" ht="14.25" customHeight="1">
      <c r="B62" s="1522" t="s">
        <v>214</v>
      </c>
      <c r="C62" s="1532"/>
      <c r="D62" s="1653">
        <v>2021</v>
      </c>
      <c r="E62" s="1541">
        <v>90583</v>
      </c>
      <c r="F62" s="1541"/>
      <c r="G62" s="1541">
        <v>21367</v>
      </c>
      <c r="H62" s="1541">
        <v>21536</v>
      </c>
      <c r="I62" s="1541">
        <v>27304</v>
      </c>
      <c r="J62" s="1541">
        <v>15085</v>
      </c>
      <c r="K62" s="1654">
        <v>4529</v>
      </c>
      <c r="L62" s="1654">
        <v>762</v>
      </c>
      <c r="N62" s="1540"/>
    </row>
    <row r="63" spans="2:14" s="1528" customFormat="1" ht="14.25" customHeight="1">
      <c r="B63" s="1537" t="s">
        <v>215</v>
      </c>
      <c r="D63" s="1654">
        <v>2022</v>
      </c>
      <c r="E63" s="1541">
        <f>SUM(G63:L63)</f>
        <v>92084</v>
      </c>
      <c r="F63" s="1654"/>
      <c r="G63" s="1541">
        <v>22188</v>
      </c>
      <c r="H63" s="1541">
        <v>22840</v>
      </c>
      <c r="I63" s="1541">
        <v>26851</v>
      </c>
      <c r="J63" s="1541">
        <v>14115</v>
      </c>
      <c r="K63" s="1654">
        <v>5166</v>
      </c>
      <c r="L63" s="1654">
        <v>924</v>
      </c>
      <c r="N63" s="1540"/>
    </row>
    <row r="64" spans="2:14" s="1528" customFormat="1" ht="14.25" customHeight="1">
      <c r="B64" s="1530"/>
      <c r="D64" s="1654">
        <v>2023</v>
      </c>
      <c r="E64" s="1541">
        <f>SUM(G64:L64)</f>
        <v>90778</v>
      </c>
      <c r="F64" s="1654"/>
      <c r="G64" s="1541">
        <v>24411</v>
      </c>
      <c r="H64" s="1541">
        <v>23221</v>
      </c>
      <c r="I64" s="1541">
        <v>25598</v>
      </c>
      <c r="J64" s="1541">
        <v>13326</v>
      </c>
      <c r="K64" s="1654">
        <v>3691</v>
      </c>
      <c r="L64" s="1654">
        <v>531</v>
      </c>
      <c r="N64" s="1540"/>
    </row>
    <row r="65" spans="2:14" s="1528" customFormat="1" ht="14.25" customHeight="1">
      <c r="B65" s="1530"/>
      <c r="D65" s="1654"/>
      <c r="E65" s="1541"/>
      <c r="F65" s="1654"/>
      <c r="G65" s="1541"/>
      <c r="H65" s="1541"/>
      <c r="I65" s="1541"/>
      <c r="J65" s="1541"/>
      <c r="K65" s="1654"/>
      <c r="L65" s="1654"/>
      <c r="N65" s="1540"/>
    </row>
    <row r="66" spans="2:14" s="1504" customFormat="1" ht="14.25" customHeight="1">
      <c r="B66" s="1522" t="s">
        <v>216</v>
      </c>
      <c r="C66" s="1532"/>
      <c r="D66" s="1653">
        <v>2021</v>
      </c>
      <c r="E66" s="1541">
        <v>91793</v>
      </c>
      <c r="F66" s="1541"/>
      <c r="G66" s="1541">
        <v>18797</v>
      </c>
      <c r="H66" s="1541">
        <v>17058</v>
      </c>
      <c r="I66" s="1541">
        <v>19695</v>
      </c>
      <c r="J66" s="1541">
        <v>16286</v>
      </c>
      <c r="K66" s="1654">
        <v>16625</v>
      </c>
      <c r="L66" s="1654">
        <v>3332</v>
      </c>
      <c r="N66" s="1539"/>
    </row>
    <row r="67" spans="2:14" s="1528" customFormat="1" ht="14.25" customHeight="1">
      <c r="B67" s="1537" t="s">
        <v>217</v>
      </c>
      <c r="D67" s="1654">
        <v>2022</v>
      </c>
      <c r="E67" s="1541">
        <f>SUM(G67:L67)</f>
        <v>92998</v>
      </c>
      <c r="F67" s="1654"/>
      <c r="G67" s="1541">
        <v>19624</v>
      </c>
      <c r="H67" s="1541">
        <v>17376</v>
      </c>
      <c r="I67" s="1541">
        <v>20097</v>
      </c>
      <c r="J67" s="1541">
        <v>19045</v>
      </c>
      <c r="K67" s="1654">
        <v>13721</v>
      </c>
      <c r="L67" s="1654">
        <v>3135</v>
      </c>
      <c r="N67" s="1540"/>
    </row>
    <row r="68" spans="2:14" s="1528" customFormat="1" ht="14.25" customHeight="1">
      <c r="B68" s="1530"/>
      <c r="D68" s="1654">
        <v>2023</v>
      </c>
      <c r="E68" s="1541">
        <f>SUM(G68:L68)</f>
        <v>91674</v>
      </c>
      <c r="F68" s="1654"/>
      <c r="G68" s="1541">
        <v>20733</v>
      </c>
      <c r="H68" s="1541">
        <v>18303</v>
      </c>
      <c r="I68" s="1541">
        <v>19096</v>
      </c>
      <c r="J68" s="1541">
        <v>16319</v>
      </c>
      <c r="K68" s="1654">
        <v>13931</v>
      </c>
      <c r="L68" s="1654">
        <v>3292</v>
      </c>
      <c r="N68" s="1540"/>
    </row>
    <row r="69" spans="2:14" s="1528" customFormat="1" ht="14.25" customHeight="1">
      <c r="B69" s="1530"/>
      <c r="D69" s="1654"/>
      <c r="E69" s="1541"/>
      <c r="F69" s="1654"/>
      <c r="G69" s="1541"/>
      <c r="H69" s="1541"/>
      <c r="I69" s="1541"/>
      <c r="J69" s="1541"/>
      <c r="K69" s="1654"/>
      <c r="L69" s="1654"/>
      <c r="N69" s="1540"/>
    </row>
    <row r="70" spans="2:14" s="1528" customFormat="1" ht="14.25" customHeight="1">
      <c r="B70" s="1522" t="s">
        <v>218</v>
      </c>
      <c r="C70" s="1532"/>
      <c r="D70" s="1653">
        <v>2021</v>
      </c>
      <c r="E70" s="1541">
        <v>71319</v>
      </c>
      <c r="F70" s="1541"/>
      <c r="G70" s="1541">
        <v>15989</v>
      </c>
      <c r="H70" s="1541">
        <v>17332</v>
      </c>
      <c r="I70" s="1541">
        <v>20851</v>
      </c>
      <c r="J70" s="1541">
        <v>10116</v>
      </c>
      <c r="K70" s="1654">
        <v>5858</v>
      </c>
      <c r="L70" s="1654">
        <v>1173</v>
      </c>
      <c r="N70" s="1540"/>
    </row>
    <row r="71" spans="2:14" s="1504" customFormat="1" ht="14.25" customHeight="1">
      <c r="B71" s="1537" t="s">
        <v>219</v>
      </c>
      <c r="D71" s="1654">
        <v>2022</v>
      </c>
      <c r="E71" s="1541">
        <f>SUM(G71:L71)</f>
        <v>73216</v>
      </c>
      <c r="F71" s="1654"/>
      <c r="G71" s="1541">
        <v>17843</v>
      </c>
      <c r="H71" s="1541">
        <v>15600</v>
      </c>
      <c r="I71" s="1541">
        <v>21435</v>
      </c>
      <c r="J71" s="1541">
        <v>12365</v>
      </c>
      <c r="K71" s="1654">
        <v>5138</v>
      </c>
      <c r="L71" s="1654">
        <v>835</v>
      </c>
      <c r="N71" s="1539"/>
    </row>
    <row r="72" spans="2:14" s="1504" customFormat="1" ht="14.25" customHeight="1">
      <c r="B72" s="1530"/>
      <c r="D72" s="1654">
        <v>2023</v>
      </c>
      <c r="E72" s="1541">
        <f>SUM(G72:L72)</f>
        <v>71604</v>
      </c>
      <c r="F72" s="1654"/>
      <c r="G72" s="1541">
        <v>18841</v>
      </c>
      <c r="H72" s="1541">
        <v>17473</v>
      </c>
      <c r="I72" s="1541">
        <v>18494</v>
      </c>
      <c r="J72" s="1541">
        <v>11205</v>
      </c>
      <c r="K72" s="1654">
        <v>5013</v>
      </c>
      <c r="L72" s="1654">
        <v>578</v>
      </c>
      <c r="N72" s="1539"/>
    </row>
    <row r="73" spans="2:14" s="1528" customFormat="1" ht="14.25" customHeight="1">
      <c r="G73" s="1541"/>
      <c r="H73" s="1541"/>
      <c r="I73" s="1541"/>
      <c r="J73" s="1541"/>
      <c r="K73" s="1654"/>
      <c r="L73" s="1654"/>
      <c r="N73" s="1540"/>
    </row>
    <row r="74" spans="2:14" s="1528" customFormat="1" ht="14.25" customHeight="1">
      <c r="B74" s="1522" t="s">
        <v>220</v>
      </c>
      <c r="C74" s="1532"/>
      <c r="D74" s="1653">
        <v>2021</v>
      </c>
      <c r="E74" s="1541">
        <v>1009</v>
      </c>
      <c r="F74" s="1541"/>
      <c r="G74" s="1541">
        <v>86</v>
      </c>
      <c r="H74" s="1541">
        <v>184</v>
      </c>
      <c r="I74" s="1541">
        <v>309</v>
      </c>
      <c r="J74" s="1541">
        <v>244</v>
      </c>
      <c r="K74" s="1654">
        <v>159</v>
      </c>
      <c r="L74" s="1654">
        <v>27</v>
      </c>
      <c r="N74" s="1540"/>
    </row>
    <row r="75" spans="2:14" s="1528" customFormat="1" ht="14.25" customHeight="1">
      <c r="B75" s="1537" t="s">
        <v>221</v>
      </c>
      <c r="D75" s="1654">
        <v>2022</v>
      </c>
      <c r="E75" s="1541">
        <f>SUM(G75:L75)</f>
        <v>1621</v>
      </c>
      <c r="F75" s="1654"/>
      <c r="G75" s="1541">
        <v>138</v>
      </c>
      <c r="H75" s="1541">
        <v>372</v>
      </c>
      <c r="I75" s="1541">
        <v>495</v>
      </c>
      <c r="J75" s="1541">
        <v>397</v>
      </c>
      <c r="K75" s="1654">
        <v>174</v>
      </c>
      <c r="L75" s="1654">
        <v>45</v>
      </c>
      <c r="N75" s="1540"/>
    </row>
    <row r="76" spans="2:14" s="1528" customFormat="1" ht="14.25" customHeight="1">
      <c r="B76" s="1530"/>
      <c r="D76" s="1654">
        <v>2023</v>
      </c>
      <c r="E76" s="1541">
        <f>SUM(G76:L76)</f>
        <v>1737</v>
      </c>
      <c r="F76" s="1654"/>
      <c r="G76" s="1541">
        <v>192</v>
      </c>
      <c r="H76" s="1541">
        <v>405</v>
      </c>
      <c r="I76" s="1541">
        <v>502</v>
      </c>
      <c r="J76" s="1541">
        <v>386</v>
      </c>
      <c r="K76" s="1654">
        <v>188</v>
      </c>
      <c r="L76" s="1654">
        <v>64</v>
      </c>
      <c r="N76" s="1540"/>
    </row>
    <row r="77" spans="2:14" s="1504" customFormat="1" ht="14.25" customHeight="1">
      <c r="G77" s="1541"/>
      <c r="H77" s="1541"/>
      <c r="I77" s="1541"/>
      <c r="J77" s="1541"/>
      <c r="K77" s="1654"/>
      <c r="L77" s="1654"/>
      <c r="N77" s="1533"/>
    </row>
    <row r="78" spans="2:14" s="1528" customFormat="1" ht="14.25" customHeight="1">
      <c r="B78" s="1522" t="s">
        <v>222</v>
      </c>
      <c r="C78" s="1532"/>
      <c r="D78" s="1653">
        <v>2021</v>
      </c>
      <c r="E78" s="1541">
        <v>10042</v>
      </c>
      <c r="F78" s="1541"/>
      <c r="G78" s="1541">
        <v>1934</v>
      </c>
      <c r="H78" s="1541">
        <v>2626</v>
      </c>
      <c r="I78" s="1541">
        <v>2963</v>
      </c>
      <c r="J78" s="1541">
        <v>2247</v>
      </c>
      <c r="K78" s="1654">
        <v>252</v>
      </c>
      <c r="L78" s="1654">
        <v>20</v>
      </c>
      <c r="N78" s="1536"/>
    </row>
    <row r="79" spans="2:14" s="1528" customFormat="1" ht="14.25" customHeight="1">
      <c r="B79" s="1537" t="s">
        <v>223</v>
      </c>
      <c r="D79" s="1654">
        <v>2022</v>
      </c>
      <c r="E79" s="1541">
        <f>SUM(G79:L79)</f>
        <v>10813</v>
      </c>
      <c r="F79" s="1654"/>
      <c r="G79" s="1541">
        <v>2524</v>
      </c>
      <c r="H79" s="1541">
        <v>2274</v>
      </c>
      <c r="I79" s="1541">
        <v>2421</v>
      </c>
      <c r="J79" s="1541">
        <v>2635</v>
      </c>
      <c r="K79" s="1654">
        <v>901</v>
      </c>
      <c r="L79" s="1654">
        <v>58</v>
      </c>
      <c r="N79" s="1536"/>
    </row>
    <row r="80" spans="2:14" s="1528" customFormat="1" ht="14.25" customHeight="1">
      <c r="B80" s="1530"/>
      <c r="D80" s="1654">
        <v>2023</v>
      </c>
      <c r="E80" s="1541">
        <f>SUM(G80:L80)</f>
        <v>12647</v>
      </c>
      <c r="F80" s="1654"/>
      <c r="G80" s="1541">
        <v>2767</v>
      </c>
      <c r="H80" s="1541">
        <v>2862</v>
      </c>
      <c r="I80" s="1541">
        <v>2889</v>
      </c>
      <c r="J80" s="1541">
        <v>3045</v>
      </c>
      <c r="K80" s="1654">
        <v>1019</v>
      </c>
      <c r="L80" s="1654">
        <v>65</v>
      </c>
      <c r="N80" s="1536"/>
    </row>
    <row r="81" spans="1:14" s="1528" customFormat="1" ht="14.25" customHeight="1">
      <c r="B81" s="1530"/>
      <c r="D81" s="1654"/>
      <c r="E81" s="1541"/>
      <c r="F81" s="1654"/>
      <c r="G81" s="1541"/>
      <c r="H81" s="1541"/>
      <c r="I81" s="1541"/>
      <c r="J81" s="1541"/>
      <c r="K81" s="1654"/>
      <c r="L81" s="1654"/>
      <c r="N81" s="1536"/>
    </row>
    <row r="82" spans="1:14" ht="2.25" customHeight="1" thickBot="1">
      <c r="B82" s="1542"/>
      <c r="C82" s="1542"/>
      <c r="D82" s="1543"/>
      <c r="E82" s="1544"/>
      <c r="F82" s="1544"/>
      <c r="G82" s="1544"/>
      <c r="H82" s="1544"/>
      <c r="I82" s="1544"/>
      <c r="J82" s="1544"/>
      <c r="K82" s="1544"/>
      <c r="L82" s="1544"/>
      <c r="M82" s="1544"/>
    </row>
    <row r="83" spans="1:14" s="1547" customFormat="1" ht="15" customHeight="1">
      <c r="A83" s="1545"/>
      <c r="B83" s="1546" t="s">
        <v>1103</v>
      </c>
      <c r="D83" s="1548"/>
      <c r="G83" s="1549"/>
      <c r="H83" s="1549"/>
      <c r="M83" s="1550" t="s">
        <v>30</v>
      </c>
    </row>
    <row r="84" spans="1:14" s="1547" customFormat="1" ht="12" customHeight="1">
      <c r="D84" s="1548"/>
      <c r="G84" s="1551"/>
      <c r="H84" s="1551"/>
      <c r="M84" s="1552" t="s">
        <v>31</v>
      </c>
    </row>
    <row r="85" spans="1:14" s="1553" customFormat="1" ht="12" customHeight="1">
      <c r="B85" s="1554" t="s">
        <v>1104</v>
      </c>
      <c r="D85" s="1555"/>
      <c r="M85" s="1550"/>
    </row>
    <row r="86" spans="1:14" s="1553" customFormat="1" ht="12" customHeight="1">
      <c r="B86" s="1556" t="s">
        <v>1105</v>
      </c>
      <c r="D86" s="1555"/>
      <c r="M86" s="1557"/>
    </row>
  </sheetData>
  <mergeCells count="6">
    <mergeCell ref="G6:M6"/>
    <mergeCell ref="G7:M7"/>
    <mergeCell ref="H8:I8"/>
    <mergeCell ref="J8:K8"/>
    <mergeCell ref="H9:I9"/>
    <mergeCell ref="J9:K9"/>
  </mergeCells>
  <printOptions horizontalCentered="1"/>
  <pageMargins left="0.196527777777778" right="0.196527777777778" top="0.35416666666666702" bottom="0.31527777777777799" header="0.511811023622047" footer="0.511811023622047"/>
  <pageSetup paperSize="9" scale="65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showGridLines="0" view="pageBreakPreview" zoomScaleNormal="100" workbookViewId="0">
      <selection activeCell="B5" sqref="B5"/>
    </sheetView>
  </sheetViews>
  <sheetFormatPr defaultColWidth="9.140625" defaultRowHeight="16.5"/>
  <cols>
    <col min="1" max="1" width="1.5703125" style="1490" customWidth="1"/>
    <col min="2" max="2" width="12.140625" style="1490" customWidth="1"/>
    <col min="3" max="3" width="20.85546875" style="1490" customWidth="1"/>
    <col min="4" max="4" width="11.5703125" style="1491" customWidth="1"/>
    <col min="5" max="5" width="10.5703125" style="1490" customWidth="1"/>
    <col min="6" max="6" width="2.5703125" style="1490" customWidth="1"/>
    <col min="7" max="7" width="12.42578125" style="1490" customWidth="1"/>
    <col min="8" max="11" width="10.5703125" style="1490" customWidth="1"/>
    <col min="12" max="12" width="8.85546875" style="1490" customWidth="1"/>
    <col min="13" max="13" width="1.140625" style="1490" customWidth="1"/>
    <col min="14" max="14" width="0.5703125" style="1490" customWidth="1"/>
    <col min="15" max="16384" width="9.140625" style="1490"/>
  </cols>
  <sheetData>
    <row r="1" spans="1:14" ht="15" customHeight="1">
      <c r="G1" s="1492"/>
      <c r="H1" s="1492"/>
      <c r="I1" s="1492"/>
      <c r="J1" s="1492"/>
      <c r="K1" s="1492"/>
      <c r="L1" s="1492"/>
      <c r="M1" s="1492"/>
      <c r="N1" s="1492"/>
    </row>
    <row r="2" spans="1:14" ht="15" customHeight="1">
      <c r="B2" s="1493" t="s">
        <v>1187</v>
      </c>
      <c r="C2" s="1494" t="s">
        <v>1101</v>
      </c>
      <c r="D2" s="1495"/>
      <c r="E2" s="1494"/>
      <c r="F2" s="1494"/>
      <c r="G2" s="1494"/>
      <c r="H2" s="1494"/>
    </row>
    <row r="3" spans="1:14" ht="15" customHeight="1">
      <c r="B3" s="1496" t="s">
        <v>1188</v>
      </c>
      <c r="C3" s="1497" t="s">
        <v>1102</v>
      </c>
      <c r="D3" s="1498"/>
      <c r="E3" s="1497"/>
      <c r="F3" s="1497"/>
      <c r="G3" s="1497"/>
      <c r="H3" s="1497"/>
      <c r="I3" s="1499"/>
      <c r="J3" s="1499"/>
      <c r="K3" s="1499"/>
      <c r="L3" s="1499"/>
      <c r="M3" s="1499"/>
      <c r="N3" s="1499"/>
    </row>
    <row r="4" spans="1:14" ht="9.75" customHeight="1" thickBot="1">
      <c r="B4" s="1497"/>
      <c r="C4" s="1497"/>
      <c r="D4" s="1498"/>
      <c r="E4" s="1497"/>
      <c r="F4" s="1497"/>
      <c r="G4" s="1497"/>
      <c r="H4" s="1497"/>
      <c r="I4" s="1499"/>
      <c r="J4" s="1499"/>
      <c r="K4" s="1499"/>
      <c r="L4" s="1499"/>
      <c r="M4" s="1499"/>
      <c r="N4" s="1499"/>
    </row>
    <row r="5" spans="1:14" ht="3.75" customHeight="1" thickTop="1">
      <c r="A5" s="1500"/>
      <c r="B5" s="1500"/>
      <c r="C5" s="1500"/>
      <c r="D5" s="1501"/>
      <c r="E5" s="1502"/>
      <c r="F5" s="1502"/>
      <c r="G5" s="1500"/>
      <c r="H5" s="1503"/>
      <c r="I5" s="1503"/>
      <c r="J5" s="1503"/>
      <c r="K5" s="1503"/>
      <c r="L5" s="1503"/>
      <c r="M5" s="1500"/>
    </row>
    <row r="6" spans="1:14" s="1504" customFormat="1" ht="15" customHeight="1">
      <c r="B6" s="1505" t="s">
        <v>159</v>
      </c>
      <c r="D6" s="1506" t="s">
        <v>1</v>
      </c>
      <c r="E6" s="1507" t="s">
        <v>2</v>
      </c>
      <c r="F6" s="1507"/>
      <c r="G6" s="1692" t="s">
        <v>50</v>
      </c>
      <c r="H6" s="1692"/>
      <c r="I6" s="1692"/>
      <c r="J6" s="1692"/>
      <c r="K6" s="1692"/>
      <c r="L6" s="1692"/>
      <c r="M6" s="1692"/>
    </row>
    <row r="7" spans="1:14" s="1504" customFormat="1" ht="15" customHeight="1">
      <c r="B7" s="1508" t="s">
        <v>160</v>
      </c>
      <c r="D7" s="1509" t="s">
        <v>6</v>
      </c>
      <c r="E7" s="1510" t="s">
        <v>7</v>
      </c>
      <c r="F7" s="1507"/>
      <c r="G7" s="1693" t="s">
        <v>52</v>
      </c>
      <c r="H7" s="1693"/>
      <c r="I7" s="1693"/>
      <c r="J7" s="1693"/>
      <c r="K7" s="1693"/>
      <c r="L7" s="1693"/>
      <c r="M7" s="1693"/>
    </row>
    <row r="8" spans="1:14" s="1504" customFormat="1" ht="15" customHeight="1">
      <c r="D8" s="1511"/>
      <c r="F8" s="1510"/>
      <c r="G8" s="1507" t="s">
        <v>161</v>
      </c>
      <c r="H8" s="1694" t="s">
        <v>162</v>
      </c>
      <c r="I8" s="1694"/>
      <c r="J8" s="1694" t="s">
        <v>163</v>
      </c>
      <c r="K8" s="1694"/>
      <c r="L8" s="1507" t="s">
        <v>164</v>
      </c>
      <c r="N8" s="1507"/>
    </row>
    <row r="9" spans="1:14" s="1504" customFormat="1" ht="15" customHeight="1">
      <c r="D9" s="1511"/>
      <c r="F9" s="1510"/>
      <c r="G9" s="1510" t="s">
        <v>165</v>
      </c>
      <c r="H9" s="1695" t="s">
        <v>166</v>
      </c>
      <c r="I9" s="1695"/>
      <c r="J9" s="1695" t="s">
        <v>167</v>
      </c>
      <c r="K9" s="1695"/>
      <c r="L9" s="1510" t="s">
        <v>168</v>
      </c>
      <c r="N9" s="1507"/>
    </row>
    <row r="10" spans="1:14" s="1504" customFormat="1" ht="15" customHeight="1">
      <c r="D10" s="1511"/>
      <c r="F10" s="1510"/>
      <c r="G10" s="1512" t="s">
        <v>169</v>
      </c>
      <c r="H10" s="1513" t="s">
        <v>170</v>
      </c>
      <c r="I10" s="1513" t="s">
        <v>171</v>
      </c>
      <c r="J10" s="1514" t="s">
        <v>86</v>
      </c>
      <c r="K10" s="1514" t="s">
        <v>87</v>
      </c>
      <c r="L10" s="1513" t="s">
        <v>172</v>
      </c>
      <c r="N10" s="1507"/>
    </row>
    <row r="11" spans="1:14" s="1504" customFormat="1" ht="3.75" customHeight="1">
      <c r="A11" s="1515"/>
      <c r="B11" s="1515"/>
      <c r="C11" s="1515"/>
      <c r="D11" s="1516"/>
      <c r="E11" s="1515"/>
      <c r="F11" s="1517"/>
      <c r="G11" s="1517"/>
      <c r="H11" s="1517"/>
      <c r="I11" s="1517"/>
      <c r="J11" s="1517"/>
      <c r="K11" s="1517"/>
      <c r="L11" s="1517"/>
      <c r="M11" s="1515"/>
      <c r="N11" s="1518"/>
    </row>
    <row r="12" spans="1:14" s="1504" customFormat="1" ht="5.25" customHeight="1">
      <c r="B12" s="1519"/>
      <c r="C12" s="1519"/>
      <c r="D12" s="1520"/>
      <c r="E12" s="1519"/>
      <c r="F12" s="1521"/>
      <c r="G12" s="1521"/>
      <c r="H12" s="1521"/>
      <c r="I12" s="1521"/>
      <c r="J12" s="1521"/>
      <c r="K12" s="1521"/>
      <c r="L12" s="1521"/>
      <c r="M12" s="1519"/>
      <c r="N12" s="1518"/>
    </row>
    <row r="13" spans="1:14" s="1504" customFormat="1" ht="14.25" customHeight="1">
      <c r="B13" s="1522" t="s">
        <v>224</v>
      </c>
      <c r="C13" s="1532"/>
      <c r="D13" s="1653">
        <v>2021</v>
      </c>
      <c r="E13" s="1541">
        <v>38077</v>
      </c>
      <c r="F13" s="1541"/>
      <c r="G13" s="1654">
        <v>9689</v>
      </c>
      <c r="H13" s="1654">
        <v>10760</v>
      </c>
      <c r="I13" s="1654">
        <v>9209</v>
      </c>
      <c r="J13" s="1654">
        <v>2167</v>
      </c>
      <c r="K13" s="1654">
        <v>2250</v>
      </c>
      <c r="L13" s="1654">
        <v>4002</v>
      </c>
      <c r="M13" s="1655"/>
      <c r="N13" s="1527"/>
    </row>
    <row r="14" spans="1:14" s="1528" customFormat="1" ht="14.25" customHeight="1">
      <c r="B14" s="1529" t="s">
        <v>225</v>
      </c>
      <c r="D14" s="1654">
        <v>2022</v>
      </c>
      <c r="E14" s="1541">
        <f>SUM(G14:L14)</f>
        <v>35785</v>
      </c>
      <c r="F14" s="1654"/>
      <c r="G14" s="1654">
        <v>9334</v>
      </c>
      <c r="H14" s="1654">
        <v>9820</v>
      </c>
      <c r="I14" s="1654">
        <v>9208</v>
      </c>
      <c r="J14" s="1654">
        <v>2366</v>
      </c>
      <c r="K14" s="1654">
        <v>1623</v>
      </c>
      <c r="L14" s="1654">
        <v>3434</v>
      </c>
      <c r="M14" s="1655"/>
      <c r="N14" s="1531"/>
    </row>
    <row r="15" spans="1:14" s="1528" customFormat="1" ht="14.25" customHeight="1">
      <c r="B15" s="1530"/>
      <c r="D15" s="1654">
        <v>2023</v>
      </c>
      <c r="E15" s="1541">
        <f>SUM(G15:L15)</f>
        <v>36113</v>
      </c>
      <c r="F15" s="1654"/>
      <c r="G15" s="1654">
        <v>10402</v>
      </c>
      <c r="H15" s="1654">
        <v>10711</v>
      </c>
      <c r="I15" s="1654">
        <v>8693</v>
      </c>
      <c r="J15" s="1654">
        <v>2004</v>
      </c>
      <c r="K15" s="1654">
        <v>1631</v>
      </c>
      <c r="L15" s="1654">
        <v>2672</v>
      </c>
      <c r="M15" s="1655"/>
      <c r="N15" s="1531"/>
    </row>
    <row r="16" spans="1:14" s="1528" customFormat="1" ht="14.25" customHeight="1">
      <c r="B16" s="1530"/>
      <c r="D16" s="1654"/>
      <c r="E16" s="1541"/>
      <c r="F16" s="1654"/>
      <c r="G16" s="1654"/>
      <c r="H16" s="1654"/>
      <c r="I16" s="1654"/>
      <c r="J16" s="1654"/>
      <c r="K16" s="1654"/>
      <c r="L16" s="1654"/>
      <c r="M16" s="1655"/>
      <c r="N16" s="1531"/>
    </row>
    <row r="17" spans="2:14" s="1528" customFormat="1" ht="14.25" customHeight="1">
      <c r="B17" s="1522" t="s">
        <v>948</v>
      </c>
      <c r="C17" s="1532"/>
      <c r="D17" s="1653">
        <v>2021</v>
      </c>
      <c r="E17" s="1541">
        <v>24301</v>
      </c>
      <c r="F17" s="1541"/>
      <c r="G17" s="1654">
        <v>10673</v>
      </c>
      <c r="H17" s="1654">
        <v>6291</v>
      </c>
      <c r="I17" s="1654">
        <v>3816</v>
      </c>
      <c r="J17" s="1654">
        <v>1000</v>
      </c>
      <c r="K17" s="1654">
        <v>909</v>
      </c>
      <c r="L17" s="1654">
        <v>1612</v>
      </c>
      <c r="M17" s="1655"/>
      <c r="N17" s="1531"/>
    </row>
    <row r="18" spans="2:14" s="1504" customFormat="1" ht="14.25" customHeight="1">
      <c r="B18" s="1529" t="s">
        <v>226</v>
      </c>
      <c r="D18" s="1654">
        <v>2022</v>
      </c>
      <c r="E18" s="1541">
        <f>SUM(G18:L18)</f>
        <v>25291</v>
      </c>
      <c r="F18" s="1654"/>
      <c r="G18" s="1654">
        <v>11864</v>
      </c>
      <c r="H18" s="1654">
        <v>6708</v>
      </c>
      <c r="I18" s="1654">
        <v>3788</v>
      </c>
      <c r="J18" s="1654">
        <v>893</v>
      </c>
      <c r="K18" s="1654">
        <v>654</v>
      </c>
      <c r="L18" s="1654">
        <v>1384</v>
      </c>
      <c r="M18" s="1655"/>
      <c r="N18" s="1527"/>
    </row>
    <row r="19" spans="2:14" s="1528" customFormat="1" ht="14.25" customHeight="1">
      <c r="B19" s="1530"/>
      <c r="D19" s="1654">
        <v>2023</v>
      </c>
      <c r="E19" s="1541">
        <f>SUM(G19:L19)</f>
        <v>24950</v>
      </c>
      <c r="F19" s="1654"/>
      <c r="G19" s="1654">
        <v>12880</v>
      </c>
      <c r="H19" s="1654">
        <v>6048</v>
      </c>
      <c r="I19" s="1654">
        <v>3093</v>
      </c>
      <c r="J19" s="1654">
        <v>702</v>
      </c>
      <c r="K19" s="1654">
        <v>627</v>
      </c>
      <c r="L19" s="1654">
        <v>1600</v>
      </c>
      <c r="M19" s="1655"/>
      <c r="N19" s="1531"/>
    </row>
    <row r="20" spans="2:14" s="1528" customFormat="1" ht="14.25" customHeight="1">
      <c r="B20" s="1530"/>
      <c r="D20" s="1654"/>
      <c r="E20" s="1541"/>
      <c r="F20" s="1654"/>
      <c r="G20" s="1654"/>
      <c r="H20" s="1654"/>
      <c r="I20" s="1654"/>
      <c r="J20" s="1654"/>
      <c r="K20" s="1654"/>
      <c r="L20" s="1654"/>
      <c r="M20" s="1655"/>
      <c r="N20" s="1531"/>
    </row>
    <row r="21" spans="2:14" s="1528" customFormat="1" ht="14.25" customHeight="1">
      <c r="B21" s="1522" t="s">
        <v>227</v>
      </c>
      <c r="C21" s="1532"/>
      <c r="D21" s="1653">
        <v>2021</v>
      </c>
      <c r="E21" s="1541">
        <v>23937</v>
      </c>
      <c r="F21" s="1541"/>
      <c r="G21" s="1654">
        <v>6327</v>
      </c>
      <c r="H21" s="1654">
        <v>7159</v>
      </c>
      <c r="I21" s="1654">
        <v>6329</v>
      </c>
      <c r="J21" s="1654">
        <v>1160</v>
      </c>
      <c r="K21" s="1654">
        <v>1197</v>
      </c>
      <c r="L21" s="1654">
        <v>1765</v>
      </c>
      <c r="M21" s="1655"/>
      <c r="N21" s="1531"/>
    </row>
    <row r="22" spans="2:14" s="1528" customFormat="1" ht="14.25" customHeight="1">
      <c r="B22" s="1529" t="s">
        <v>228</v>
      </c>
      <c r="D22" s="1654">
        <v>2022</v>
      </c>
      <c r="E22" s="1541">
        <f>SUM(G22:L22)</f>
        <v>25025</v>
      </c>
      <c r="F22" s="1654"/>
      <c r="G22" s="1654">
        <v>7112</v>
      </c>
      <c r="H22" s="1654">
        <v>8723</v>
      </c>
      <c r="I22" s="1654">
        <v>5734</v>
      </c>
      <c r="J22" s="1654">
        <v>1248</v>
      </c>
      <c r="K22" s="1654">
        <v>918</v>
      </c>
      <c r="L22" s="1654">
        <v>1290</v>
      </c>
      <c r="M22" s="1655"/>
      <c r="N22" s="1531"/>
    </row>
    <row r="23" spans="2:14" s="1504" customFormat="1" ht="14.25" customHeight="1">
      <c r="B23" s="1530"/>
      <c r="D23" s="1654">
        <v>2023</v>
      </c>
      <c r="E23" s="1541">
        <f>SUM(G23:L23)</f>
        <v>24625</v>
      </c>
      <c r="F23" s="1654"/>
      <c r="G23" s="1654">
        <v>7073</v>
      </c>
      <c r="H23" s="1654">
        <v>8131</v>
      </c>
      <c r="I23" s="1654">
        <v>5526</v>
      </c>
      <c r="J23" s="1654">
        <v>1419</v>
      </c>
      <c r="K23" s="1654">
        <v>968</v>
      </c>
      <c r="L23" s="1654">
        <v>1508</v>
      </c>
      <c r="M23" s="1655"/>
      <c r="N23" s="1533"/>
    </row>
    <row r="24" spans="2:14" s="1504" customFormat="1" ht="14.25" customHeight="1">
      <c r="B24" s="1530"/>
      <c r="D24" s="1654"/>
      <c r="E24" s="1541"/>
      <c r="F24" s="1654"/>
      <c r="G24" s="1654"/>
      <c r="H24" s="1654"/>
      <c r="I24" s="1654"/>
      <c r="J24" s="1654"/>
      <c r="K24" s="1654"/>
      <c r="L24" s="1654"/>
      <c r="M24" s="1655"/>
      <c r="N24" s="1533"/>
    </row>
    <row r="25" spans="2:14" s="1528" customFormat="1" ht="14.25" customHeight="1">
      <c r="B25" s="1522" t="s">
        <v>229</v>
      </c>
      <c r="C25" s="1532"/>
      <c r="D25" s="1653">
        <v>2021</v>
      </c>
      <c r="E25" s="1541">
        <v>2949</v>
      </c>
      <c r="F25" s="1541"/>
      <c r="G25" s="1654">
        <v>2217</v>
      </c>
      <c r="H25" s="1654">
        <v>549</v>
      </c>
      <c r="I25" s="1654">
        <v>169</v>
      </c>
      <c r="J25" s="1654">
        <v>14</v>
      </c>
      <c r="K25" s="1654" t="s">
        <v>29</v>
      </c>
      <c r="L25" s="1654" t="s">
        <v>29</v>
      </c>
      <c r="M25" s="1655"/>
      <c r="N25" s="1531"/>
    </row>
    <row r="26" spans="2:14" s="1528" customFormat="1" ht="14.25" customHeight="1">
      <c r="B26" s="1535"/>
      <c r="D26" s="1654">
        <v>2022</v>
      </c>
      <c r="E26" s="1541">
        <f>SUM(G26:L26)</f>
        <v>3004</v>
      </c>
      <c r="F26" s="1654"/>
      <c r="G26" s="1654">
        <v>2184</v>
      </c>
      <c r="H26" s="1654">
        <v>593</v>
      </c>
      <c r="I26" s="1654">
        <v>170</v>
      </c>
      <c r="J26" s="1654">
        <v>42</v>
      </c>
      <c r="K26" s="1654">
        <v>12</v>
      </c>
      <c r="L26" s="1654">
        <v>3</v>
      </c>
      <c r="M26" s="1655"/>
      <c r="N26" s="1531"/>
    </row>
    <row r="27" spans="2:14" s="1528" customFormat="1" ht="14.25" customHeight="1">
      <c r="B27" s="1530"/>
      <c r="D27" s="1654">
        <v>2023</v>
      </c>
      <c r="E27" s="1541">
        <f>SUM(G27:L27)</f>
        <v>3060</v>
      </c>
      <c r="F27" s="1654"/>
      <c r="G27" s="1654">
        <v>2483</v>
      </c>
      <c r="H27" s="1654">
        <v>438</v>
      </c>
      <c r="I27" s="1654">
        <v>134</v>
      </c>
      <c r="J27" s="1654">
        <v>5</v>
      </c>
      <c r="K27" s="1654" t="s">
        <v>29</v>
      </c>
      <c r="L27" s="1654" t="s">
        <v>29</v>
      </c>
      <c r="M27" s="1655"/>
      <c r="N27" s="1531"/>
    </row>
    <row r="28" spans="2:14" s="1528" customFormat="1" ht="14.25" customHeight="1">
      <c r="B28" s="1530"/>
      <c r="D28" s="1654"/>
      <c r="E28" s="1541"/>
      <c r="F28" s="1654"/>
      <c r="G28" s="1654"/>
      <c r="H28" s="1654"/>
      <c r="I28" s="1654"/>
      <c r="J28" s="1654"/>
      <c r="K28" s="1654"/>
      <c r="L28" s="1654"/>
      <c r="M28" s="1655"/>
      <c r="N28" s="1531"/>
    </row>
    <row r="29" spans="2:14" s="1504" customFormat="1" ht="14.25" customHeight="1">
      <c r="B29" s="1522" t="s">
        <v>1108</v>
      </c>
      <c r="C29" s="1532"/>
      <c r="D29" s="1653">
        <v>2021</v>
      </c>
      <c r="E29" s="1541">
        <v>2892</v>
      </c>
      <c r="F29" s="1541"/>
      <c r="G29" s="1654">
        <v>941</v>
      </c>
      <c r="H29" s="1654">
        <v>1737</v>
      </c>
      <c r="I29" s="1654">
        <v>211</v>
      </c>
      <c r="J29" s="1654">
        <v>3</v>
      </c>
      <c r="K29" s="1654" t="s">
        <v>29</v>
      </c>
      <c r="L29" s="1654" t="s">
        <v>29</v>
      </c>
      <c r="M29" s="1655"/>
      <c r="N29" s="1534"/>
    </row>
    <row r="30" spans="2:14" s="1528" customFormat="1" ht="14.25" customHeight="1">
      <c r="B30" s="1535"/>
      <c r="D30" s="1654">
        <v>2022</v>
      </c>
      <c r="E30" s="1541">
        <f>SUM(G30:L30)</f>
        <v>2962</v>
      </c>
      <c r="F30" s="1654"/>
      <c r="G30" s="1654">
        <v>1178</v>
      </c>
      <c r="H30" s="1654">
        <v>1523</v>
      </c>
      <c r="I30" s="1654">
        <v>227</v>
      </c>
      <c r="J30" s="1654">
        <v>24</v>
      </c>
      <c r="K30" s="1654">
        <v>10</v>
      </c>
      <c r="L30" s="1654" t="s">
        <v>29</v>
      </c>
      <c r="M30" s="1655"/>
      <c r="N30" s="1536"/>
    </row>
    <row r="31" spans="2:14" s="1528" customFormat="1" ht="14.25" customHeight="1">
      <c r="B31" s="1530"/>
      <c r="D31" s="1654">
        <v>2023</v>
      </c>
      <c r="E31" s="1541">
        <f>SUM(G31:L31)</f>
        <v>3010</v>
      </c>
      <c r="F31" s="1654"/>
      <c r="G31" s="1654">
        <v>1544</v>
      </c>
      <c r="H31" s="1654">
        <v>1276</v>
      </c>
      <c r="I31" s="1654">
        <v>189</v>
      </c>
      <c r="J31" s="1654">
        <v>1</v>
      </c>
      <c r="K31" s="1654" t="s">
        <v>29</v>
      </c>
      <c r="L31" s="1654" t="s">
        <v>29</v>
      </c>
      <c r="M31" s="1655"/>
      <c r="N31" s="1536"/>
    </row>
    <row r="32" spans="2:14" s="1528" customFormat="1" ht="14.25" customHeight="1">
      <c r="B32" s="1530"/>
      <c r="D32" s="1654"/>
      <c r="E32" s="1541"/>
      <c r="F32" s="1654"/>
      <c r="G32" s="1654"/>
      <c r="H32" s="1654"/>
      <c r="I32" s="1654"/>
      <c r="J32" s="1654"/>
      <c r="K32" s="1654"/>
      <c r="L32" s="1654"/>
      <c r="M32" s="1655"/>
      <c r="N32" s="1536"/>
    </row>
    <row r="33" spans="2:14" s="1528" customFormat="1" ht="14.25" customHeight="1">
      <c r="B33" s="1522" t="s">
        <v>794</v>
      </c>
      <c r="D33" s="1653">
        <v>2021</v>
      </c>
      <c r="E33" s="1654">
        <v>57</v>
      </c>
      <c r="F33" s="1654"/>
      <c r="G33" s="1654">
        <v>16</v>
      </c>
      <c r="H33" s="1654">
        <v>23</v>
      </c>
      <c r="I33" s="1654">
        <v>18</v>
      </c>
      <c r="J33" s="1654" t="s">
        <v>29</v>
      </c>
      <c r="K33" s="1654" t="s">
        <v>29</v>
      </c>
      <c r="L33" s="1654" t="s">
        <v>29</v>
      </c>
      <c r="M33" s="1655"/>
      <c r="N33" s="1536"/>
    </row>
    <row r="34" spans="2:14" s="1504" customFormat="1" ht="14.25" customHeight="1">
      <c r="B34" s="1535"/>
      <c r="D34" s="1654">
        <v>2022</v>
      </c>
      <c r="E34" s="1541">
        <f>SUM(G34:L34)</f>
        <v>42</v>
      </c>
      <c r="F34" s="1654"/>
      <c r="G34" s="1654">
        <v>39</v>
      </c>
      <c r="H34" s="1654">
        <v>3</v>
      </c>
      <c r="I34" s="1654" t="s">
        <v>29</v>
      </c>
      <c r="J34" s="1654" t="s">
        <v>29</v>
      </c>
      <c r="K34" s="1654" t="s">
        <v>29</v>
      </c>
      <c r="L34" s="1654" t="s">
        <v>29</v>
      </c>
      <c r="M34" s="1655"/>
      <c r="N34" s="1533"/>
    </row>
    <row r="35" spans="2:14" s="1528" customFormat="1" ht="14.25" customHeight="1">
      <c r="B35" s="1530"/>
      <c r="D35" s="1654">
        <v>2023</v>
      </c>
      <c r="E35" s="1541">
        <f>SUM(G35:L35)</f>
        <v>50</v>
      </c>
      <c r="F35" s="1654"/>
      <c r="G35" s="1654">
        <v>46</v>
      </c>
      <c r="H35" s="1654">
        <v>2</v>
      </c>
      <c r="I35" s="1654">
        <v>2</v>
      </c>
      <c r="J35" s="1654" t="s">
        <v>29</v>
      </c>
      <c r="K35" s="1654" t="s">
        <v>29</v>
      </c>
      <c r="L35" s="1654" t="s">
        <v>29</v>
      </c>
      <c r="M35" s="1655"/>
      <c r="N35" s="1538"/>
    </row>
    <row r="36" spans="2:14" s="1528" customFormat="1" ht="14.25" customHeight="1">
      <c r="B36" s="1530"/>
      <c r="D36" s="1654"/>
      <c r="E36" s="1541"/>
      <c r="F36" s="1654"/>
      <c r="G36" s="1654"/>
      <c r="H36" s="1654"/>
      <c r="I36" s="1654"/>
      <c r="J36" s="1654"/>
      <c r="K36" s="1654"/>
      <c r="L36" s="1654"/>
      <c r="M36" s="1655"/>
      <c r="N36" s="1538"/>
    </row>
    <row r="37" spans="2:14" s="1528" customFormat="1" ht="14.25" customHeight="1">
      <c r="B37" s="1522" t="s">
        <v>795</v>
      </c>
      <c r="D37" s="1653">
        <v>2021</v>
      </c>
      <c r="E37" s="1654">
        <v>57</v>
      </c>
      <c r="F37" s="1654"/>
      <c r="G37" s="1654">
        <v>48</v>
      </c>
      <c r="H37" s="1654">
        <v>7</v>
      </c>
      <c r="I37" s="1654">
        <v>1</v>
      </c>
      <c r="J37" s="1654" t="s">
        <v>29</v>
      </c>
      <c r="K37" s="1654">
        <v>1</v>
      </c>
      <c r="L37" s="1654" t="s">
        <v>29</v>
      </c>
      <c r="M37" s="1655"/>
      <c r="N37" s="1538"/>
    </row>
    <row r="38" spans="2:14" s="1528" customFormat="1" ht="14.25" customHeight="1">
      <c r="B38" s="1535"/>
      <c r="D38" s="1654">
        <v>2022</v>
      </c>
      <c r="E38" s="1541">
        <f>SUM(G38:L38)</f>
        <v>42</v>
      </c>
      <c r="F38" s="1654"/>
      <c r="G38" s="1654">
        <v>37</v>
      </c>
      <c r="H38" s="1654">
        <v>4</v>
      </c>
      <c r="I38" s="1654">
        <v>1</v>
      </c>
      <c r="J38" s="1654" t="s">
        <v>29</v>
      </c>
      <c r="K38" s="1654" t="s">
        <v>29</v>
      </c>
      <c r="L38" s="1654" t="s">
        <v>29</v>
      </c>
      <c r="M38" s="1655"/>
      <c r="N38" s="1538"/>
    </row>
    <row r="39" spans="2:14" s="1504" customFormat="1" ht="14.25" customHeight="1">
      <c r="B39" s="1530"/>
      <c r="D39" s="1654">
        <v>2023</v>
      </c>
      <c r="E39" s="1541">
        <f>SUM(G39:L39)</f>
        <v>50</v>
      </c>
      <c r="F39" s="1654"/>
      <c r="G39" s="1654">
        <v>43</v>
      </c>
      <c r="H39" s="1654">
        <v>2</v>
      </c>
      <c r="I39" s="1654">
        <v>5</v>
      </c>
      <c r="J39" s="1654" t="s">
        <v>29</v>
      </c>
      <c r="K39" s="1654" t="s">
        <v>29</v>
      </c>
      <c r="L39" s="1654" t="s">
        <v>29</v>
      </c>
      <c r="M39" s="1655"/>
      <c r="N39" s="1539"/>
    </row>
    <row r="40" spans="2:14" s="1504" customFormat="1" ht="14.25" customHeight="1">
      <c r="B40" s="1530"/>
      <c r="D40" s="1654"/>
      <c r="E40" s="1541"/>
      <c r="F40" s="1654"/>
      <c r="G40" s="1654"/>
      <c r="H40" s="1654"/>
      <c r="I40" s="1654"/>
      <c r="J40" s="1654"/>
      <c r="K40" s="1654"/>
      <c r="L40" s="1654"/>
      <c r="M40" s="1655"/>
      <c r="N40" s="1539"/>
    </row>
    <row r="41" spans="2:14" s="1528" customFormat="1" ht="14.25" customHeight="1">
      <c r="B41" s="1522" t="s">
        <v>949</v>
      </c>
      <c r="D41" s="1653">
        <v>2021</v>
      </c>
      <c r="E41" s="1654">
        <v>57</v>
      </c>
      <c r="F41" s="1654"/>
      <c r="G41" s="1654">
        <v>42</v>
      </c>
      <c r="H41" s="1654">
        <v>12</v>
      </c>
      <c r="I41" s="1654">
        <v>3</v>
      </c>
      <c r="J41" s="1654" t="s">
        <v>29</v>
      </c>
      <c r="K41" s="1654" t="s">
        <v>29</v>
      </c>
      <c r="L41" s="1654" t="s">
        <v>29</v>
      </c>
      <c r="M41" s="1655"/>
      <c r="N41" s="1540"/>
    </row>
    <row r="42" spans="2:14" s="1528" customFormat="1" ht="14.25" customHeight="1">
      <c r="B42" s="1535"/>
      <c r="D42" s="1654">
        <v>2022</v>
      </c>
      <c r="E42" s="1541">
        <f>SUM(G42:L42)</f>
        <v>42</v>
      </c>
      <c r="F42" s="1654"/>
      <c r="G42" s="1654">
        <v>33</v>
      </c>
      <c r="H42" s="1654">
        <v>6</v>
      </c>
      <c r="I42" s="1654">
        <v>3</v>
      </c>
      <c r="J42" s="1654" t="s">
        <v>29</v>
      </c>
      <c r="K42" s="1654" t="s">
        <v>29</v>
      </c>
      <c r="L42" s="1654" t="s">
        <v>29</v>
      </c>
      <c r="M42" s="1655"/>
      <c r="N42" s="1540"/>
    </row>
    <row r="43" spans="2:14" s="1528" customFormat="1" ht="14.25" customHeight="1">
      <c r="B43" s="1530"/>
      <c r="D43" s="1654">
        <v>2023</v>
      </c>
      <c r="E43" s="1541">
        <f>SUM(G43:L43)</f>
        <v>50</v>
      </c>
      <c r="F43" s="1654"/>
      <c r="G43" s="1654">
        <v>42</v>
      </c>
      <c r="H43" s="1654">
        <v>6</v>
      </c>
      <c r="I43" s="1654">
        <v>2</v>
      </c>
      <c r="J43" s="1654" t="s">
        <v>29</v>
      </c>
      <c r="K43" s="1654" t="s">
        <v>29</v>
      </c>
      <c r="L43" s="1654" t="s">
        <v>29</v>
      </c>
      <c r="M43" s="1655"/>
      <c r="N43" s="1540"/>
    </row>
    <row r="44" spans="2:14" s="1528" customFormat="1" ht="14.25" customHeight="1">
      <c r="B44" s="1530"/>
      <c r="D44" s="1654"/>
      <c r="E44" s="1541"/>
      <c r="F44" s="1654"/>
      <c r="G44" s="1654"/>
      <c r="H44" s="1654"/>
      <c r="I44" s="1654"/>
      <c r="J44" s="1654"/>
      <c r="K44" s="1654"/>
      <c r="L44" s="1654"/>
      <c r="M44" s="1655"/>
      <c r="N44" s="1540"/>
    </row>
    <row r="45" spans="2:14" s="1504" customFormat="1" ht="14.25" customHeight="1">
      <c r="B45" s="1522" t="s">
        <v>796</v>
      </c>
      <c r="C45" s="1532"/>
      <c r="D45" s="1653">
        <v>2021</v>
      </c>
      <c r="E45" s="1541">
        <v>11196</v>
      </c>
      <c r="F45" s="1541"/>
      <c r="G45" s="1654">
        <v>3450</v>
      </c>
      <c r="H45" s="1654">
        <v>2756</v>
      </c>
      <c r="I45" s="1654">
        <v>2716</v>
      </c>
      <c r="J45" s="1654">
        <v>807</v>
      </c>
      <c r="K45" s="1654">
        <v>534</v>
      </c>
      <c r="L45" s="1654">
        <v>933</v>
      </c>
      <c r="M45" s="1655"/>
      <c r="N45" s="1539"/>
    </row>
    <row r="46" spans="2:14" s="1528" customFormat="1" ht="14.25" customHeight="1">
      <c r="B46" s="1535"/>
      <c r="D46" s="1654">
        <v>2022</v>
      </c>
      <c r="E46" s="1541">
        <f>SUM(G46:L46)</f>
        <v>12286</v>
      </c>
      <c r="F46" s="1654"/>
      <c r="G46" s="1654">
        <v>4550</v>
      </c>
      <c r="H46" s="1654">
        <v>3045</v>
      </c>
      <c r="I46" s="1654">
        <v>2499</v>
      </c>
      <c r="J46" s="1654">
        <v>640</v>
      </c>
      <c r="K46" s="1654">
        <v>686</v>
      </c>
      <c r="L46" s="1654">
        <v>866</v>
      </c>
      <c r="M46" s="1655"/>
      <c r="N46" s="1540"/>
    </row>
    <row r="47" spans="2:14" s="1528" customFormat="1" ht="14.25" customHeight="1">
      <c r="B47" s="1530"/>
      <c r="D47" s="1654">
        <v>2023</v>
      </c>
      <c r="E47" s="1541">
        <f>SUM(G47:L47)</f>
        <v>11508</v>
      </c>
      <c r="F47" s="1654"/>
      <c r="G47" s="1654">
        <v>4661</v>
      </c>
      <c r="H47" s="1654">
        <v>2736</v>
      </c>
      <c r="I47" s="1654">
        <v>2217</v>
      </c>
      <c r="J47" s="1654">
        <v>699</v>
      </c>
      <c r="K47" s="1654">
        <v>539</v>
      </c>
      <c r="L47" s="1654">
        <v>656</v>
      </c>
      <c r="M47" s="1655"/>
      <c r="N47" s="1540"/>
    </row>
    <row r="48" spans="2:14" s="1528" customFormat="1" ht="14.25" customHeight="1">
      <c r="B48" s="1530"/>
      <c r="D48" s="1654"/>
      <c r="E48" s="1541"/>
      <c r="F48" s="1654"/>
      <c r="G48" s="1654"/>
      <c r="H48" s="1654"/>
      <c r="I48" s="1654"/>
      <c r="J48" s="1654"/>
      <c r="K48" s="1654"/>
      <c r="L48" s="1654"/>
      <c r="M48" s="1655"/>
      <c r="N48" s="1540"/>
    </row>
    <row r="49" spans="2:14" s="1528" customFormat="1" ht="14.25" customHeight="1">
      <c r="B49" s="1522" t="s">
        <v>797</v>
      </c>
      <c r="C49" s="1532"/>
      <c r="D49" s="1653">
        <v>2021</v>
      </c>
      <c r="E49" s="1541">
        <v>11202</v>
      </c>
      <c r="F49" s="1541"/>
      <c r="G49" s="1654">
        <v>2539</v>
      </c>
      <c r="H49" s="1654">
        <v>2661</v>
      </c>
      <c r="I49" s="1654">
        <v>2962</v>
      </c>
      <c r="J49" s="1654">
        <v>1092</v>
      </c>
      <c r="K49" s="1654">
        <v>881</v>
      </c>
      <c r="L49" s="1654">
        <v>1067</v>
      </c>
      <c r="M49" s="1655"/>
      <c r="N49" s="1540"/>
    </row>
    <row r="50" spans="2:14" s="1504" customFormat="1" ht="14.25" customHeight="1">
      <c r="B50" s="1535"/>
      <c r="D50" s="1654">
        <v>2022</v>
      </c>
      <c r="E50" s="1541">
        <f>SUM(G50:L50)</f>
        <v>12285</v>
      </c>
      <c r="F50" s="1654"/>
      <c r="G50" s="1654">
        <v>4112</v>
      </c>
      <c r="H50" s="1654">
        <v>2723</v>
      </c>
      <c r="I50" s="1654">
        <v>2621</v>
      </c>
      <c r="J50" s="1654">
        <v>1108</v>
      </c>
      <c r="K50" s="1654">
        <v>766</v>
      </c>
      <c r="L50" s="1654">
        <v>955</v>
      </c>
      <c r="M50" s="1655"/>
      <c r="N50" s="1539"/>
    </row>
    <row r="51" spans="2:14" s="1504" customFormat="1" ht="14.25" customHeight="1">
      <c r="B51" s="1530"/>
      <c r="D51" s="1654">
        <v>2023</v>
      </c>
      <c r="E51" s="1541">
        <f>SUM(G51:L51)</f>
        <v>11525</v>
      </c>
      <c r="F51" s="1654"/>
      <c r="G51" s="1654">
        <v>3576</v>
      </c>
      <c r="H51" s="1654">
        <v>2466</v>
      </c>
      <c r="I51" s="1654">
        <v>2687</v>
      </c>
      <c r="J51" s="1654">
        <v>1055</v>
      </c>
      <c r="K51" s="1654">
        <v>754</v>
      </c>
      <c r="L51" s="1654">
        <v>987</v>
      </c>
      <c r="M51" s="1655"/>
      <c r="N51" s="1539"/>
    </row>
    <row r="52" spans="2:14" s="1504" customFormat="1" ht="14.25" customHeight="1">
      <c r="G52" s="1654"/>
      <c r="H52" s="1654"/>
      <c r="I52" s="1654"/>
      <c r="J52" s="1654"/>
      <c r="K52" s="1654"/>
      <c r="L52" s="1654"/>
      <c r="M52" s="1655"/>
      <c r="N52" s="1539"/>
    </row>
    <row r="53" spans="2:14" s="1528" customFormat="1" ht="14.25" customHeight="1">
      <c r="B53" s="1522" t="s">
        <v>798</v>
      </c>
      <c r="C53" s="1532"/>
      <c r="D53" s="1653">
        <v>2021</v>
      </c>
      <c r="E53" s="1541">
        <v>11198</v>
      </c>
      <c r="F53" s="1541"/>
      <c r="G53" s="1654">
        <v>1218</v>
      </c>
      <c r="H53" s="1654">
        <v>3776</v>
      </c>
      <c r="I53" s="1654">
        <v>3289</v>
      </c>
      <c r="J53" s="1654">
        <v>1238</v>
      </c>
      <c r="K53" s="1654">
        <v>890</v>
      </c>
      <c r="L53" s="1654">
        <v>787</v>
      </c>
      <c r="M53" s="1655"/>
      <c r="N53" s="1540"/>
    </row>
    <row r="54" spans="2:14" s="1528" customFormat="1" ht="14.25" customHeight="1">
      <c r="B54" s="1535"/>
      <c r="D54" s="1654">
        <v>2022</v>
      </c>
      <c r="E54" s="1541">
        <f>SUM(G54:L54)</f>
        <v>12282</v>
      </c>
      <c r="F54" s="1654"/>
      <c r="G54" s="1654">
        <v>1773</v>
      </c>
      <c r="H54" s="1654">
        <v>3551</v>
      </c>
      <c r="I54" s="1654">
        <v>3721</v>
      </c>
      <c r="J54" s="1654">
        <v>1567</v>
      </c>
      <c r="K54" s="1654">
        <v>962</v>
      </c>
      <c r="L54" s="1654">
        <v>708</v>
      </c>
      <c r="M54" s="1655"/>
      <c r="N54" s="1540"/>
    </row>
    <row r="55" spans="2:14" s="1528" customFormat="1" ht="14.25" customHeight="1">
      <c r="B55" s="1530"/>
      <c r="D55" s="1654">
        <v>2023</v>
      </c>
      <c r="E55" s="1541">
        <f>SUM(G55:L55)</f>
        <v>11516</v>
      </c>
      <c r="F55" s="1654"/>
      <c r="G55" s="1654">
        <v>2295</v>
      </c>
      <c r="H55" s="1654">
        <v>4074</v>
      </c>
      <c r="I55" s="1654">
        <v>2860</v>
      </c>
      <c r="J55" s="1654">
        <v>1110</v>
      </c>
      <c r="K55" s="1654">
        <v>622</v>
      </c>
      <c r="L55" s="1654">
        <v>555</v>
      </c>
      <c r="M55" s="1655"/>
      <c r="N55" s="1540"/>
    </row>
    <row r="56" spans="2:14" s="1528" customFormat="1" ht="14.25" customHeight="1">
      <c r="B56" s="1530"/>
      <c r="D56" s="1654"/>
      <c r="E56" s="1541"/>
      <c r="F56" s="1654"/>
      <c r="G56" s="1654"/>
      <c r="H56" s="1654"/>
      <c r="I56" s="1654"/>
      <c r="J56" s="1654"/>
      <c r="K56" s="1654"/>
      <c r="L56" s="1654"/>
      <c r="M56" s="1655"/>
      <c r="N56" s="1540"/>
    </row>
    <row r="57" spans="2:14" s="1528" customFormat="1" ht="14.25" customHeight="1">
      <c r="B57" s="1522" t="s">
        <v>799</v>
      </c>
      <c r="C57" s="1532"/>
      <c r="D57" s="1653">
        <v>2021</v>
      </c>
      <c r="E57" s="1541">
        <v>4158</v>
      </c>
      <c r="F57" s="1541"/>
      <c r="G57" s="1654">
        <v>746</v>
      </c>
      <c r="H57" s="1654">
        <v>715</v>
      </c>
      <c r="I57" s="1654">
        <v>816</v>
      </c>
      <c r="J57" s="1654">
        <v>507</v>
      </c>
      <c r="K57" s="1654">
        <v>551</v>
      </c>
      <c r="L57" s="1654">
        <v>823</v>
      </c>
      <c r="M57" s="1655"/>
      <c r="N57" s="1540"/>
    </row>
    <row r="58" spans="2:14" s="1504" customFormat="1" ht="14.25" customHeight="1">
      <c r="B58" s="1535"/>
      <c r="D58" s="1654">
        <v>2022</v>
      </c>
      <c r="E58" s="1541">
        <f>SUM(G58:L58)</f>
        <v>4280</v>
      </c>
      <c r="F58" s="1654"/>
      <c r="G58" s="1654">
        <v>906</v>
      </c>
      <c r="H58" s="1654">
        <v>720</v>
      </c>
      <c r="I58" s="1654">
        <v>919</v>
      </c>
      <c r="J58" s="1654">
        <v>538</v>
      </c>
      <c r="K58" s="1654">
        <v>449</v>
      </c>
      <c r="L58" s="1654">
        <v>748</v>
      </c>
      <c r="M58" s="1655"/>
      <c r="N58" s="1539"/>
    </row>
    <row r="59" spans="2:14" s="1528" customFormat="1" ht="14.25" customHeight="1">
      <c r="B59" s="1530"/>
      <c r="D59" s="1654">
        <v>2023</v>
      </c>
      <c r="E59" s="1541">
        <f>SUM(G59:L59)</f>
        <v>4035</v>
      </c>
      <c r="F59" s="1654"/>
      <c r="G59" s="1654">
        <v>1056</v>
      </c>
      <c r="H59" s="1654">
        <v>752</v>
      </c>
      <c r="I59" s="1654">
        <v>748</v>
      </c>
      <c r="J59" s="1654">
        <v>409</v>
      </c>
      <c r="K59" s="1654">
        <v>367</v>
      </c>
      <c r="L59" s="1654">
        <v>703</v>
      </c>
      <c r="M59" s="1655"/>
      <c r="N59" s="1540"/>
    </row>
    <row r="60" spans="2:14" s="1528" customFormat="1" ht="14.25" customHeight="1">
      <c r="B60" s="1530"/>
      <c r="D60" s="1654"/>
      <c r="E60" s="1541"/>
      <c r="F60" s="1654"/>
      <c r="G60" s="1654"/>
      <c r="H60" s="1654"/>
      <c r="I60" s="1654"/>
      <c r="J60" s="1654"/>
      <c r="K60" s="1654"/>
      <c r="L60" s="1654"/>
      <c r="M60" s="1655"/>
      <c r="N60" s="1540"/>
    </row>
    <row r="61" spans="2:14" s="1528" customFormat="1" ht="14.25" customHeight="1">
      <c r="B61" s="1522" t="s">
        <v>800</v>
      </c>
      <c r="C61" s="1532"/>
      <c r="D61" s="1653">
        <v>2021</v>
      </c>
      <c r="E61" s="1541">
        <v>4137</v>
      </c>
      <c r="F61" s="1541"/>
      <c r="G61" s="1654">
        <v>1158</v>
      </c>
      <c r="H61" s="1654">
        <v>892</v>
      </c>
      <c r="I61" s="1654">
        <v>787</v>
      </c>
      <c r="J61" s="1654">
        <v>384</v>
      </c>
      <c r="K61" s="1654">
        <v>372</v>
      </c>
      <c r="L61" s="1654">
        <v>544</v>
      </c>
      <c r="M61" s="1655"/>
      <c r="N61" s="1540"/>
    </row>
    <row r="62" spans="2:14" s="1528" customFormat="1" ht="14.25" customHeight="1">
      <c r="B62" s="1535"/>
      <c r="D62" s="1654">
        <v>2022</v>
      </c>
      <c r="E62" s="1541">
        <f>SUM(G62:L62)</f>
        <v>4261</v>
      </c>
      <c r="F62" s="1654"/>
      <c r="G62" s="1654">
        <v>1430</v>
      </c>
      <c r="H62" s="1654">
        <v>867</v>
      </c>
      <c r="I62" s="1654">
        <v>772</v>
      </c>
      <c r="J62" s="1654">
        <v>354</v>
      </c>
      <c r="K62" s="1654">
        <v>339</v>
      </c>
      <c r="L62" s="1654">
        <v>499</v>
      </c>
      <c r="M62" s="1655"/>
      <c r="N62" s="1540"/>
    </row>
    <row r="63" spans="2:14" s="1504" customFormat="1" ht="14.25" customHeight="1">
      <c r="B63" s="1530"/>
      <c r="D63" s="1654">
        <v>2023</v>
      </c>
      <c r="E63" s="1541">
        <f>SUM(G63:L63)</f>
        <v>4048</v>
      </c>
      <c r="F63" s="1654"/>
      <c r="G63" s="1654">
        <v>1553</v>
      </c>
      <c r="H63" s="1654">
        <v>976</v>
      </c>
      <c r="I63" s="1654">
        <v>563</v>
      </c>
      <c r="J63" s="1654">
        <v>244</v>
      </c>
      <c r="K63" s="1654">
        <v>258</v>
      </c>
      <c r="L63" s="1654">
        <v>454</v>
      </c>
      <c r="M63" s="1655"/>
      <c r="N63" s="1539"/>
    </row>
    <row r="64" spans="2:14" s="1528" customFormat="1" ht="14.25" customHeight="1">
      <c r="B64" s="1530"/>
      <c r="D64" s="1654"/>
      <c r="E64" s="1541"/>
      <c r="F64" s="1654"/>
      <c r="G64" s="1654"/>
      <c r="H64" s="1654"/>
      <c r="I64" s="1654"/>
      <c r="J64" s="1654"/>
      <c r="K64" s="1654"/>
      <c r="L64" s="1654"/>
      <c r="M64" s="1655"/>
      <c r="N64" s="1540"/>
    </row>
    <row r="65" spans="2:14" s="1528" customFormat="1" ht="14.25" customHeight="1">
      <c r="B65" s="1522" t="s">
        <v>230</v>
      </c>
      <c r="C65" s="1532"/>
      <c r="D65" s="1653">
        <v>2021</v>
      </c>
      <c r="E65" s="1541">
        <v>49976</v>
      </c>
      <c r="F65" s="1541"/>
      <c r="G65" s="1654">
        <v>11679</v>
      </c>
      <c r="H65" s="1654">
        <v>20633</v>
      </c>
      <c r="I65" s="1654">
        <v>11104</v>
      </c>
      <c r="J65" s="1654">
        <v>2515</v>
      </c>
      <c r="K65" s="1654">
        <v>1685</v>
      </c>
      <c r="L65" s="1654">
        <v>2360</v>
      </c>
      <c r="M65" s="1655"/>
      <c r="N65" s="1540"/>
    </row>
    <row r="66" spans="2:14" s="1528" customFormat="1" ht="14.25" customHeight="1">
      <c r="B66" s="1529" t="s">
        <v>231</v>
      </c>
      <c r="D66" s="1654">
        <v>2022</v>
      </c>
      <c r="E66" s="1541">
        <f>SUM(G66:L66)</f>
        <v>48625</v>
      </c>
      <c r="F66" s="1654"/>
      <c r="G66" s="1654">
        <v>10440</v>
      </c>
      <c r="H66" s="1654">
        <v>20575</v>
      </c>
      <c r="I66" s="1654">
        <v>11785</v>
      </c>
      <c r="J66" s="1654">
        <v>2367</v>
      </c>
      <c r="K66" s="1654">
        <v>1455</v>
      </c>
      <c r="L66" s="1654">
        <v>2003</v>
      </c>
      <c r="M66" s="1655"/>
      <c r="N66" s="1540"/>
    </row>
    <row r="67" spans="2:14" s="1528" customFormat="1" ht="14.25" customHeight="1">
      <c r="B67" s="1530"/>
      <c r="D67" s="1654">
        <v>2023</v>
      </c>
      <c r="E67" s="1541">
        <f>SUM(G67:L67)</f>
        <v>47727</v>
      </c>
      <c r="F67" s="1654"/>
      <c r="G67" s="1654">
        <v>10824</v>
      </c>
      <c r="H67" s="1654">
        <v>20490</v>
      </c>
      <c r="I67" s="1654">
        <v>11104</v>
      </c>
      <c r="J67" s="1654">
        <v>2268</v>
      </c>
      <c r="K67" s="1654">
        <v>1182</v>
      </c>
      <c r="L67" s="1654">
        <v>1859</v>
      </c>
      <c r="M67" s="1655"/>
      <c r="N67" s="1540"/>
    </row>
    <row r="68" spans="2:14" s="1504" customFormat="1" ht="14.25" customHeight="1">
      <c r="B68" s="1530"/>
      <c r="D68" s="1654"/>
      <c r="E68" s="1541"/>
      <c r="F68" s="1654"/>
      <c r="G68" s="1654"/>
      <c r="H68" s="1654"/>
      <c r="I68" s="1654"/>
      <c r="J68" s="1654"/>
      <c r="K68" s="1654"/>
      <c r="L68" s="1654"/>
      <c r="M68" s="1655"/>
      <c r="N68" s="1539"/>
    </row>
    <row r="69" spans="2:14" s="1528" customFormat="1" ht="14.25" customHeight="1">
      <c r="B69" s="1522" t="s">
        <v>232</v>
      </c>
      <c r="C69" s="1532"/>
      <c r="D69" s="1653">
        <v>2021</v>
      </c>
      <c r="E69" s="1541">
        <v>9557</v>
      </c>
      <c r="F69" s="1541"/>
      <c r="G69" s="1654">
        <v>2817</v>
      </c>
      <c r="H69" s="1654">
        <v>3195</v>
      </c>
      <c r="I69" s="1654">
        <v>2078</v>
      </c>
      <c r="J69" s="1654">
        <v>663</v>
      </c>
      <c r="K69" s="1654">
        <v>395</v>
      </c>
      <c r="L69" s="1654">
        <v>409</v>
      </c>
      <c r="M69" s="1655"/>
      <c r="N69" s="1540"/>
    </row>
    <row r="70" spans="2:14" s="1528" customFormat="1" ht="14.25" customHeight="1">
      <c r="B70" s="1529" t="s">
        <v>233</v>
      </c>
      <c r="D70" s="1654">
        <v>2022</v>
      </c>
      <c r="E70" s="1541">
        <f>SUM(G70:L70)</f>
        <v>8367</v>
      </c>
      <c r="F70" s="1654"/>
      <c r="G70" s="1654">
        <v>2559</v>
      </c>
      <c r="H70" s="1654">
        <v>2802</v>
      </c>
      <c r="I70" s="1654">
        <v>1812</v>
      </c>
      <c r="J70" s="1654">
        <v>519</v>
      </c>
      <c r="K70" s="1654">
        <v>344</v>
      </c>
      <c r="L70" s="1654">
        <v>331</v>
      </c>
      <c r="M70" s="1655"/>
      <c r="N70" s="1540"/>
    </row>
    <row r="71" spans="2:14" s="1528" customFormat="1" ht="14.25" customHeight="1">
      <c r="B71" s="1529"/>
      <c r="D71" s="1654">
        <v>2023</v>
      </c>
      <c r="E71" s="1541">
        <f>SUM(G71:L71)</f>
        <v>7648</v>
      </c>
      <c r="F71" s="1654"/>
      <c r="G71" s="1654">
        <v>2341</v>
      </c>
      <c r="H71" s="1654">
        <v>2788</v>
      </c>
      <c r="I71" s="1654">
        <v>1657</v>
      </c>
      <c r="J71" s="1654">
        <v>397</v>
      </c>
      <c r="K71" s="1654">
        <v>222</v>
      </c>
      <c r="L71" s="1654">
        <v>243</v>
      </c>
      <c r="M71" s="1655"/>
      <c r="N71" s="1540"/>
    </row>
    <row r="72" spans="2:14" s="1528" customFormat="1" ht="14.25" customHeight="1">
      <c r="G72" s="1654"/>
      <c r="H72" s="1654"/>
      <c r="I72" s="1654"/>
      <c r="J72" s="1654"/>
      <c r="K72" s="1654"/>
      <c r="L72" s="1654"/>
      <c r="M72" s="1655"/>
      <c r="N72" s="1540"/>
    </row>
    <row r="73" spans="2:14" s="1504" customFormat="1" ht="14.25" customHeight="1">
      <c r="B73" s="1522" t="s">
        <v>234</v>
      </c>
      <c r="C73" s="1523"/>
      <c r="D73" s="1653">
        <v>2021</v>
      </c>
      <c r="E73" s="1541">
        <v>1462</v>
      </c>
      <c r="F73" s="1541"/>
      <c r="G73" s="1654">
        <v>643</v>
      </c>
      <c r="H73" s="1654">
        <v>414</v>
      </c>
      <c r="I73" s="1654">
        <v>236</v>
      </c>
      <c r="J73" s="1654">
        <v>119</v>
      </c>
      <c r="K73" s="1654">
        <v>36</v>
      </c>
      <c r="L73" s="1654">
        <v>14</v>
      </c>
      <c r="M73" s="1655"/>
      <c r="N73" s="1539"/>
    </row>
    <row r="74" spans="2:14" s="1504" customFormat="1" ht="14.25" customHeight="1">
      <c r="B74" s="1529" t="s">
        <v>235</v>
      </c>
      <c r="C74" s="1530"/>
      <c r="D74" s="1654">
        <v>2022</v>
      </c>
      <c r="E74" s="1541">
        <f>SUM(G74:L74)</f>
        <v>1286</v>
      </c>
      <c r="F74" s="1654"/>
      <c r="G74" s="1654">
        <v>600</v>
      </c>
      <c r="H74" s="1654">
        <v>349</v>
      </c>
      <c r="I74" s="1654">
        <v>196</v>
      </c>
      <c r="J74" s="1654">
        <v>101</v>
      </c>
      <c r="K74" s="1654">
        <v>28</v>
      </c>
      <c r="L74" s="1654">
        <v>12</v>
      </c>
      <c r="M74" s="1655"/>
      <c r="N74" s="1539"/>
    </row>
    <row r="75" spans="2:14" s="1528" customFormat="1" ht="14.25" customHeight="1">
      <c r="B75" s="1530"/>
      <c r="C75" s="1530"/>
      <c r="D75" s="1654">
        <v>2023</v>
      </c>
      <c r="E75" s="1541">
        <f>SUM(G75:L75)</f>
        <v>1336</v>
      </c>
      <c r="F75" s="1654"/>
      <c r="G75" s="1654">
        <v>596</v>
      </c>
      <c r="H75" s="1654">
        <v>386</v>
      </c>
      <c r="I75" s="1654">
        <v>223</v>
      </c>
      <c r="J75" s="1654">
        <v>101</v>
      </c>
      <c r="K75" s="1654">
        <v>23</v>
      </c>
      <c r="L75" s="1654">
        <v>7</v>
      </c>
      <c r="M75" s="1655"/>
      <c r="N75" s="1540"/>
    </row>
    <row r="76" spans="2:14" s="1528" customFormat="1" ht="14.25" customHeight="1">
      <c r="B76" s="1530"/>
      <c r="C76" s="1530"/>
      <c r="D76" s="1654"/>
      <c r="E76" s="1541"/>
      <c r="F76" s="1654"/>
      <c r="G76" s="1654"/>
      <c r="H76" s="1654"/>
      <c r="I76" s="1654"/>
      <c r="J76" s="1654"/>
      <c r="K76" s="1654"/>
      <c r="L76" s="1654"/>
      <c r="M76" s="1655"/>
      <c r="N76" s="1540"/>
    </row>
    <row r="77" spans="2:14" s="1528" customFormat="1" ht="14.25" customHeight="1">
      <c r="B77" s="1522" t="s">
        <v>236</v>
      </c>
      <c r="C77" s="1530"/>
      <c r="D77" s="1653">
        <v>2021</v>
      </c>
      <c r="E77" s="1654">
        <v>367</v>
      </c>
      <c r="F77" s="1654"/>
      <c r="G77" s="1654">
        <v>241</v>
      </c>
      <c r="H77" s="1654">
        <v>60</v>
      </c>
      <c r="I77" s="1654">
        <v>32</v>
      </c>
      <c r="J77" s="1654">
        <v>26</v>
      </c>
      <c r="K77" s="1654">
        <v>4</v>
      </c>
      <c r="L77" s="1654">
        <v>4</v>
      </c>
      <c r="M77" s="1655"/>
      <c r="N77" s="1540"/>
    </row>
    <row r="78" spans="2:14" s="1528" customFormat="1" ht="14.25" customHeight="1">
      <c r="B78" s="1529" t="s">
        <v>237</v>
      </c>
      <c r="C78" s="1530"/>
      <c r="D78" s="1654">
        <v>2022</v>
      </c>
      <c r="E78" s="1541">
        <f>SUM(G78:L78)</f>
        <v>339</v>
      </c>
      <c r="F78" s="1654"/>
      <c r="G78" s="1654">
        <v>213</v>
      </c>
      <c r="H78" s="1654">
        <v>63</v>
      </c>
      <c r="I78" s="1654">
        <v>30</v>
      </c>
      <c r="J78" s="1654">
        <v>27</v>
      </c>
      <c r="K78" s="1654">
        <v>6</v>
      </c>
      <c r="L78" s="1654" t="s">
        <v>29</v>
      </c>
      <c r="M78" s="1655"/>
      <c r="N78" s="1540"/>
    </row>
    <row r="79" spans="2:14" s="1504" customFormat="1" ht="14.25" customHeight="1">
      <c r="B79" s="1530"/>
      <c r="C79" s="1530"/>
      <c r="D79" s="1654">
        <v>2023</v>
      </c>
      <c r="E79" s="1541">
        <f>SUM(G79:L79)</f>
        <v>367</v>
      </c>
      <c r="F79" s="1654"/>
      <c r="G79" s="1654">
        <v>256</v>
      </c>
      <c r="H79" s="1654">
        <v>59</v>
      </c>
      <c r="I79" s="1654">
        <v>20</v>
      </c>
      <c r="J79" s="1654">
        <v>25</v>
      </c>
      <c r="K79" s="1654">
        <v>5</v>
      </c>
      <c r="L79" s="1654">
        <v>2</v>
      </c>
      <c r="M79" s="1655"/>
      <c r="N79" s="1533"/>
    </row>
    <row r="80" spans="2:14" s="1528" customFormat="1" ht="14.25" customHeight="1">
      <c r="B80" s="1530"/>
      <c r="C80" s="1530"/>
      <c r="D80" s="1654"/>
      <c r="E80" s="1654"/>
      <c r="F80" s="1654"/>
      <c r="G80" s="1654"/>
      <c r="H80" s="1654"/>
      <c r="I80" s="1654"/>
      <c r="J80" s="1654"/>
      <c r="K80" s="1654"/>
      <c r="L80" s="1654"/>
      <c r="M80" s="1655"/>
      <c r="N80" s="1536"/>
    </row>
    <row r="81" spans="1:13" ht="2.25" customHeight="1" thickBot="1">
      <c r="B81" s="1542"/>
      <c r="C81" s="1542"/>
      <c r="D81" s="1660"/>
      <c r="E81" s="1661"/>
      <c r="F81" s="1661"/>
      <c r="G81" s="1661"/>
      <c r="H81" s="1661"/>
      <c r="I81" s="1661"/>
      <c r="J81" s="1661"/>
      <c r="K81" s="1661"/>
      <c r="L81" s="1661"/>
      <c r="M81" s="1544"/>
    </row>
    <row r="82" spans="1:13" s="1547" customFormat="1" ht="15" customHeight="1">
      <c r="A82" s="1545"/>
      <c r="B82" s="1546" t="s">
        <v>1103</v>
      </c>
      <c r="D82" s="1548"/>
      <c r="G82" s="1549"/>
      <c r="H82" s="1549"/>
      <c r="M82" s="1550" t="s">
        <v>30</v>
      </c>
    </row>
    <row r="83" spans="1:13" s="1547" customFormat="1" ht="12" customHeight="1">
      <c r="D83" s="1548"/>
      <c r="G83" s="1551"/>
      <c r="H83" s="1551"/>
      <c r="M83" s="1552" t="s">
        <v>31</v>
      </c>
    </row>
    <row r="84" spans="1:13" s="1553" customFormat="1" ht="12" customHeight="1">
      <c r="B84" s="1554" t="s">
        <v>1104</v>
      </c>
      <c r="D84" s="1555"/>
      <c r="M84" s="1550"/>
    </row>
    <row r="85" spans="1:13" s="1553" customFormat="1" ht="12" customHeight="1">
      <c r="B85" s="1556" t="s">
        <v>1105</v>
      </c>
      <c r="D85" s="1555"/>
      <c r="M85" s="1557"/>
    </row>
  </sheetData>
  <mergeCells count="6">
    <mergeCell ref="G6:M6"/>
    <mergeCell ref="G7:M7"/>
    <mergeCell ref="H8:I8"/>
    <mergeCell ref="J8:K8"/>
    <mergeCell ref="H9:I9"/>
    <mergeCell ref="J9:K9"/>
  </mergeCells>
  <printOptions horizontalCentered="1"/>
  <pageMargins left="0.196527777777778" right="0.196527777777778" top="0.35416666666666702" bottom="0.31527777777777799" header="0.511811023622047" footer="0.511811023622047"/>
  <pageSetup paperSize="9" scale="65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showGridLines="0" view="pageBreakPreview" zoomScaleNormal="100" workbookViewId="0">
      <selection activeCell="B5" sqref="B5"/>
    </sheetView>
  </sheetViews>
  <sheetFormatPr defaultColWidth="9.140625" defaultRowHeight="16.5"/>
  <cols>
    <col min="1" max="1" width="1.5703125" style="1490" customWidth="1"/>
    <col min="2" max="2" width="12.140625" style="1490" customWidth="1"/>
    <col min="3" max="3" width="20.85546875" style="1490" customWidth="1"/>
    <col min="4" max="4" width="11.5703125" style="1491" customWidth="1"/>
    <col min="5" max="5" width="10.5703125" style="1490" customWidth="1"/>
    <col min="6" max="6" width="2.5703125" style="1490" customWidth="1"/>
    <col min="7" max="7" width="12.42578125" style="1490" customWidth="1"/>
    <col min="8" max="11" width="10.5703125" style="1490" customWidth="1"/>
    <col min="12" max="12" width="8.85546875" style="1490" customWidth="1"/>
    <col min="13" max="13" width="1.140625" style="1490" customWidth="1"/>
    <col min="14" max="14" width="0.5703125" style="1490" customWidth="1"/>
    <col min="15" max="16384" width="9.140625" style="1490"/>
  </cols>
  <sheetData>
    <row r="1" spans="1:14" ht="15" customHeight="1">
      <c r="G1" s="1492"/>
      <c r="H1" s="1492"/>
      <c r="I1" s="1492"/>
      <c r="J1" s="1492"/>
      <c r="K1" s="1492"/>
      <c r="L1" s="1492"/>
      <c r="M1" s="1492"/>
      <c r="N1" s="1492"/>
    </row>
    <row r="2" spans="1:14" ht="15" customHeight="1">
      <c r="B2" s="1493" t="s">
        <v>1187</v>
      </c>
      <c r="C2" s="1494" t="s">
        <v>1101</v>
      </c>
      <c r="D2" s="1495"/>
      <c r="E2" s="1494"/>
      <c r="F2" s="1494"/>
      <c r="G2" s="1494"/>
      <c r="H2" s="1494"/>
    </row>
    <row r="3" spans="1:14" ht="15" customHeight="1">
      <c r="B3" s="1496" t="s">
        <v>1188</v>
      </c>
      <c r="C3" s="1497" t="s">
        <v>1102</v>
      </c>
      <c r="D3" s="1498"/>
      <c r="E3" s="1497"/>
      <c r="F3" s="1497"/>
      <c r="G3" s="1497"/>
      <c r="H3" s="1497"/>
      <c r="I3" s="1499"/>
      <c r="J3" s="1499"/>
      <c r="K3" s="1499"/>
      <c r="L3" s="1499"/>
      <c r="M3" s="1499"/>
      <c r="N3" s="1499"/>
    </row>
    <row r="4" spans="1:14" ht="9.75" customHeight="1" thickBot="1">
      <c r="B4" s="1497"/>
      <c r="C4" s="1497"/>
      <c r="D4" s="1498"/>
      <c r="E4" s="1497"/>
      <c r="F4" s="1497"/>
      <c r="G4" s="1497"/>
      <c r="H4" s="1497"/>
      <c r="I4" s="1499"/>
      <c r="J4" s="1499"/>
      <c r="K4" s="1499"/>
      <c r="L4" s="1499"/>
      <c r="M4" s="1499"/>
      <c r="N4" s="1499"/>
    </row>
    <row r="5" spans="1:14" ht="3.75" customHeight="1" thickTop="1">
      <c r="A5" s="1500"/>
      <c r="B5" s="1500"/>
      <c r="C5" s="1500"/>
      <c r="D5" s="1501"/>
      <c r="E5" s="1502"/>
      <c r="F5" s="1502"/>
      <c r="G5" s="1500"/>
      <c r="H5" s="1503"/>
      <c r="I5" s="1503"/>
      <c r="J5" s="1503"/>
      <c r="K5" s="1503"/>
      <c r="L5" s="1503"/>
      <c r="M5" s="1500"/>
    </row>
    <row r="6" spans="1:14" s="1504" customFormat="1" ht="15" customHeight="1">
      <c r="B6" s="1505" t="s">
        <v>159</v>
      </c>
      <c r="D6" s="1506" t="s">
        <v>1</v>
      </c>
      <c r="E6" s="1507" t="s">
        <v>2</v>
      </c>
      <c r="F6" s="1507"/>
      <c r="G6" s="1692" t="s">
        <v>50</v>
      </c>
      <c r="H6" s="1692"/>
      <c r="I6" s="1692"/>
      <c r="J6" s="1692"/>
      <c r="K6" s="1692"/>
      <c r="L6" s="1692"/>
      <c r="M6" s="1692"/>
    </row>
    <row r="7" spans="1:14" s="1504" customFormat="1" ht="15" customHeight="1">
      <c r="B7" s="1508" t="s">
        <v>160</v>
      </c>
      <c r="D7" s="1509" t="s">
        <v>6</v>
      </c>
      <c r="E7" s="1510" t="s">
        <v>7</v>
      </c>
      <c r="F7" s="1507"/>
      <c r="G7" s="1693" t="s">
        <v>52</v>
      </c>
      <c r="H7" s="1693"/>
      <c r="I7" s="1693"/>
      <c r="J7" s="1693"/>
      <c r="K7" s="1693"/>
      <c r="L7" s="1693"/>
      <c r="M7" s="1693"/>
    </row>
    <row r="8" spans="1:14" s="1504" customFormat="1" ht="15" customHeight="1">
      <c r="D8" s="1511"/>
      <c r="F8" s="1510"/>
      <c r="G8" s="1507" t="s">
        <v>161</v>
      </c>
      <c r="H8" s="1694" t="s">
        <v>162</v>
      </c>
      <c r="I8" s="1694"/>
      <c r="J8" s="1694" t="s">
        <v>163</v>
      </c>
      <c r="K8" s="1694"/>
      <c r="L8" s="1507" t="s">
        <v>164</v>
      </c>
      <c r="N8" s="1507"/>
    </row>
    <row r="9" spans="1:14" s="1504" customFormat="1" ht="15" customHeight="1">
      <c r="D9" s="1511"/>
      <c r="F9" s="1510"/>
      <c r="G9" s="1510" t="s">
        <v>165</v>
      </c>
      <c r="H9" s="1695" t="s">
        <v>166</v>
      </c>
      <c r="I9" s="1695"/>
      <c r="J9" s="1695" t="s">
        <v>167</v>
      </c>
      <c r="K9" s="1695"/>
      <c r="L9" s="1510" t="s">
        <v>168</v>
      </c>
      <c r="N9" s="1507"/>
    </row>
    <row r="10" spans="1:14" s="1504" customFormat="1" ht="15" customHeight="1">
      <c r="D10" s="1511"/>
      <c r="F10" s="1510"/>
      <c r="G10" s="1512" t="s">
        <v>169</v>
      </c>
      <c r="H10" s="1513" t="s">
        <v>170</v>
      </c>
      <c r="I10" s="1513" t="s">
        <v>171</v>
      </c>
      <c r="J10" s="1514" t="s">
        <v>86</v>
      </c>
      <c r="K10" s="1514" t="s">
        <v>87</v>
      </c>
      <c r="L10" s="1513" t="s">
        <v>172</v>
      </c>
      <c r="N10" s="1507"/>
    </row>
    <row r="11" spans="1:14" s="1504" customFormat="1" ht="3.75" customHeight="1">
      <c r="A11" s="1515"/>
      <c r="B11" s="1515"/>
      <c r="C11" s="1515"/>
      <c r="D11" s="1516"/>
      <c r="E11" s="1515"/>
      <c r="F11" s="1517"/>
      <c r="G11" s="1517"/>
      <c r="H11" s="1517"/>
      <c r="I11" s="1517"/>
      <c r="J11" s="1517"/>
      <c r="K11" s="1517"/>
      <c r="L11" s="1517"/>
      <c r="M11" s="1515"/>
      <c r="N11" s="1518"/>
    </row>
    <row r="12" spans="1:14" s="1504" customFormat="1" ht="5.25" customHeight="1">
      <c r="B12" s="1519"/>
      <c r="C12" s="1519"/>
      <c r="D12" s="1520"/>
      <c r="E12" s="1519"/>
      <c r="F12" s="1521"/>
      <c r="G12" s="1521"/>
      <c r="H12" s="1521"/>
      <c r="I12" s="1521"/>
      <c r="J12" s="1521"/>
      <c r="K12" s="1521"/>
      <c r="L12" s="1521"/>
      <c r="M12" s="1519"/>
      <c r="N12" s="1518"/>
    </row>
    <row r="13" spans="1:14" s="1504" customFormat="1" ht="14.25" customHeight="1">
      <c r="B13" s="1522" t="s">
        <v>950</v>
      </c>
      <c r="C13" s="1530"/>
      <c r="D13" s="1653">
        <v>2021</v>
      </c>
      <c r="E13" s="1654">
        <v>13</v>
      </c>
      <c r="F13" s="1654"/>
      <c r="G13" s="1654">
        <v>3</v>
      </c>
      <c r="H13" s="1654">
        <v>6</v>
      </c>
      <c r="I13" s="1654">
        <v>2</v>
      </c>
      <c r="J13" s="1654">
        <v>2</v>
      </c>
      <c r="K13" s="1654" t="s">
        <v>29</v>
      </c>
      <c r="L13" s="1654" t="s">
        <v>29</v>
      </c>
      <c r="M13" s="1655"/>
      <c r="N13" s="1527"/>
    </row>
    <row r="14" spans="1:14" s="1528" customFormat="1" ht="14.25" customHeight="1">
      <c r="B14" s="1529" t="s">
        <v>951</v>
      </c>
      <c r="C14" s="1530"/>
      <c r="D14" s="1654">
        <v>2022</v>
      </c>
      <c r="E14" s="1541">
        <f>SUM(G14:L14)</f>
        <v>18</v>
      </c>
      <c r="F14" s="1654"/>
      <c r="G14" s="1654">
        <v>4</v>
      </c>
      <c r="H14" s="1654">
        <v>5</v>
      </c>
      <c r="I14" s="1654">
        <v>6</v>
      </c>
      <c r="J14" s="1654">
        <v>1</v>
      </c>
      <c r="K14" s="1654">
        <v>2</v>
      </c>
      <c r="L14" s="1654"/>
      <c r="M14" s="1655"/>
      <c r="N14" s="1531"/>
    </row>
    <row r="15" spans="1:14" s="1528" customFormat="1" ht="14.25" customHeight="1">
      <c r="B15" s="1530"/>
      <c r="C15" s="1530"/>
      <c r="D15" s="1654">
        <v>2023</v>
      </c>
      <c r="E15" s="1541">
        <f>SUM(G15:L15)</f>
        <v>21</v>
      </c>
      <c r="F15" s="1654"/>
      <c r="G15" s="1654">
        <v>6</v>
      </c>
      <c r="H15" s="1654">
        <v>6</v>
      </c>
      <c r="I15" s="1654">
        <v>5</v>
      </c>
      <c r="J15" s="1654">
        <v>2</v>
      </c>
      <c r="K15" s="1654">
        <v>1</v>
      </c>
      <c r="L15" s="1654">
        <v>1</v>
      </c>
      <c r="M15" s="1655"/>
      <c r="N15" s="1531"/>
    </row>
    <row r="16" spans="1:14" s="1528" customFormat="1" ht="14.25" customHeight="1">
      <c r="B16" s="1530"/>
      <c r="C16" s="1530"/>
      <c r="D16" s="1654"/>
      <c r="E16" s="1541"/>
      <c r="F16" s="1654"/>
      <c r="G16" s="1654"/>
      <c r="H16" s="1654"/>
      <c r="I16" s="1654"/>
      <c r="J16" s="1654"/>
      <c r="K16" s="1654"/>
      <c r="L16" s="1654"/>
      <c r="M16" s="1655"/>
      <c r="N16" s="1531"/>
    </row>
    <row r="17" spans="2:14" s="1528" customFormat="1" ht="14.25" customHeight="1">
      <c r="B17" s="1522" t="s">
        <v>238</v>
      </c>
      <c r="C17" s="1530"/>
      <c r="D17" s="1653">
        <v>2021</v>
      </c>
      <c r="E17" s="1654">
        <v>470</v>
      </c>
      <c r="F17" s="1654"/>
      <c r="G17" s="1654">
        <v>73</v>
      </c>
      <c r="H17" s="1654">
        <v>288</v>
      </c>
      <c r="I17" s="1654">
        <v>107</v>
      </c>
      <c r="J17" s="1654">
        <v>2</v>
      </c>
      <c r="K17" s="1654" t="s">
        <v>29</v>
      </c>
      <c r="L17" s="1654" t="s">
        <v>29</v>
      </c>
      <c r="M17" s="1655"/>
      <c r="N17" s="1531"/>
    </row>
    <row r="18" spans="2:14" s="1504" customFormat="1" ht="14.25" customHeight="1">
      <c r="B18" s="1529" t="s">
        <v>239</v>
      </c>
      <c r="C18" s="1530"/>
      <c r="D18" s="1654">
        <v>2022</v>
      </c>
      <c r="E18" s="1541">
        <f>SUM(G18:L18)</f>
        <v>453</v>
      </c>
      <c r="F18" s="1654"/>
      <c r="G18" s="1654">
        <v>88</v>
      </c>
      <c r="H18" s="1654">
        <v>293</v>
      </c>
      <c r="I18" s="1654">
        <v>70</v>
      </c>
      <c r="J18" s="1654" t="s">
        <v>29</v>
      </c>
      <c r="K18" s="1654" t="s">
        <v>29</v>
      </c>
      <c r="L18" s="1654">
        <v>2</v>
      </c>
      <c r="M18" s="1655"/>
      <c r="N18" s="1527"/>
    </row>
    <row r="19" spans="2:14" s="1528" customFormat="1" ht="14.25" customHeight="1">
      <c r="B19" s="1530"/>
      <c r="C19" s="1530"/>
      <c r="D19" s="1654">
        <v>2023</v>
      </c>
      <c r="E19" s="1541">
        <f>SUM(G19:L19)</f>
        <v>444</v>
      </c>
      <c r="F19" s="1654"/>
      <c r="G19" s="1654">
        <v>96</v>
      </c>
      <c r="H19" s="1654">
        <v>266</v>
      </c>
      <c r="I19" s="1654">
        <v>81</v>
      </c>
      <c r="J19" s="1654" t="s">
        <v>29</v>
      </c>
      <c r="K19" s="1654" t="s">
        <v>29</v>
      </c>
      <c r="L19" s="1654">
        <v>1</v>
      </c>
      <c r="M19" s="1655"/>
      <c r="N19" s="1531"/>
    </row>
    <row r="20" spans="2:14" s="1528" customFormat="1" ht="14.25" customHeight="1">
      <c r="B20" s="1530"/>
      <c r="C20" s="1530"/>
      <c r="D20" s="1654"/>
      <c r="E20" s="1541"/>
      <c r="F20" s="1654"/>
      <c r="G20" s="1654"/>
      <c r="H20" s="1654"/>
      <c r="I20" s="1654"/>
      <c r="J20" s="1654"/>
      <c r="K20" s="1654"/>
      <c r="L20" s="1654"/>
      <c r="M20" s="1655"/>
      <c r="N20" s="1531"/>
    </row>
    <row r="21" spans="2:14" s="1528" customFormat="1" ht="14.25" customHeight="1">
      <c r="B21" s="1522" t="s">
        <v>240</v>
      </c>
      <c r="C21" s="1530"/>
      <c r="D21" s="1653">
        <v>2021</v>
      </c>
      <c r="E21" s="1654">
        <v>258</v>
      </c>
      <c r="F21" s="1654"/>
      <c r="G21" s="1654">
        <v>112</v>
      </c>
      <c r="H21" s="1654">
        <v>121</v>
      </c>
      <c r="I21" s="1654">
        <v>21</v>
      </c>
      <c r="J21" s="1654">
        <v>1</v>
      </c>
      <c r="K21" s="1654" t="s">
        <v>29</v>
      </c>
      <c r="L21" s="1654">
        <v>3</v>
      </c>
      <c r="M21" s="1655"/>
      <c r="N21" s="1531"/>
    </row>
    <row r="22" spans="2:14" s="1528" customFormat="1" ht="14.25" customHeight="1">
      <c r="B22" s="1529" t="s">
        <v>241</v>
      </c>
      <c r="C22" s="1530"/>
      <c r="D22" s="1654">
        <v>2022</v>
      </c>
      <c r="E22" s="1541">
        <f>SUM(G22:L22)</f>
        <v>239</v>
      </c>
      <c r="F22" s="1654"/>
      <c r="G22" s="1654">
        <v>103</v>
      </c>
      <c r="H22" s="1654">
        <v>98</v>
      </c>
      <c r="I22" s="1654">
        <v>38</v>
      </c>
      <c r="J22" s="1654" t="s">
        <v>29</v>
      </c>
      <c r="K22" s="1654" t="s">
        <v>29</v>
      </c>
      <c r="L22" s="1654" t="s">
        <v>29</v>
      </c>
      <c r="M22" s="1655"/>
      <c r="N22" s="1531"/>
    </row>
    <row r="23" spans="2:14" s="1504" customFormat="1" ht="14.25" customHeight="1">
      <c r="B23" s="1530"/>
      <c r="C23" s="1530"/>
      <c r="D23" s="1654">
        <v>2023</v>
      </c>
      <c r="E23" s="1541">
        <f>SUM(G23:L23)</f>
        <v>253</v>
      </c>
      <c r="F23" s="1654"/>
      <c r="G23" s="1654">
        <v>152</v>
      </c>
      <c r="H23" s="1654">
        <v>83</v>
      </c>
      <c r="I23" s="1654">
        <v>17</v>
      </c>
      <c r="J23" s="1654">
        <v>1</v>
      </c>
      <c r="K23" s="1654" t="s">
        <v>29</v>
      </c>
      <c r="L23" s="1654" t="s">
        <v>29</v>
      </c>
      <c r="M23" s="1655"/>
      <c r="N23" s="1533"/>
    </row>
    <row r="24" spans="2:14" s="1504" customFormat="1" ht="14.25" customHeight="1">
      <c r="B24" s="1530"/>
      <c r="C24" s="1530"/>
      <c r="D24" s="1654"/>
      <c r="E24" s="1541"/>
      <c r="F24" s="1654"/>
      <c r="G24" s="1654"/>
      <c r="H24" s="1654"/>
      <c r="I24" s="1654"/>
      <c r="J24" s="1654"/>
      <c r="K24" s="1654"/>
      <c r="L24" s="1654"/>
      <c r="M24" s="1655"/>
      <c r="N24" s="1533"/>
    </row>
    <row r="25" spans="2:14" s="1528" customFormat="1" ht="14.25" customHeight="1">
      <c r="B25" s="1522" t="s">
        <v>242</v>
      </c>
      <c r="C25" s="1530"/>
      <c r="D25" s="1653">
        <v>2021</v>
      </c>
      <c r="E25" s="1654">
        <v>102</v>
      </c>
      <c r="F25" s="1654"/>
      <c r="G25" s="1654">
        <v>23</v>
      </c>
      <c r="H25" s="1654">
        <v>39</v>
      </c>
      <c r="I25" s="1654">
        <v>20</v>
      </c>
      <c r="J25" s="1654">
        <v>19</v>
      </c>
      <c r="K25" s="1654">
        <v>1</v>
      </c>
      <c r="L25" s="1654" t="s">
        <v>29</v>
      </c>
      <c r="M25" s="1655"/>
      <c r="N25" s="1531"/>
    </row>
    <row r="26" spans="2:14" s="1528" customFormat="1" ht="14.25" customHeight="1">
      <c r="B26" s="1529" t="s">
        <v>243</v>
      </c>
      <c r="C26" s="1530"/>
      <c r="D26" s="1654">
        <v>2022</v>
      </c>
      <c r="E26" s="1541">
        <f>SUM(G26:L26)</f>
        <v>95</v>
      </c>
      <c r="F26" s="1654"/>
      <c r="G26" s="1654">
        <v>49</v>
      </c>
      <c r="H26" s="1654">
        <v>21</v>
      </c>
      <c r="I26" s="1654">
        <v>20</v>
      </c>
      <c r="J26" s="1654">
        <v>5</v>
      </c>
      <c r="K26" s="1654" t="s">
        <v>29</v>
      </c>
      <c r="L26" s="1654" t="s">
        <v>29</v>
      </c>
      <c r="M26" s="1655"/>
      <c r="N26" s="1531"/>
    </row>
    <row r="27" spans="2:14" s="1528" customFormat="1" ht="14.25" customHeight="1">
      <c r="B27" s="1530"/>
      <c r="C27" s="1530"/>
      <c r="D27" s="1654">
        <v>2023</v>
      </c>
      <c r="E27" s="1541">
        <f>SUM(G27:L27)</f>
        <v>88</v>
      </c>
      <c r="F27" s="1654"/>
      <c r="G27" s="1654">
        <v>61</v>
      </c>
      <c r="H27" s="1654">
        <v>18</v>
      </c>
      <c r="I27" s="1654">
        <v>9</v>
      </c>
      <c r="J27" s="1654" t="s">
        <v>29</v>
      </c>
      <c r="K27" s="1654" t="s">
        <v>29</v>
      </c>
      <c r="L27" s="1654" t="s">
        <v>29</v>
      </c>
      <c r="M27" s="1655"/>
      <c r="N27" s="1531"/>
    </row>
    <row r="28" spans="2:14" s="1528" customFormat="1" ht="14.25" customHeight="1">
      <c r="B28" s="1530"/>
      <c r="C28" s="1530"/>
      <c r="D28" s="1654"/>
      <c r="E28" s="1541"/>
      <c r="F28" s="1654"/>
      <c r="G28" s="1654"/>
      <c r="H28" s="1654"/>
      <c r="I28" s="1654"/>
      <c r="J28" s="1654"/>
      <c r="K28" s="1654"/>
      <c r="L28" s="1654"/>
      <c r="M28" s="1655"/>
      <c r="N28" s="1531"/>
    </row>
    <row r="29" spans="2:14" s="1504" customFormat="1" ht="14.25" customHeight="1">
      <c r="B29" s="1522" t="s">
        <v>244</v>
      </c>
      <c r="C29" s="1530"/>
      <c r="D29" s="1653">
        <v>2021</v>
      </c>
      <c r="E29" s="1654">
        <v>348</v>
      </c>
      <c r="F29" s="1654"/>
      <c r="G29" s="1654">
        <v>80</v>
      </c>
      <c r="H29" s="1654">
        <v>178</v>
      </c>
      <c r="I29" s="1654">
        <v>78</v>
      </c>
      <c r="J29" s="1654">
        <v>11</v>
      </c>
      <c r="K29" s="1654">
        <v>1</v>
      </c>
      <c r="L29" s="1654" t="s">
        <v>29</v>
      </c>
      <c r="M29" s="1655"/>
      <c r="N29" s="1534"/>
    </row>
    <row r="30" spans="2:14" s="1528" customFormat="1" ht="14.25" customHeight="1">
      <c r="B30" s="1529" t="s">
        <v>245</v>
      </c>
      <c r="C30" s="1530"/>
      <c r="D30" s="1654">
        <v>2022</v>
      </c>
      <c r="E30" s="1541">
        <f>SUM(G30:L30)</f>
        <v>335</v>
      </c>
      <c r="F30" s="1654"/>
      <c r="G30" s="1654">
        <v>79</v>
      </c>
      <c r="H30" s="1654">
        <v>166</v>
      </c>
      <c r="I30" s="1654">
        <v>82</v>
      </c>
      <c r="J30" s="1654">
        <v>8</v>
      </c>
      <c r="K30" s="1654" t="s">
        <v>29</v>
      </c>
      <c r="L30" s="1654" t="s">
        <v>29</v>
      </c>
      <c r="M30" s="1655"/>
      <c r="N30" s="1536"/>
    </row>
    <row r="31" spans="2:14" s="1528" customFormat="1" ht="14.25" customHeight="1">
      <c r="B31" s="1530"/>
      <c r="C31" s="1530"/>
      <c r="D31" s="1654">
        <v>2023</v>
      </c>
      <c r="E31" s="1541">
        <f>SUM(G31:L31)</f>
        <v>300</v>
      </c>
      <c r="F31" s="1654"/>
      <c r="G31" s="1654">
        <v>82</v>
      </c>
      <c r="H31" s="1654">
        <v>164</v>
      </c>
      <c r="I31" s="1654">
        <v>31</v>
      </c>
      <c r="J31" s="1654">
        <v>9</v>
      </c>
      <c r="K31" s="1654">
        <v>9</v>
      </c>
      <c r="L31" s="1654">
        <v>5</v>
      </c>
      <c r="M31" s="1655"/>
      <c r="N31" s="1536"/>
    </row>
    <row r="32" spans="2:14" s="1528" customFormat="1" ht="14.25" customHeight="1">
      <c r="B32" s="1530"/>
      <c r="C32" s="1530"/>
      <c r="D32" s="1654"/>
      <c r="E32" s="1541"/>
      <c r="F32" s="1654"/>
      <c r="G32" s="1654"/>
      <c r="H32" s="1654"/>
      <c r="I32" s="1654"/>
      <c r="J32" s="1654"/>
      <c r="K32" s="1654"/>
      <c r="L32" s="1654"/>
      <c r="M32" s="1655"/>
      <c r="N32" s="1536"/>
    </row>
    <row r="33" spans="2:14" s="1528" customFormat="1" ht="14.25" customHeight="1">
      <c r="B33" s="1522" t="s">
        <v>246</v>
      </c>
      <c r="C33" s="1530"/>
      <c r="D33" s="1653">
        <v>2021</v>
      </c>
      <c r="E33" s="1654">
        <v>197</v>
      </c>
      <c r="F33" s="1654"/>
      <c r="G33" s="1654">
        <v>27</v>
      </c>
      <c r="H33" s="1654">
        <v>104</v>
      </c>
      <c r="I33" s="1654">
        <v>66</v>
      </c>
      <c r="J33" s="1654" t="s">
        <v>29</v>
      </c>
      <c r="K33" s="1654" t="s">
        <v>29</v>
      </c>
      <c r="L33" s="1654" t="s">
        <v>29</v>
      </c>
      <c r="M33" s="1655"/>
      <c r="N33" s="1536"/>
    </row>
    <row r="34" spans="2:14" s="1504" customFormat="1" ht="14.25" customHeight="1">
      <c r="B34" s="1529" t="s">
        <v>247</v>
      </c>
      <c r="C34" s="1530"/>
      <c r="D34" s="1654">
        <v>2022</v>
      </c>
      <c r="E34" s="1541">
        <f>SUM(G34:L34)</f>
        <v>169</v>
      </c>
      <c r="F34" s="1654"/>
      <c r="G34" s="1654">
        <v>22</v>
      </c>
      <c r="H34" s="1654">
        <v>68</v>
      </c>
      <c r="I34" s="1654">
        <v>78</v>
      </c>
      <c r="J34" s="1654">
        <v>1</v>
      </c>
      <c r="K34" s="1654" t="s">
        <v>29</v>
      </c>
      <c r="L34" s="1654" t="s">
        <v>29</v>
      </c>
      <c r="M34" s="1655"/>
      <c r="N34" s="1533"/>
    </row>
    <row r="35" spans="2:14" s="1528" customFormat="1" ht="14.25" customHeight="1">
      <c r="B35" s="1530"/>
      <c r="C35" s="1530"/>
      <c r="D35" s="1654">
        <v>2023</v>
      </c>
      <c r="E35" s="1541">
        <f>SUM(G35:L35)</f>
        <v>165</v>
      </c>
      <c r="F35" s="1654"/>
      <c r="G35" s="1654">
        <v>3</v>
      </c>
      <c r="H35" s="1654">
        <v>86</v>
      </c>
      <c r="I35" s="1654">
        <v>75</v>
      </c>
      <c r="J35" s="1654">
        <v>1</v>
      </c>
      <c r="K35" s="1654" t="s">
        <v>29</v>
      </c>
      <c r="L35" s="1654" t="s">
        <v>29</v>
      </c>
      <c r="M35" s="1655"/>
      <c r="N35" s="1538"/>
    </row>
    <row r="36" spans="2:14" s="1528" customFormat="1" ht="14.25" customHeight="1">
      <c r="B36" s="1530"/>
      <c r="C36" s="1530"/>
      <c r="D36" s="1654"/>
      <c r="E36" s="1541"/>
      <c r="F36" s="1654"/>
      <c r="G36" s="1654"/>
      <c r="H36" s="1654"/>
      <c r="I36" s="1654"/>
      <c r="J36" s="1654"/>
      <c r="K36" s="1654"/>
      <c r="L36" s="1654"/>
      <c r="M36" s="1655"/>
      <c r="N36" s="1538"/>
    </row>
    <row r="37" spans="2:14" s="1528" customFormat="1" ht="14.25" customHeight="1">
      <c r="B37" s="1522" t="s">
        <v>248</v>
      </c>
      <c r="C37" s="1530"/>
      <c r="D37" s="1653">
        <v>2021</v>
      </c>
      <c r="E37" s="1654">
        <v>228</v>
      </c>
      <c r="F37" s="1654"/>
      <c r="G37" s="1654">
        <v>34</v>
      </c>
      <c r="H37" s="1654">
        <v>105</v>
      </c>
      <c r="I37" s="1654">
        <v>87</v>
      </c>
      <c r="J37" s="1654">
        <v>2</v>
      </c>
      <c r="K37" s="1654" t="s">
        <v>29</v>
      </c>
      <c r="L37" s="1654" t="s">
        <v>29</v>
      </c>
      <c r="M37" s="1655"/>
      <c r="N37" s="1538"/>
    </row>
    <row r="38" spans="2:14" s="1528" customFormat="1" ht="14.25" customHeight="1">
      <c r="B38" s="1529" t="s">
        <v>249</v>
      </c>
      <c r="C38" s="1530"/>
      <c r="D38" s="1654">
        <v>2022</v>
      </c>
      <c r="E38" s="1541">
        <f>SUM(G38:L38)</f>
        <v>210</v>
      </c>
      <c r="F38" s="1654"/>
      <c r="G38" s="1654">
        <v>47</v>
      </c>
      <c r="H38" s="1654">
        <v>95</v>
      </c>
      <c r="I38" s="1654">
        <v>60</v>
      </c>
      <c r="J38" s="1654">
        <v>5</v>
      </c>
      <c r="K38" s="1654">
        <v>2</v>
      </c>
      <c r="L38" s="1654">
        <v>1</v>
      </c>
      <c r="M38" s="1655"/>
      <c r="N38" s="1538"/>
    </row>
    <row r="39" spans="2:14" s="1504" customFormat="1" ht="14.25" customHeight="1">
      <c r="B39" s="1530"/>
      <c r="C39" s="1530"/>
      <c r="D39" s="1654">
        <v>2023</v>
      </c>
      <c r="E39" s="1541">
        <f>SUM(G39:L39)</f>
        <v>215</v>
      </c>
      <c r="F39" s="1654"/>
      <c r="G39" s="1654">
        <v>59</v>
      </c>
      <c r="H39" s="1654">
        <v>112</v>
      </c>
      <c r="I39" s="1654">
        <v>43</v>
      </c>
      <c r="J39" s="1654">
        <v>1</v>
      </c>
      <c r="K39" s="1654" t="s">
        <v>29</v>
      </c>
      <c r="L39" s="1654" t="s">
        <v>29</v>
      </c>
      <c r="M39" s="1655"/>
      <c r="N39" s="1539"/>
    </row>
    <row r="40" spans="2:14" s="1528" customFormat="1" ht="14.25" customHeight="1">
      <c r="B40" s="1530"/>
      <c r="C40" s="1530"/>
      <c r="D40" s="1654"/>
      <c r="E40" s="1541"/>
      <c r="F40" s="1654"/>
      <c r="G40" s="1654"/>
      <c r="H40" s="1654"/>
      <c r="I40" s="1654"/>
      <c r="J40" s="1654"/>
      <c r="K40" s="1654"/>
      <c r="L40" s="1654"/>
      <c r="M40" s="1655"/>
      <c r="N40" s="1540"/>
    </row>
    <row r="41" spans="2:14" s="1528" customFormat="1" ht="14.25" customHeight="1">
      <c r="B41" s="1658" t="s">
        <v>814</v>
      </c>
      <c r="C41" s="1658"/>
      <c r="D41" s="1653">
        <v>2021</v>
      </c>
      <c r="E41" s="1654">
        <v>178</v>
      </c>
      <c r="F41" s="1654"/>
      <c r="G41" s="1654">
        <v>15</v>
      </c>
      <c r="H41" s="1654">
        <v>102</v>
      </c>
      <c r="I41" s="1654">
        <v>61</v>
      </c>
      <c r="J41" s="1654" t="s">
        <v>29</v>
      </c>
      <c r="K41" s="1654" t="s">
        <v>29</v>
      </c>
      <c r="L41" s="1654" t="s">
        <v>29</v>
      </c>
      <c r="M41" s="1655"/>
      <c r="N41" s="1540"/>
    </row>
    <row r="42" spans="2:14" s="1528" customFormat="1" ht="14.25" customHeight="1">
      <c r="B42" s="1659" t="s">
        <v>250</v>
      </c>
      <c r="C42" s="1659"/>
      <c r="D42" s="1654">
        <v>2022</v>
      </c>
      <c r="E42" s="1541">
        <f>SUM(G42:L42)</f>
        <v>145</v>
      </c>
      <c r="F42" s="1654"/>
      <c r="G42" s="1654">
        <v>37</v>
      </c>
      <c r="H42" s="1654">
        <v>82</v>
      </c>
      <c r="I42" s="1654">
        <v>26</v>
      </c>
      <c r="J42" s="1654" t="s">
        <v>29</v>
      </c>
      <c r="K42" s="1654" t="s">
        <v>29</v>
      </c>
      <c r="L42" s="1654" t="s">
        <v>29</v>
      </c>
      <c r="M42" s="1655"/>
      <c r="N42" s="1540"/>
    </row>
    <row r="43" spans="2:14" s="1504" customFormat="1" ht="14.25" customHeight="1">
      <c r="B43" s="1529" t="s">
        <v>251</v>
      </c>
      <c r="C43" s="1537"/>
      <c r="D43" s="1654">
        <v>2023</v>
      </c>
      <c r="E43" s="1541">
        <f>SUM(G43:L43)</f>
        <v>147</v>
      </c>
      <c r="F43" s="1654"/>
      <c r="G43" s="1654">
        <v>46</v>
      </c>
      <c r="H43" s="1654">
        <v>79</v>
      </c>
      <c r="I43" s="1654">
        <v>22</v>
      </c>
      <c r="J43" s="1654" t="s">
        <v>29</v>
      </c>
      <c r="K43" s="1654" t="s">
        <v>29</v>
      </c>
      <c r="L43" s="1654" t="s">
        <v>29</v>
      </c>
      <c r="M43" s="1655"/>
      <c r="N43" s="1539"/>
    </row>
    <row r="44" spans="2:14" s="1528" customFormat="1" ht="14.25" customHeight="1">
      <c r="B44" s="1529" t="s">
        <v>252</v>
      </c>
      <c r="C44" s="1529"/>
      <c r="D44" s="1654"/>
      <c r="E44" s="1541"/>
      <c r="F44" s="1654"/>
      <c r="G44" s="1654"/>
      <c r="H44" s="1654"/>
      <c r="I44" s="1654"/>
      <c r="J44" s="1654"/>
      <c r="K44" s="1654"/>
      <c r="L44" s="1654"/>
      <c r="M44" s="1655"/>
      <c r="N44" s="1540"/>
    </row>
    <row r="45" spans="2:14" s="1528" customFormat="1" ht="14.25" customHeight="1">
      <c r="B45" s="1530"/>
      <c r="C45" s="1530"/>
      <c r="D45" s="1654"/>
      <c r="E45" s="1654"/>
      <c r="F45" s="1654"/>
      <c r="G45" s="1654"/>
      <c r="H45" s="1654"/>
      <c r="I45" s="1654"/>
      <c r="J45" s="1654"/>
      <c r="K45" s="1654"/>
      <c r="L45" s="1654"/>
      <c r="M45" s="1655"/>
      <c r="N45" s="1540"/>
    </row>
    <row r="46" spans="2:14" s="1528" customFormat="1" ht="14.25" customHeight="1">
      <c r="B46" s="1659" t="s">
        <v>952</v>
      </c>
      <c r="C46" s="1530"/>
      <c r="D46" s="1653">
        <v>2021</v>
      </c>
      <c r="E46" s="1654">
        <v>806</v>
      </c>
      <c r="F46" s="1654"/>
      <c r="G46" s="1654">
        <v>265</v>
      </c>
      <c r="H46" s="1654">
        <v>375</v>
      </c>
      <c r="I46" s="1654">
        <v>146</v>
      </c>
      <c r="J46" s="1654">
        <v>16</v>
      </c>
      <c r="K46" s="1654">
        <v>2</v>
      </c>
      <c r="L46" s="1654">
        <v>2</v>
      </c>
      <c r="M46" s="1655"/>
      <c r="N46" s="1540"/>
    </row>
    <row r="47" spans="2:14" s="1504" customFormat="1" ht="14.25" customHeight="1">
      <c r="B47" s="1659" t="s">
        <v>953</v>
      </c>
      <c r="C47" s="1530"/>
      <c r="D47" s="1654">
        <v>2022</v>
      </c>
      <c r="E47" s="1541">
        <f>SUM(G47:L47)</f>
        <v>804</v>
      </c>
      <c r="F47" s="1654"/>
      <c r="G47" s="1654">
        <v>161</v>
      </c>
      <c r="H47" s="1654">
        <v>434</v>
      </c>
      <c r="I47" s="1654">
        <v>203</v>
      </c>
      <c r="J47" s="1654">
        <v>6</v>
      </c>
      <c r="K47" s="1654" t="s">
        <v>29</v>
      </c>
      <c r="L47" s="1654" t="s">
        <v>29</v>
      </c>
      <c r="M47" s="1655"/>
      <c r="N47" s="1539"/>
    </row>
    <row r="48" spans="2:14" s="1528" customFormat="1" ht="14.25" customHeight="1">
      <c r="B48" s="1529" t="s">
        <v>954</v>
      </c>
      <c r="C48" s="1530"/>
      <c r="D48" s="1654">
        <v>2023</v>
      </c>
      <c r="E48" s="1541">
        <f>SUM(G48:L48)</f>
        <v>769</v>
      </c>
      <c r="F48" s="1654"/>
      <c r="G48" s="1654">
        <v>116</v>
      </c>
      <c r="H48" s="1654">
        <v>415</v>
      </c>
      <c r="I48" s="1654">
        <v>215</v>
      </c>
      <c r="J48" s="1654">
        <v>21</v>
      </c>
      <c r="K48" s="1654">
        <v>1</v>
      </c>
      <c r="L48" s="1654">
        <v>1</v>
      </c>
      <c r="M48" s="1655"/>
      <c r="N48" s="1540"/>
    </row>
    <row r="49" spans="2:14" s="1528" customFormat="1" ht="14.25" customHeight="1">
      <c r="B49" s="1529" t="s">
        <v>955</v>
      </c>
      <c r="C49" s="1530"/>
      <c r="D49" s="1654"/>
      <c r="E49" s="1541"/>
      <c r="F49" s="1654"/>
      <c r="G49" s="1654"/>
      <c r="H49" s="1654"/>
      <c r="I49" s="1654"/>
      <c r="J49" s="1654"/>
      <c r="K49" s="1654"/>
      <c r="L49" s="1654"/>
      <c r="M49" s="1655"/>
      <c r="N49" s="1540"/>
    </row>
    <row r="50" spans="2:14" s="1528" customFormat="1" ht="14.25" customHeight="1">
      <c r="B50" s="1530"/>
      <c r="C50" s="1530"/>
      <c r="D50" s="1654"/>
      <c r="E50" s="1654"/>
      <c r="F50" s="1654"/>
      <c r="G50" s="1654"/>
      <c r="H50" s="1654"/>
      <c r="I50" s="1654"/>
      <c r="J50" s="1654"/>
      <c r="K50" s="1654"/>
      <c r="L50" s="1654"/>
      <c r="M50" s="1655"/>
      <c r="N50" s="1540"/>
    </row>
    <row r="51" spans="2:14" s="1504" customFormat="1" ht="14.25" customHeight="1">
      <c r="B51" s="1522" t="s">
        <v>956</v>
      </c>
      <c r="C51" s="1530"/>
      <c r="D51" s="1653">
        <v>2021</v>
      </c>
      <c r="E51" s="1654">
        <v>282</v>
      </c>
      <c r="F51" s="1654"/>
      <c r="G51" s="1654">
        <v>194</v>
      </c>
      <c r="H51" s="1654">
        <v>80</v>
      </c>
      <c r="I51" s="1654">
        <v>6</v>
      </c>
      <c r="J51" s="1654">
        <v>2</v>
      </c>
      <c r="K51" s="1654" t="s">
        <v>29</v>
      </c>
      <c r="L51" s="1654" t="s">
        <v>29</v>
      </c>
      <c r="M51" s="1655"/>
      <c r="N51" s="1539"/>
    </row>
    <row r="52" spans="2:14" s="1528" customFormat="1" ht="14.25" customHeight="1">
      <c r="B52" s="1529" t="s">
        <v>957</v>
      </c>
      <c r="C52" s="1530"/>
      <c r="D52" s="1654">
        <v>2022</v>
      </c>
      <c r="E52" s="1541">
        <f>SUM(G52:L52)</f>
        <v>280</v>
      </c>
      <c r="F52" s="1654"/>
      <c r="G52" s="1654">
        <v>236</v>
      </c>
      <c r="H52" s="1654">
        <v>42</v>
      </c>
      <c r="I52" s="1654">
        <v>1</v>
      </c>
      <c r="J52" s="1654" t="s">
        <v>29</v>
      </c>
      <c r="K52" s="1654">
        <v>1</v>
      </c>
      <c r="L52" s="1654" t="s">
        <v>29</v>
      </c>
      <c r="M52" s="1655"/>
      <c r="N52" s="1540"/>
    </row>
    <row r="53" spans="2:14" s="1528" customFormat="1" ht="14.25" customHeight="1">
      <c r="B53" s="1530"/>
      <c r="C53" s="1530"/>
      <c r="D53" s="1654">
        <v>2023</v>
      </c>
      <c r="E53" s="1541">
        <f>SUM(G53:L53)</f>
        <v>276</v>
      </c>
      <c r="F53" s="1654"/>
      <c r="G53" s="1654">
        <v>217</v>
      </c>
      <c r="H53" s="1654">
        <v>56</v>
      </c>
      <c r="I53" s="1654">
        <v>3</v>
      </c>
      <c r="J53" s="1654" t="s">
        <v>29</v>
      </c>
      <c r="K53" s="1654" t="s">
        <v>29</v>
      </c>
      <c r="L53" s="1654" t="s">
        <v>29</v>
      </c>
      <c r="M53" s="1655"/>
      <c r="N53" s="1540"/>
    </row>
    <row r="54" spans="2:14" s="1528" customFormat="1" ht="14.25" customHeight="1">
      <c r="G54" s="1654"/>
      <c r="H54" s="1654"/>
      <c r="I54" s="1654"/>
      <c r="J54" s="1654"/>
      <c r="K54" s="1654"/>
      <c r="L54" s="1654"/>
      <c r="M54" s="1655"/>
      <c r="N54" s="1540"/>
    </row>
    <row r="55" spans="2:14" s="1504" customFormat="1" ht="14.25" customHeight="1">
      <c r="B55" s="1522" t="s">
        <v>253</v>
      </c>
      <c r="C55" s="1530"/>
      <c r="D55" s="1653">
        <v>2021</v>
      </c>
      <c r="E55" s="1654">
        <v>418</v>
      </c>
      <c r="F55" s="1654"/>
      <c r="G55" s="1654">
        <v>112</v>
      </c>
      <c r="H55" s="1654">
        <v>203</v>
      </c>
      <c r="I55" s="1654">
        <v>101</v>
      </c>
      <c r="J55" s="1654">
        <v>2</v>
      </c>
      <c r="K55" s="1654" t="s">
        <v>29</v>
      </c>
      <c r="L55" s="1654" t="s">
        <v>29</v>
      </c>
      <c r="M55" s="1655"/>
      <c r="N55" s="1539"/>
    </row>
    <row r="56" spans="2:14" s="1528" customFormat="1" ht="14.25" customHeight="1">
      <c r="B56" s="1529" t="s">
        <v>254</v>
      </c>
      <c r="C56" s="1530"/>
      <c r="D56" s="1654">
        <v>2022</v>
      </c>
      <c r="E56" s="1541">
        <f>SUM(G56:L56)</f>
        <v>370</v>
      </c>
      <c r="F56" s="1654"/>
      <c r="G56" s="1654">
        <v>83</v>
      </c>
      <c r="H56" s="1654">
        <v>218</v>
      </c>
      <c r="I56" s="1654">
        <v>69</v>
      </c>
      <c r="J56" s="1654" t="s">
        <v>29</v>
      </c>
      <c r="K56" s="1654" t="s">
        <v>29</v>
      </c>
      <c r="L56" s="1654" t="s">
        <v>29</v>
      </c>
      <c r="M56" s="1655"/>
      <c r="N56" s="1540"/>
    </row>
    <row r="57" spans="2:14" s="1528" customFormat="1" ht="14.25" customHeight="1">
      <c r="B57" s="1530"/>
      <c r="C57" s="1530"/>
      <c r="D57" s="1654">
        <v>2023</v>
      </c>
      <c r="E57" s="1541">
        <f>SUM(G57:L57)</f>
        <v>359</v>
      </c>
      <c r="F57" s="1654"/>
      <c r="G57" s="1654">
        <v>81</v>
      </c>
      <c r="H57" s="1654">
        <v>212</v>
      </c>
      <c r="I57" s="1654">
        <v>58</v>
      </c>
      <c r="J57" s="1654">
        <v>8</v>
      </c>
      <c r="K57" s="1654" t="s">
        <v>29</v>
      </c>
      <c r="L57" s="1654" t="s">
        <v>29</v>
      </c>
      <c r="M57" s="1655"/>
      <c r="N57" s="1540"/>
    </row>
    <row r="58" spans="2:14" s="1528" customFormat="1" ht="14.25" customHeight="1">
      <c r="B58" s="1530"/>
      <c r="C58" s="1530"/>
      <c r="D58" s="1654"/>
      <c r="E58" s="1541"/>
      <c r="F58" s="1654"/>
      <c r="G58" s="1654"/>
      <c r="H58" s="1654"/>
      <c r="I58" s="1654"/>
      <c r="J58" s="1654"/>
      <c r="K58" s="1654"/>
      <c r="L58" s="1654"/>
      <c r="M58" s="1655"/>
      <c r="N58" s="1540"/>
    </row>
    <row r="59" spans="2:14" s="1504" customFormat="1" ht="14.25" customHeight="1">
      <c r="B59" s="1522" t="s">
        <v>255</v>
      </c>
      <c r="C59" s="1530"/>
      <c r="D59" s="1653">
        <v>2021</v>
      </c>
      <c r="E59" s="1654">
        <v>696</v>
      </c>
      <c r="F59" s="1654"/>
      <c r="G59" s="1654">
        <v>235</v>
      </c>
      <c r="H59" s="1654">
        <v>396</v>
      </c>
      <c r="I59" s="1654">
        <v>60</v>
      </c>
      <c r="J59" s="1654">
        <v>3</v>
      </c>
      <c r="K59" s="1654" t="s">
        <v>29</v>
      </c>
      <c r="L59" s="1654">
        <v>2</v>
      </c>
      <c r="M59" s="1655"/>
      <c r="N59" s="1539"/>
    </row>
    <row r="60" spans="2:14" s="1528" customFormat="1" ht="14.25" customHeight="1">
      <c r="B60" s="1529" t="s">
        <v>256</v>
      </c>
      <c r="C60" s="1530"/>
      <c r="D60" s="1654">
        <v>2022</v>
      </c>
      <c r="E60" s="1541">
        <f>SUM(G60:L60)</f>
        <v>673</v>
      </c>
      <c r="F60" s="1654"/>
      <c r="G60" s="1654">
        <v>258</v>
      </c>
      <c r="H60" s="1654">
        <v>356</v>
      </c>
      <c r="I60" s="1654">
        <v>59</v>
      </c>
      <c r="J60" s="1654" t="s">
        <v>29</v>
      </c>
      <c r="K60" s="1654" t="s">
        <v>29</v>
      </c>
      <c r="L60" s="1654" t="s">
        <v>29</v>
      </c>
      <c r="M60" s="1655"/>
      <c r="N60" s="1540"/>
    </row>
    <row r="61" spans="2:14" s="1528" customFormat="1" ht="14.25" customHeight="1">
      <c r="B61" s="1530"/>
      <c r="C61" s="1530"/>
      <c r="D61" s="1654">
        <v>2023</v>
      </c>
      <c r="E61" s="1541">
        <f>SUM(G61:L61)</f>
        <v>636</v>
      </c>
      <c r="F61" s="1654"/>
      <c r="G61" s="1654">
        <v>248</v>
      </c>
      <c r="H61" s="1654">
        <v>353</v>
      </c>
      <c r="I61" s="1654">
        <v>35</v>
      </c>
      <c r="J61" s="1654" t="s">
        <v>29</v>
      </c>
      <c r="K61" s="1654" t="s">
        <v>29</v>
      </c>
      <c r="L61" s="1654" t="s">
        <v>29</v>
      </c>
      <c r="M61" s="1655"/>
      <c r="N61" s="1540"/>
    </row>
    <row r="62" spans="2:14" s="1528" customFormat="1" ht="14.25" customHeight="1">
      <c r="B62" s="1530"/>
      <c r="C62" s="1530"/>
      <c r="D62" s="1654"/>
      <c r="E62" s="1541"/>
      <c r="F62" s="1654"/>
      <c r="G62" s="1654"/>
      <c r="H62" s="1654"/>
      <c r="I62" s="1654"/>
      <c r="J62" s="1654"/>
      <c r="K62" s="1654"/>
      <c r="L62" s="1654"/>
      <c r="M62" s="1655"/>
      <c r="N62" s="1540"/>
    </row>
    <row r="63" spans="2:14" s="1504" customFormat="1" ht="14.25" customHeight="1">
      <c r="B63" s="1522" t="s">
        <v>257</v>
      </c>
      <c r="C63" s="1523"/>
      <c r="D63" s="1653">
        <v>2021</v>
      </c>
      <c r="E63" s="1541">
        <v>1022</v>
      </c>
      <c r="F63" s="1541"/>
      <c r="G63" s="1654">
        <v>406</v>
      </c>
      <c r="H63" s="1654">
        <v>535</v>
      </c>
      <c r="I63" s="1654">
        <v>80</v>
      </c>
      <c r="J63" s="1654">
        <v>1</v>
      </c>
      <c r="K63" s="1654" t="s">
        <v>29</v>
      </c>
      <c r="L63" s="1654" t="s">
        <v>29</v>
      </c>
      <c r="M63" s="1655"/>
      <c r="N63" s="1539"/>
    </row>
    <row r="64" spans="2:14" s="1528" customFormat="1" ht="14.25" customHeight="1">
      <c r="B64" s="1529" t="s">
        <v>258</v>
      </c>
      <c r="C64" s="1530"/>
      <c r="D64" s="1654">
        <v>2022</v>
      </c>
      <c r="E64" s="1541">
        <f>SUM(G64:L64)</f>
        <v>974</v>
      </c>
      <c r="F64" s="1654"/>
      <c r="G64" s="1654">
        <v>526</v>
      </c>
      <c r="H64" s="1654">
        <v>406</v>
      </c>
      <c r="I64" s="1654">
        <v>42</v>
      </c>
      <c r="J64" s="1654" t="s">
        <v>29</v>
      </c>
      <c r="K64" s="1654" t="s">
        <v>29</v>
      </c>
      <c r="L64" s="1654" t="s">
        <v>29</v>
      </c>
      <c r="M64" s="1655"/>
      <c r="N64" s="1540"/>
    </row>
    <row r="65" spans="2:14" s="1528" customFormat="1" ht="14.25" customHeight="1">
      <c r="B65" s="1530"/>
      <c r="C65" s="1530"/>
      <c r="D65" s="1654">
        <v>2023</v>
      </c>
      <c r="E65" s="1541">
        <f>SUM(G65:L65)</f>
        <v>1007</v>
      </c>
      <c r="F65" s="1654"/>
      <c r="G65" s="1654">
        <v>521</v>
      </c>
      <c r="H65" s="1654">
        <v>445</v>
      </c>
      <c r="I65" s="1654">
        <v>41</v>
      </c>
      <c r="J65" s="1654" t="s">
        <v>29</v>
      </c>
      <c r="K65" s="1654" t="s">
        <v>29</v>
      </c>
      <c r="L65" s="1654" t="s">
        <v>29</v>
      </c>
      <c r="M65" s="1655"/>
      <c r="N65" s="1540"/>
    </row>
    <row r="66" spans="2:14" s="1528" customFormat="1" ht="14.25" customHeight="1">
      <c r="B66" s="1530"/>
      <c r="C66" s="1530"/>
      <c r="D66" s="1654"/>
      <c r="E66" s="1541"/>
      <c r="F66" s="1654"/>
      <c r="G66" s="1654"/>
      <c r="H66" s="1654"/>
      <c r="I66" s="1654"/>
      <c r="J66" s="1654"/>
      <c r="K66" s="1654"/>
      <c r="L66" s="1654"/>
      <c r="M66" s="1655"/>
      <c r="N66" s="1540"/>
    </row>
    <row r="67" spans="2:14" s="1504" customFormat="1" ht="14.25" customHeight="1">
      <c r="B67" s="1522" t="s">
        <v>958</v>
      </c>
      <c r="C67" s="1530"/>
      <c r="D67" s="1653">
        <v>2021</v>
      </c>
      <c r="E67" s="1654">
        <v>175</v>
      </c>
      <c r="F67" s="1654"/>
      <c r="G67" s="1654">
        <v>43</v>
      </c>
      <c r="H67" s="1654">
        <v>107</v>
      </c>
      <c r="I67" s="1654">
        <v>25</v>
      </c>
      <c r="J67" s="1654" t="s">
        <v>29</v>
      </c>
      <c r="K67" s="1654" t="s">
        <v>29</v>
      </c>
      <c r="L67" s="1654" t="s">
        <v>29</v>
      </c>
      <c r="M67" s="1655"/>
      <c r="N67" s="1533"/>
    </row>
    <row r="68" spans="2:14" s="1528" customFormat="1" ht="14.25" customHeight="1">
      <c r="B68" s="1522" t="s">
        <v>959</v>
      </c>
      <c r="C68" s="1530"/>
      <c r="D68" s="1654">
        <v>2022</v>
      </c>
      <c r="E68" s="1541">
        <f>SUM(G68:L68)</f>
        <v>171</v>
      </c>
      <c r="F68" s="1654"/>
      <c r="G68" s="1654">
        <v>49</v>
      </c>
      <c r="H68" s="1654">
        <v>113</v>
      </c>
      <c r="I68" s="1654">
        <v>9</v>
      </c>
      <c r="J68" s="1654" t="s">
        <v>29</v>
      </c>
      <c r="K68" s="1654" t="s">
        <v>29</v>
      </c>
      <c r="L68" s="1654" t="s">
        <v>29</v>
      </c>
      <c r="M68" s="1655"/>
      <c r="N68" s="1536"/>
    </row>
    <row r="69" spans="2:14" s="1528" customFormat="1" ht="14.25" customHeight="1">
      <c r="B69" s="1529" t="s">
        <v>960</v>
      </c>
      <c r="C69" s="1530"/>
      <c r="D69" s="1654">
        <v>2023</v>
      </c>
      <c r="E69" s="1541">
        <f>SUM(G69:L69)</f>
        <v>175</v>
      </c>
      <c r="F69" s="1654"/>
      <c r="G69" s="1654">
        <v>83</v>
      </c>
      <c r="H69" s="1654">
        <v>83</v>
      </c>
      <c r="I69" s="1654">
        <v>9</v>
      </c>
      <c r="J69" s="1654" t="s">
        <v>29</v>
      </c>
      <c r="K69" s="1654" t="s">
        <v>29</v>
      </c>
      <c r="L69" s="1654" t="s">
        <v>29</v>
      </c>
      <c r="M69" s="1655"/>
      <c r="N69" s="1536"/>
    </row>
    <row r="70" spans="2:14" s="1528" customFormat="1" ht="14.25" customHeight="1">
      <c r="B70" s="1530"/>
      <c r="C70" s="1530"/>
      <c r="D70" s="1654"/>
      <c r="E70" s="1654"/>
      <c r="F70" s="1654"/>
      <c r="G70" s="1654"/>
      <c r="H70" s="1654"/>
      <c r="I70" s="1654"/>
      <c r="J70" s="1654"/>
      <c r="K70" s="1654"/>
      <c r="L70" s="1654"/>
      <c r="M70" s="1655"/>
      <c r="N70" s="1536"/>
    </row>
    <row r="71" spans="2:14" s="1504" customFormat="1" ht="14.25" customHeight="1">
      <c r="B71" s="1522" t="s">
        <v>961</v>
      </c>
      <c r="C71" s="1530"/>
      <c r="D71" s="1653">
        <v>2021</v>
      </c>
      <c r="E71" s="1654">
        <v>149</v>
      </c>
      <c r="F71" s="1654"/>
      <c r="G71" s="1654">
        <v>123</v>
      </c>
      <c r="H71" s="1654">
        <v>26</v>
      </c>
      <c r="I71" s="1654" t="s">
        <v>29</v>
      </c>
      <c r="J71" s="1654" t="s">
        <v>29</v>
      </c>
      <c r="K71" s="1654" t="s">
        <v>29</v>
      </c>
      <c r="L71" s="1654" t="s">
        <v>29</v>
      </c>
      <c r="M71" s="1655"/>
      <c r="N71" s="1533"/>
    </row>
    <row r="72" spans="2:14" s="1528" customFormat="1" ht="14.25" customHeight="1">
      <c r="B72" s="1522" t="s">
        <v>962</v>
      </c>
      <c r="C72" s="1530"/>
      <c r="D72" s="1654">
        <v>2022</v>
      </c>
      <c r="E72" s="1541">
        <f>SUM(G72:L72)</f>
        <v>139</v>
      </c>
      <c r="F72" s="1654"/>
      <c r="G72" s="1654">
        <v>122</v>
      </c>
      <c r="H72" s="1654">
        <v>16</v>
      </c>
      <c r="I72" s="1654">
        <v>1</v>
      </c>
      <c r="J72" s="1654" t="s">
        <v>29</v>
      </c>
      <c r="K72" s="1654" t="s">
        <v>29</v>
      </c>
      <c r="L72" s="1654" t="s">
        <v>29</v>
      </c>
      <c r="M72" s="1655"/>
      <c r="N72" s="1538"/>
    </row>
    <row r="73" spans="2:14" s="1528" customFormat="1" ht="14.25" customHeight="1">
      <c r="B73" s="1529" t="s">
        <v>259</v>
      </c>
      <c r="C73" s="1530"/>
      <c r="D73" s="1654">
        <v>2023</v>
      </c>
      <c r="E73" s="1541">
        <f>SUM(G73:L73)</f>
        <v>129</v>
      </c>
      <c r="F73" s="1654"/>
      <c r="G73" s="1654">
        <v>99</v>
      </c>
      <c r="H73" s="1654">
        <v>30</v>
      </c>
      <c r="I73" s="1654" t="s">
        <v>29</v>
      </c>
      <c r="J73" s="1654" t="s">
        <v>29</v>
      </c>
      <c r="K73" s="1654" t="s">
        <v>29</v>
      </c>
      <c r="L73" s="1654" t="s">
        <v>29</v>
      </c>
      <c r="M73" s="1655"/>
      <c r="N73" s="1538"/>
    </row>
    <row r="74" spans="2:14" s="1528" customFormat="1" ht="14.25" customHeight="1">
      <c r="G74" s="1654"/>
      <c r="H74" s="1654"/>
      <c r="I74" s="1654"/>
      <c r="J74" s="1654"/>
      <c r="K74" s="1654"/>
      <c r="L74" s="1654"/>
      <c r="N74" s="1538"/>
    </row>
    <row r="75" spans="2:14" s="1504" customFormat="1" ht="14.25" customHeight="1">
      <c r="B75" s="1522" t="s">
        <v>963</v>
      </c>
      <c r="C75" s="1530"/>
      <c r="D75" s="1653">
        <v>2021</v>
      </c>
      <c r="E75" s="1654">
        <v>113</v>
      </c>
      <c r="F75" s="1654"/>
      <c r="G75" s="1654">
        <v>111</v>
      </c>
      <c r="H75" s="1654">
        <v>2</v>
      </c>
      <c r="I75" s="1654" t="s">
        <v>29</v>
      </c>
      <c r="J75" s="1654" t="s">
        <v>29</v>
      </c>
      <c r="K75" s="1654" t="s">
        <v>29</v>
      </c>
      <c r="L75" s="1654" t="s">
        <v>29</v>
      </c>
      <c r="M75" s="1528"/>
      <c r="N75" s="1533"/>
    </row>
    <row r="76" spans="2:14" s="1528" customFormat="1" ht="14.25" customHeight="1">
      <c r="B76" s="1529" t="s">
        <v>964</v>
      </c>
      <c r="C76" s="1530"/>
      <c r="D76" s="1654">
        <v>2022</v>
      </c>
      <c r="E76" s="1541">
        <f>SUM(G76:L76)</f>
        <v>90</v>
      </c>
      <c r="F76" s="1654"/>
      <c r="G76" s="1654">
        <v>88</v>
      </c>
      <c r="H76" s="1654">
        <v>2</v>
      </c>
      <c r="I76" s="1654" t="s">
        <v>29</v>
      </c>
      <c r="J76" s="1654" t="s">
        <v>29</v>
      </c>
      <c r="K76" s="1654" t="s">
        <v>29</v>
      </c>
      <c r="L76" s="1654" t="s">
        <v>29</v>
      </c>
      <c r="N76" s="1538"/>
    </row>
    <row r="77" spans="2:14" s="1528" customFormat="1" ht="14.25" customHeight="1">
      <c r="B77" s="1530"/>
      <c r="C77" s="1530"/>
      <c r="D77" s="1654">
        <v>2023</v>
      </c>
      <c r="E77" s="1541">
        <f>SUM(G77:L77)</f>
        <v>76</v>
      </c>
      <c r="F77" s="1654"/>
      <c r="G77" s="1654">
        <v>71</v>
      </c>
      <c r="H77" s="1654">
        <v>5</v>
      </c>
      <c r="I77" s="1654" t="s">
        <v>29</v>
      </c>
      <c r="J77" s="1654" t="s">
        <v>29</v>
      </c>
      <c r="K77" s="1654" t="s">
        <v>29</v>
      </c>
      <c r="L77" s="1654" t="s">
        <v>29</v>
      </c>
      <c r="N77" s="1538"/>
    </row>
    <row r="78" spans="2:14" s="1528" customFormat="1" ht="14.25" customHeight="1">
      <c r="G78" s="1654"/>
      <c r="H78" s="1654"/>
      <c r="I78" s="1654"/>
      <c r="J78" s="1654"/>
      <c r="K78" s="1654"/>
      <c r="L78" s="1654"/>
      <c r="M78" s="1504"/>
      <c r="N78" s="1538"/>
    </row>
    <row r="79" spans="2:14" s="1504" customFormat="1" ht="14.25" customHeight="1">
      <c r="B79" s="1522" t="s">
        <v>260</v>
      </c>
      <c r="C79" s="1523"/>
      <c r="D79" s="1653">
        <v>2021</v>
      </c>
      <c r="E79" s="1541">
        <v>1896</v>
      </c>
      <c r="F79" s="1541"/>
      <c r="G79" s="1654">
        <v>356</v>
      </c>
      <c r="H79" s="1654">
        <v>996</v>
      </c>
      <c r="I79" s="1654">
        <v>515</v>
      </c>
      <c r="J79" s="1654">
        <v>24</v>
      </c>
      <c r="K79" s="1654">
        <v>5</v>
      </c>
      <c r="L79" s="1654" t="s">
        <v>29</v>
      </c>
      <c r="M79" s="1528"/>
      <c r="N79" s="1533"/>
    </row>
    <row r="80" spans="2:14" s="1528" customFormat="1" ht="14.25" customHeight="1">
      <c r="B80" s="1529" t="s">
        <v>261</v>
      </c>
      <c r="C80" s="1530"/>
      <c r="D80" s="1654">
        <v>2022</v>
      </c>
      <c r="E80" s="1541">
        <f>SUM(G80:L80)</f>
        <v>1834</v>
      </c>
      <c r="F80" s="1654"/>
      <c r="G80" s="1654">
        <v>514</v>
      </c>
      <c r="H80" s="1654">
        <v>906</v>
      </c>
      <c r="I80" s="1654">
        <v>396</v>
      </c>
      <c r="J80" s="1654">
        <v>17</v>
      </c>
      <c r="K80" s="1654">
        <v>1</v>
      </c>
      <c r="L80" s="1654" t="s">
        <v>29</v>
      </c>
    </row>
    <row r="81" spans="1:14" s="1528" customFormat="1" ht="14.25" customHeight="1">
      <c r="B81" s="1530"/>
      <c r="C81" s="1530"/>
      <c r="D81" s="1654">
        <v>2023</v>
      </c>
      <c r="E81" s="1541">
        <f>SUM(G81:L81)</f>
        <v>1800</v>
      </c>
      <c r="F81" s="1654"/>
      <c r="G81" s="1654">
        <v>863</v>
      </c>
      <c r="H81" s="1654">
        <v>788</v>
      </c>
      <c r="I81" s="1654">
        <v>145</v>
      </c>
      <c r="J81" s="1654">
        <v>2</v>
      </c>
      <c r="K81" s="1654">
        <v>1</v>
      </c>
      <c r="L81" s="1654">
        <v>1</v>
      </c>
    </row>
    <row r="82" spans="1:14" s="1504" customFormat="1" ht="14.25" customHeight="1">
      <c r="B82" s="1656"/>
      <c r="M82" s="1528"/>
      <c r="N82" s="1657"/>
    </row>
    <row r="83" spans="1:14" ht="2.25" customHeight="1" thickBot="1">
      <c r="B83" s="1542"/>
      <c r="C83" s="1542"/>
      <c r="D83" s="1543"/>
      <c r="E83" s="1544"/>
      <c r="F83" s="1544"/>
      <c r="G83" s="1544"/>
      <c r="H83" s="1544"/>
      <c r="I83" s="1544"/>
      <c r="J83" s="1544"/>
      <c r="K83" s="1544"/>
      <c r="L83" s="1544"/>
      <c r="M83" s="1544"/>
    </row>
    <row r="84" spans="1:14" s="1547" customFormat="1" ht="15" customHeight="1">
      <c r="A84" s="1545"/>
      <c r="B84" s="1546" t="s">
        <v>1103</v>
      </c>
      <c r="D84" s="1548"/>
      <c r="G84" s="1549"/>
      <c r="H84" s="1549"/>
      <c r="M84" s="1550" t="s">
        <v>30</v>
      </c>
    </row>
    <row r="85" spans="1:14" s="1547" customFormat="1" ht="12" customHeight="1">
      <c r="D85" s="1548"/>
      <c r="G85" s="1551"/>
      <c r="H85" s="1551"/>
      <c r="M85" s="1552" t="s">
        <v>31</v>
      </c>
    </row>
    <row r="86" spans="1:14" s="1553" customFormat="1" ht="12" customHeight="1">
      <c r="B86" s="1554" t="s">
        <v>1104</v>
      </c>
      <c r="D86" s="1555"/>
      <c r="M86" s="1550"/>
    </row>
    <row r="87" spans="1:14" s="1553" customFormat="1" ht="12" customHeight="1">
      <c r="B87" s="1556" t="s">
        <v>1105</v>
      </c>
      <c r="D87" s="1555"/>
      <c r="M87" s="1557"/>
    </row>
  </sheetData>
  <mergeCells count="6">
    <mergeCell ref="G6:M6"/>
    <mergeCell ref="G7:M7"/>
    <mergeCell ref="H8:I8"/>
    <mergeCell ref="J8:K8"/>
    <mergeCell ref="H9:I9"/>
    <mergeCell ref="J9:K9"/>
  </mergeCells>
  <printOptions horizontalCentered="1"/>
  <pageMargins left="0.196527777777778" right="0.196527777777778" top="0.35416666666666702" bottom="0.31527777777777799" header="0.511811023622047" footer="0.511811023622047"/>
  <pageSetup paperSize="9" scale="65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showGridLines="0" view="pageBreakPreview" zoomScaleNormal="100" workbookViewId="0">
      <selection activeCell="B5" sqref="B5"/>
    </sheetView>
  </sheetViews>
  <sheetFormatPr defaultColWidth="9.140625" defaultRowHeight="16.5"/>
  <cols>
    <col min="1" max="1" width="1.5703125" style="1490" customWidth="1"/>
    <col min="2" max="2" width="12.140625" style="1490" customWidth="1"/>
    <col min="3" max="3" width="20.85546875" style="1490" customWidth="1"/>
    <col min="4" max="4" width="11.5703125" style="1491" customWidth="1"/>
    <col min="5" max="5" width="10.5703125" style="1490" customWidth="1"/>
    <col min="6" max="6" width="2.5703125" style="1490" customWidth="1"/>
    <col min="7" max="7" width="12.42578125" style="1490" customWidth="1"/>
    <col min="8" max="11" width="10.5703125" style="1490" customWidth="1"/>
    <col min="12" max="12" width="8.85546875" style="1490" customWidth="1"/>
    <col min="13" max="13" width="1.140625" style="1490" customWidth="1"/>
    <col min="14" max="14" width="0.5703125" style="1490" customWidth="1"/>
    <col min="15" max="16384" width="9.140625" style="1490"/>
  </cols>
  <sheetData>
    <row r="1" spans="1:14" ht="15" customHeight="1">
      <c r="G1" s="1492"/>
      <c r="H1" s="1492"/>
      <c r="I1" s="1492"/>
      <c r="J1" s="1492"/>
      <c r="K1" s="1492"/>
      <c r="L1" s="1492"/>
      <c r="M1" s="1492"/>
      <c r="N1" s="1492"/>
    </row>
    <row r="2" spans="1:14" ht="15" customHeight="1">
      <c r="B2" s="1493" t="s">
        <v>1187</v>
      </c>
      <c r="C2" s="1494" t="s">
        <v>1101</v>
      </c>
      <c r="D2" s="1495"/>
      <c r="E2" s="1494"/>
      <c r="F2" s="1494"/>
      <c r="G2" s="1494"/>
      <c r="H2" s="1494"/>
    </row>
    <row r="3" spans="1:14" ht="15" customHeight="1">
      <c r="B3" s="1496" t="s">
        <v>1188</v>
      </c>
      <c r="C3" s="1497" t="s">
        <v>1102</v>
      </c>
      <c r="D3" s="1498"/>
      <c r="E3" s="1497"/>
      <c r="F3" s="1497"/>
      <c r="G3" s="1497"/>
      <c r="H3" s="1497"/>
      <c r="I3" s="1499"/>
      <c r="J3" s="1499"/>
      <c r="K3" s="1499"/>
      <c r="L3" s="1499"/>
      <c r="M3" s="1499"/>
      <c r="N3" s="1499"/>
    </row>
    <row r="4" spans="1:14" ht="9.75" customHeight="1" thickBot="1">
      <c r="B4" s="1497"/>
      <c r="C4" s="1497"/>
      <c r="D4" s="1498"/>
      <c r="E4" s="1497"/>
      <c r="F4" s="1497"/>
      <c r="G4" s="1497"/>
      <c r="H4" s="1497"/>
      <c r="I4" s="1499"/>
      <c r="J4" s="1499"/>
      <c r="K4" s="1499"/>
      <c r="L4" s="1499"/>
      <c r="M4" s="1499"/>
      <c r="N4" s="1499"/>
    </row>
    <row r="5" spans="1:14" ht="3.75" customHeight="1" thickTop="1">
      <c r="A5" s="1500"/>
      <c r="B5" s="1500"/>
      <c r="C5" s="1500"/>
      <c r="D5" s="1501"/>
      <c r="E5" s="1502"/>
      <c r="F5" s="1502"/>
      <c r="G5" s="1500"/>
      <c r="H5" s="1503"/>
      <c r="I5" s="1503"/>
      <c r="J5" s="1503"/>
      <c r="K5" s="1503"/>
      <c r="L5" s="1503"/>
      <c r="M5" s="1500"/>
    </row>
    <row r="6" spans="1:14" s="1504" customFormat="1" ht="15" customHeight="1">
      <c r="B6" s="1505" t="s">
        <v>159</v>
      </c>
      <c r="D6" s="1506" t="s">
        <v>1</v>
      </c>
      <c r="E6" s="1507" t="s">
        <v>2</v>
      </c>
      <c r="F6" s="1507"/>
      <c r="G6" s="1692" t="s">
        <v>50</v>
      </c>
      <c r="H6" s="1692"/>
      <c r="I6" s="1692"/>
      <c r="J6" s="1692"/>
      <c r="K6" s="1692"/>
      <c r="L6" s="1692"/>
      <c r="M6" s="1692"/>
    </row>
    <row r="7" spans="1:14" s="1504" customFormat="1" ht="15" customHeight="1">
      <c r="B7" s="1508" t="s">
        <v>160</v>
      </c>
      <c r="D7" s="1509" t="s">
        <v>6</v>
      </c>
      <c r="E7" s="1510" t="s">
        <v>7</v>
      </c>
      <c r="F7" s="1507"/>
      <c r="G7" s="1693" t="s">
        <v>52</v>
      </c>
      <c r="H7" s="1693"/>
      <c r="I7" s="1693"/>
      <c r="J7" s="1693"/>
      <c r="K7" s="1693"/>
      <c r="L7" s="1693"/>
      <c r="M7" s="1693"/>
    </row>
    <row r="8" spans="1:14" s="1504" customFormat="1" ht="15" customHeight="1">
      <c r="D8" s="1511"/>
      <c r="F8" s="1510"/>
      <c r="G8" s="1507" t="s">
        <v>161</v>
      </c>
      <c r="H8" s="1694" t="s">
        <v>162</v>
      </c>
      <c r="I8" s="1694"/>
      <c r="J8" s="1694" t="s">
        <v>163</v>
      </c>
      <c r="K8" s="1694"/>
      <c r="L8" s="1507" t="s">
        <v>164</v>
      </c>
      <c r="N8" s="1507"/>
    </row>
    <row r="9" spans="1:14" s="1504" customFormat="1" ht="15" customHeight="1">
      <c r="D9" s="1511"/>
      <c r="F9" s="1510"/>
      <c r="G9" s="1510" t="s">
        <v>165</v>
      </c>
      <c r="H9" s="1695" t="s">
        <v>166</v>
      </c>
      <c r="I9" s="1695"/>
      <c r="J9" s="1695" t="s">
        <v>167</v>
      </c>
      <c r="K9" s="1695"/>
      <c r="L9" s="1510" t="s">
        <v>168</v>
      </c>
      <c r="N9" s="1507"/>
    </row>
    <row r="10" spans="1:14" s="1504" customFormat="1" ht="15" customHeight="1">
      <c r="D10" s="1511"/>
      <c r="F10" s="1510"/>
      <c r="G10" s="1512" t="s">
        <v>169</v>
      </c>
      <c r="H10" s="1513" t="s">
        <v>170</v>
      </c>
      <c r="I10" s="1513" t="s">
        <v>171</v>
      </c>
      <c r="J10" s="1514" t="s">
        <v>86</v>
      </c>
      <c r="K10" s="1514" t="s">
        <v>87</v>
      </c>
      <c r="L10" s="1513" t="s">
        <v>172</v>
      </c>
      <c r="N10" s="1507"/>
    </row>
    <row r="11" spans="1:14" s="1504" customFormat="1" ht="3.75" customHeight="1">
      <c r="A11" s="1515"/>
      <c r="B11" s="1515"/>
      <c r="C11" s="1515"/>
      <c r="D11" s="1516"/>
      <c r="E11" s="1515"/>
      <c r="F11" s="1517"/>
      <c r="G11" s="1517"/>
      <c r="H11" s="1517"/>
      <c r="I11" s="1517"/>
      <c r="J11" s="1517"/>
      <c r="K11" s="1517"/>
      <c r="L11" s="1517"/>
      <c r="M11" s="1515"/>
      <c r="N11" s="1518"/>
    </row>
    <row r="12" spans="1:14" s="1504" customFormat="1" ht="5.25" customHeight="1">
      <c r="B12" s="1519"/>
      <c r="C12" s="1519"/>
      <c r="D12" s="1520"/>
      <c r="E12" s="1519"/>
      <c r="F12" s="1521"/>
      <c r="G12" s="1521"/>
      <c r="H12" s="1521"/>
      <c r="I12" s="1521"/>
      <c r="J12" s="1521"/>
      <c r="K12" s="1521"/>
      <c r="L12" s="1521"/>
      <c r="M12" s="1519"/>
      <c r="N12" s="1518"/>
    </row>
    <row r="13" spans="1:14" s="1504" customFormat="1" ht="14.25" customHeight="1">
      <c r="B13" s="1522" t="s">
        <v>262</v>
      </c>
      <c r="C13" s="1530"/>
      <c r="D13" s="1653">
        <v>2021</v>
      </c>
      <c r="E13" s="1654">
        <v>93</v>
      </c>
      <c r="F13" s="1654"/>
      <c r="G13" s="1654">
        <v>30</v>
      </c>
      <c r="H13" s="1654">
        <v>53</v>
      </c>
      <c r="I13" s="1654">
        <v>10</v>
      </c>
      <c r="J13" s="1654" t="s">
        <v>29</v>
      </c>
      <c r="K13" s="1654" t="s">
        <v>29</v>
      </c>
      <c r="L13" s="1654" t="s">
        <v>29</v>
      </c>
      <c r="M13" s="1655"/>
      <c r="N13" s="1527"/>
    </row>
    <row r="14" spans="1:14" s="1528" customFormat="1" ht="14.25" customHeight="1">
      <c r="B14" s="1529" t="s">
        <v>263</v>
      </c>
      <c r="C14" s="1530"/>
      <c r="D14" s="1654">
        <v>2022</v>
      </c>
      <c r="E14" s="1541">
        <f>SUM(G14:L14)</f>
        <v>91</v>
      </c>
      <c r="F14" s="1654"/>
      <c r="G14" s="1654">
        <v>44</v>
      </c>
      <c r="H14" s="1654">
        <v>43</v>
      </c>
      <c r="I14" s="1654">
        <v>4</v>
      </c>
      <c r="J14" s="1654" t="s">
        <v>29</v>
      </c>
      <c r="K14" s="1654" t="s">
        <v>29</v>
      </c>
      <c r="L14" s="1654" t="s">
        <v>29</v>
      </c>
      <c r="M14" s="1655"/>
      <c r="N14" s="1531"/>
    </row>
    <row r="15" spans="1:14" s="1528" customFormat="1" ht="14.25" customHeight="1">
      <c r="B15" s="1530"/>
      <c r="C15" s="1530"/>
      <c r="D15" s="1654">
        <v>2023</v>
      </c>
      <c r="E15" s="1541">
        <f>SUM(G15:L15)</f>
        <v>73</v>
      </c>
      <c r="F15" s="1654"/>
      <c r="G15" s="1654">
        <v>49</v>
      </c>
      <c r="H15" s="1654">
        <v>20</v>
      </c>
      <c r="I15" s="1654">
        <v>4</v>
      </c>
      <c r="J15" s="1654" t="s">
        <v>29</v>
      </c>
      <c r="K15" s="1654" t="s">
        <v>29</v>
      </c>
      <c r="L15" s="1654" t="s">
        <v>29</v>
      </c>
      <c r="M15" s="1655"/>
      <c r="N15" s="1531"/>
    </row>
    <row r="16" spans="1:14" s="1528" customFormat="1" ht="14.25" customHeight="1">
      <c r="B16" s="1530"/>
      <c r="C16" s="1530"/>
      <c r="D16" s="1654"/>
      <c r="E16" s="1541"/>
      <c r="F16" s="1654"/>
      <c r="G16" s="1654"/>
      <c r="H16" s="1654"/>
      <c r="I16" s="1654"/>
      <c r="J16" s="1654"/>
      <c r="K16" s="1654"/>
      <c r="L16" s="1654"/>
      <c r="M16" s="1655"/>
      <c r="N16" s="1531"/>
    </row>
    <row r="17" spans="2:14" s="1528" customFormat="1" ht="14.25" customHeight="1">
      <c r="B17" s="1522" t="s">
        <v>264</v>
      </c>
      <c r="C17" s="1530"/>
      <c r="D17" s="1653">
        <v>2021</v>
      </c>
      <c r="E17" s="1654">
        <v>246</v>
      </c>
      <c r="F17" s="1654"/>
      <c r="G17" s="1654">
        <v>127</v>
      </c>
      <c r="H17" s="1654">
        <v>92</v>
      </c>
      <c r="I17" s="1654">
        <v>27</v>
      </c>
      <c r="J17" s="1654" t="s">
        <v>29</v>
      </c>
      <c r="K17" s="1654" t="s">
        <v>29</v>
      </c>
      <c r="L17" s="1654" t="s">
        <v>29</v>
      </c>
      <c r="M17" s="1655"/>
      <c r="N17" s="1531"/>
    </row>
    <row r="18" spans="2:14" s="1504" customFormat="1" ht="14.25" customHeight="1">
      <c r="B18" s="1529" t="s">
        <v>265</v>
      </c>
      <c r="C18" s="1530"/>
      <c r="D18" s="1654">
        <v>2022</v>
      </c>
      <c r="E18" s="1541">
        <f>SUM(G18:L18)</f>
        <v>236</v>
      </c>
      <c r="F18" s="1654"/>
      <c r="G18" s="1654">
        <v>138</v>
      </c>
      <c r="H18" s="1654">
        <v>73</v>
      </c>
      <c r="I18" s="1654">
        <v>24</v>
      </c>
      <c r="J18" s="1654">
        <v>1</v>
      </c>
      <c r="K18" s="1654" t="s">
        <v>29</v>
      </c>
      <c r="L18" s="1654" t="s">
        <v>29</v>
      </c>
      <c r="M18" s="1655"/>
      <c r="N18" s="1527"/>
    </row>
    <row r="19" spans="2:14" s="1528" customFormat="1" ht="14.25" customHeight="1">
      <c r="B19" s="1530"/>
      <c r="C19" s="1530"/>
      <c r="D19" s="1654">
        <v>2023</v>
      </c>
      <c r="E19" s="1541">
        <f>SUM(G19:L19)</f>
        <v>248</v>
      </c>
      <c r="F19" s="1654"/>
      <c r="G19" s="1654">
        <v>171</v>
      </c>
      <c r="H19" s="1654">
        <v>57</v>
      </c>
      <c r="I19" s="1654">
        <v>19</v>
      </c>
      <c r="J19" s="1654" t="s">
        <v>29</v>
      </c>
      <c r="K19" s="1654">
        <v>1</v>
      </c>
      <c r="L19" s="1654" t="s">
        <v>29</v>
      </c>
      <c r="M19" s="1655"/>
      <c r="N19" s="1531"/>
    </row>
    <row r="20" spans="2:14" s="1528" customFormat="1" ht="14.25" customHeight="1">
      <c r="B20" s="1530"/>
      <c r="C20" s="1530"/>
      <c r="D20" s="1654"/>
      <c r="E20" s="1541"/>
      <c r="F20" s="1654"/>
      <c r="G20" s="1654"/>
      <c r="H20" s="1654"/>
      <c r="I20" s="1654"/>
      <c r="J20" s="1654"/>
      <c r="K20" s="1654"/>
      <c r="L20" s="1654"/>
      <c r="M20" s="1655"/>
      <c r="N20" s="1531"/>
    </row>
    <row r="21" spans="2:14" s="1528" customFormat="1" ht="14.25" customHeight="1">
      <c r="B21" s="1522" t="s">
        <v>266</v>
      </c>
      <c r="C21" s="1530"/>
      <c r="D21" s="1653">
        <v>2021</v>
      </c>
      <c r="E21" s="1654">
        <v>811</v>
      </c>
      <c r="F21" s="1654"/>
      <c r="G21" s="1654">
        <v>219</v>
      </c>
      <c r="H21" s="1654">
        <v>431</v>
      </c>
      <c r="I21" s="1654">
        <v>154</v>
      </c>
      <c r="J21" s="1654">
        <v>7</v>
      </c>
      <c r="K21" s="1654" t="s">
        <v>29</v>
      </c>
      <c r="L21" s="1654" t="s">
        <v>29</v>
      </c>
      <c r="M21" s="1655"/>
      <c r="N21" s="1531"/>
    </row>
    <row r="22" spans="2:14" s="1528" customFormat="1" ht="14.25" customHeight="1">
      <c r="B22" s="1529" t="s">
        <v>267</v>
      </c>
      <c r="C22" s="1530"/>
      <c r="D22" s="1654">
        <v>2022</v>
      </c>
      <c r="E22" s="1541">
        <f>SUM(G22:L22)</f>
        <v>725</v>
      </c>
      <c r="F22" s="1654"/>
      <c r="G22" s="1654">
        <v>217</v>
      </c>
      <c r="H22" s="1654">
        <v>360</v>
      </c>
      <c r="I22" s="1654">
        <v>145</v>
      </c>
      <c r="J22" s="1654">
        <v>3</v>
      </c>
      <c r="K22" s="1654" t="s">
        <v>29</v>
      </c>
      <c r="L22" s="1654" t="s">
        <v>29</v>
      </c>
      <c r="M22" s="1655"/>
      <c r="N22" s="1531"/>
    </row>
    <row r="23" spans="2:14" s="1504" customFormat="1" ht="14.25" customHeight="1">
      <c r="B23" s="1529"/>
      <c r="C23" s="1530"/>
      <c r="D23" s="1654">
        <v>2023</v>
      </c>
      <c r="E23" s="1541">
        <f>SUM(G23:L23)</f>
        <v>758</v>
      </c>
      <c r="F23" s="1654"/>
      <c r="G23" s="1654">
        <v>314</v>
      </c>
      <c r="H23" s="1654">
        <v>325</v>
      </c>
      <c r="I23" s="1654">
        <v>116</v>
      </c>
      <c r="J23" s="1654">
        <v>1</v>
      </c>
      <c r="K23" s="1654">
        <v>2</v>
      </c>
      <c r="L23" s="1654" t="s">
        <v>29</v>
      </c>
      <c r="M23" s="1655"/>
      <c r="N23" s="1533"/>
    </row>
    <row r="24" spans="2:14" s="1504" customFormat="1" ht="14.25" customHeight="1">
      <c r="G24" s="1654"/>
      <c r="H24" s="1654"/>
      <c r="I24" s="1654"/>
      <c r="J24" s="1654"/>
      <c r="K24" s="1654"/>
      <c r="L24" s="1654"/>
      <c r="M24" s="1655"/>
      <c r="N24" s="1533"/>
    </row>
    <row r="25" spans="2:14" s="1528" customFormat="1" ht="14.25" customHeight="1">
      <c r="B25" s="1522" t="s">
        <v>965</v>
      </c>
      <c r="C25" s="1532"/>
      <c r="D25" s="1653">
        <v>2021</v>
      </c>
      <c r="E25" s="1541">
        <v>1816</v>
      </c>
      <c r="F25" s="1541"/>
      <c r="G25" s="1654">
        <v>1320</v>
      </c>
      <c r="H25" s="1654">
        <v>482</v>
      </c>
      <c r="I25" s="1654">
        <v>13</v>
      </c>
      <c r="J25" s="1654">
        <v>1</v>
      </c>
      <c r="K25" s="1654" t="s">
        <v>29</v>
      </c>
      <c r="L25" s="1654" t="s">
        <v>29</v>
      </c>
      <c r="M25" s="1655"/>
      <c r="N25" s="1531"/>
    </row>
    <row r="26" spans="2:14" s="1528" customFormat="1" ht="14.25" customHeight="1">
      <c r="B26" s="1529" t="s">
        <v>966</v>
      </c>
      <c r="D26" s="1654">
        <v>2022</v>
      </c>
      <c r="E26" s="1541">
        <f>SUM(G26:L26)</f>
        <v>1662</v>
      </c>
      <c r="F26" s="1654"/>
      <c r="G26" s="1654">
        <v>1262</v>
      </c>
      <c r="H26" s="1654">
        <v>395</v>
      </c>
      <c r="I26" s="1654">
        <v>5</v>
      </c>
      <c r="J26" s="1654" t="s">
        <v>29</v>
      </c>
      <c r="K26" s="1654" t="s">
        <v>29</v>
      </c>
      <c r="L26" s="1654" t="s">
        <v>29</v>
      </c>
      <c r="M26" s="1655"/>
      <c r="N26" s="1531"/>
    </row>
    <row r="27" spans="2:14" s="1528" customFormat="1" ht="14.25" customHeight="1">
      <c r="B27" s="1530"/>
      <c r="D27" s="1654">
        <v>2023</v>
      </c>
      <c r="E27" s="1541">
        <f>SUM(G27:L27)</f>
        <v>1714</v>
      </c>
      <c r="F27" s="1654"/>
      <c r="G27" s="1654">
        <v>1077</v>
      </c>
      <c r="H27" s="1654">
        <v>598</v>
      </c>
      <c r="I27" s="1654">
        <v>38</v>
      </c>
      <c r="J27" s="1654">
        <v>1</v>
      </c>
      <c r="K27" s="1654" t="s">
        <v>29</v>
      </c>
      <c r="L27" s="1654" t="s">
        <v>29</v>
      </c>
      <c r="M27" s="1655"/>
      <c r="N27" s="1531"/>
    </row>
    <row r="28" spans="2:14" s="1528" customFormat="1" ht="14.25" customHeight="1">
      <c r="B28" s="1530"/>
      <c r="D28" s="1654"/>
      <c r="E28" s="1541"/>
      <c r="F28" s="1654"/>
      <c r="G28" s="1654"/>
      <c r="H28" s="1654"/>
      <c r="I28" s="1654"/>
      <c r="J28" s="1654"/>
      <c r="K28" s="1654"/>
      <c r="L28" s="1654"/>
      <c r="M28" s="1655"/>
      <c r="N28" s="1531"/>
    </row>
    <row r="29" spans="2:14" s="1504" customFormat="1" ht="14.25" customHeight="1">
      <c r="B29" s="1522" t="s">
        <v>967</v>
      </c>
      <c r="D29" s="1653">
        <v>2021</v>
      </c>
      <c r="E29" s="1654">
        <v>291</v>
      </c>
      <c r="F29" s="1654"/>
      <c r="G29" s="1654">
        <v>226</v>
      </c>
      <c r="H29" s="1654">
        <v>65</v>
      </c>
      <c r="I29" s="1654" t="s">
        <v>29</v>
      </c>
      <c r="J29" s="1654" t="s">
        <v>29</v>
      </c>
      <c r="K29" s="1654" t="s">
        <v>29</v>
      </c>
      <c r="L29" s="1654" t="s">
        <v>29</v>
      </c>
      <c r="M29" s="1655"/>
      <c r="N29" s="1534"/>
    </row>
    <row r="30" spans="2:14" s="1528" customFormat="1" ht="14.25" customHeight="1">
      <c r="B30" s="1529" t="s">
        <v>968</v>
      </c>
      <c r="D30" s="1654">
        <v>2022</v>
      </c>
      <c r="E30" s="1541">
        <f>SUM(G30:L30)</f>
        <v>267</v>
      </c>
      <c r="F30" s="1654"/>
      <c r="G30" s="1654">
        <v>243</v>
      </c>
      <c r="H30" s="1654">
        <v>24</v>
      </c>
      <c r="I30" s="1654" t="s">
        <v>29</v>
      </c>
      <c r="J30" s="1654" t="s">
        <v>29</v>
      </c>
      <c r="K30" s="1654" t="s">
        <v>29</v>
      </c>
      <c r="L30" s="1654" t="s">
        <v>29</v>
      </c>
      <c r="M30" s="1655"/>
      <c r="N30" s="1536"/>
    </row>
    <row r="31" spans="2:14" s="1528" customFormat="1" ht="14.25" customHeight="1">
      <c r="B31" s="1530"/>
      <c r="D31" s="1654">
        <v>2023</v>
      </c>
      <c r="E31" s="1541">
        <f>SUM(G31:L31)</f>
        <v>285</v>
      </c>
      <c r="F31" s="1654"/>
      <c r="G31" s="1654">
        <v>247</v>
      </c>
      <c r="H31" s="1654">
        <v>38</v>
      </c>
      <c r="I31" s="1654" t="s">
        <v>29</v>
      </c>
      <c r="J31" s="1654" t="s">
        <v>29</v>
      </c>
      <c r="K31" s="1654" t="s">
        <v>29</v>
      </c>
      <c r="L31" s="1654" t="s">
        <v>29</v>
      </c>
      <c r="M31" s="1655"/>
      <c r="N31" s="1536"/>
    </row>
    <row r="32" spans="2:14" s="1528" customFormat="1" ht="14.25" customHeight="1">
      <c r="B32" s="1530"/>
      <c r="D32" s="1654"/>
      <c r="E32" s="1541"/>
      <c r="F32" s="1654"/>
      <c r="G32" s="1654"/>
      <c r="H32" s="1654"/>
      <c r="I32" s="1654"/>
      <c r="J32" s="1654"/>
      <c r="K32" s="1654"/>
      <c r="L32" s="1654"/>
      <c r="M32" s="1655"/>
      <c r="N32" s="1536"/>
    </row>
    <row r="33" spans="2:14" s="1528" customFormat="1" ht="14.25" customHeight="1">
      <c r="B33" s="1522" t="s">
        <v>969</v>
      </c>
      <c r="C33" s="1532"/>
      <c r="D33" s="1653">
        <v>2021</v>
      </c>
      <c r="E33" s="1541">
        <v>1104</v>
      </c>
      <c r="F33" s="1541"/>
      <c r="G33" s="1654">
        <v>889</v>
      </c>
      <c r="H33" s="1654">
        <v>206</v>
      </c>
      <c r="I33" s="1654">
        <v>8</v>
      </c>
      <c r="J33" s="1654">
        <v>1</v>
      </c>
      <c r="K33" s="1654" t="s">
        <v>29</v>
      </c>
      <c r="L33" s="1654" t="s">
        <v>29</v>
      </c>
      <c r="M33" s="1655"/>
      <c r="N33" s="1536"/>
    </row>
    <row r="34" spans="2:14" s="1504" customFormat="1" ht="14.25" customHeight="1">
      <c r="B34" s="1529" t="s">
        <v>970</v>
      </c>
      <c r="D34" s="1654">
        <v>2022</v>
      </c>
      <c r="E34" s="1541">
        <f>SUM(G34:L34)</f>
        <v>985</v>
      </c>
      <c r="F34" s="1654"/>
      <c r="G34" s="1654">
        <v>808</v>
      </c>
      <c r="H34" s="1654">
        <v>172</v>
      </c>
      <c r="I34" s="1654">
        <v>5</v>
      </c>
      <c r="J34" s="1654" t="s">
        <v>29</v>
      </c>
      <c r="K34" s="1654" t="s">
        <v>29</v>
      </c>
      <c r="L34" s="1654" t="s">
        <v>29</v>
      </c>
      <c r="M34" s="1655"/>
      <c r="N34" s="1533"/>
    </row>
    <row r="35" spans="2:14" s="1528" customFormat="1" ht="14.25" customHeight="1">
      <c r="B35" s="1530"/>
      <c r="D35" s="1654">
        <v>2023</v>
      </c>
      <c r="E35" s="1541">
        <f>SUM(G35:L35)</f>
        <v>1067</v>
      </c>
      <c r="F35" s="1654"/>
      <c r="G35" s="1654">
        <v>758</v>
      </c>
      <c r="H35" s="1654">
        <v>296</v>
      </c>
      <c r="I35" s="1654">
        <v>13</v>
      </c>
      <c r="J35" s="1654" t="s">
        <v>29</v>
      </c>
      <c r="K35" s="1654" t="s">
        <v>29</v>
      </c>
      <c r="L35" s="1654" t="s">
        <v>29</v>
      </c>
      <c r="M35" s="1655"/>
      <c r="N35" s="1538"/>
    </row>
    <row r="36" spans="2:14" s="1528" customFormat="1" ht="14.25" customHeight="1">
      <c r="B36" s="1530"/>
      <c r="D36" s="1654"/>
      <c r="E36" s="1541"/>
      <c r="F36" s="1654"/>
      <c r="G36" s="1654"/>
      <c r="H36" s="1654"/>
      <c r="I36" s="1654"/>
      <c r="J36" s="1654"/>
      <c r="K36" s="1654"/>
      <c r="L36" s="1654"/>
      <c r="M36" s="1655"/>
      <c r="N36" s="1538"/>
    </row>
    <row r="37" spans="2:14" s="1528" customFormat="1" ht="14.25" customHeight="1">
      <c r="B37" s="1522" t="s">
        <v>268</v>
      </c>
      <c r="C37" s="1532"/>
      <c r="D37" s="1653">
        <v>2021</v>
      </c>
      <c r="E37" s="1541">
        <v>1764</v>
      </c>
      <c r="F37" s="1541"/>
      <c r="G37" s="1654">
        <v>416</v>
      </c>
      <c r="H37" s="1654">
        <v>420</v>
      </c>
      <c r="I37" s="1654">
        <v>344</v>
      </c>
      <c r="J37" s="1654">
        <v>185</v>
      </c>
      <c r="K37" s="1654">
        <v>153</v>
      </c>
      <c r="L37" s="1654">
        <v>246</v>
      </c>
      <c r="M37" s="1655"/>
      <c r="N37" s="1538"/>
    </row>
    <row r="38" spans="2:14" s="1528" customFormat="1" ht="14.25" customHeight="1">
      <c r="B38" s="1529" t="s">
        <v>269</v>
      </c>
      <c r="D38" s="1654">
        <v>2022</v>
      </c>
      <c r="E38" s="1541">
        <f>SUM(G38:L38)</f>
        <v>1774</v>
      </c>
      <c r="F38" s="1654"/>
      <c r="G38" s="1654">
        <v>447</v>
      </c>
      <c r="H38" s="1654">
        <v>389</v>
      </c>
      <c r="I38" s="1654">
        <v>305</v>
      </c>
      <c r="J38" s="1654">
        <v>179</v>
      </c>
      <c r="K38" s="1654">
        <v>164</v>
      </c>
      <c r="L38" s="1654">
        <v>290</v>
      </c>
      <c r="M38" s="1655"/>
      <c r="N38" s="1538"/>
    </row>
    <row r="39" spans="2:14" s="1504" customFormat="1" ht="14.25" customHeight="1">
      <c r="B39" s="1530"/>
      <c r="D39" s="1654">
        <v>2023</v>
      </c>
      <c r="E39" s="1541">
        <f>SUM(G39:L39)</f>
        <v>1682</v>
      </c>
      <c r="F39" s="1654"/>
      <c r="G39" s="1654">
        <v>523</v>
      </c>
      <c r="H39" s="1654">
        <v>325</v>
      </c>
      <c r="I39" s="1654">
        <v>300</v>
      </c>
      <c r="J39" s="1654">
        <v>147</v>
      </c>
      <c r="K39" s="1654">
        <v>140</v>
      </c>
      <c r="L39" s="1654">
        <v>247</v>
      </c>
      <c r="M39" s="1655"/>
      <c r="N39" s="1539"/>
    </row>
    <row r="40" spans="2:14" s="1528" customFormat="1" ht="14.25" customHeight="1">
      <c r="B40" s="1530"/>
      <c r="D40" s="1654"/>
      <c r="E40" s="1541"/>
      <c r="F40" s="1654"/>
      <c r="G40" s="1654"/>
      <c r="H40" s="1654"/>
      <c r="I40" s="1654"/>
      <c r="J40" s="1654"/>
      <c r="K40" s="1654"/>
      <c r="L40" s="1654"/>
      <c r="M40" s="1655"/>
      <c r="N40" s="1540"/>
    </row>
    <row r="41" spans="2:14" s="1528" customFormat="1" ht="14.25" customHeight="1">
      <c r="B41" s="1522" t="s">
        <v>270</v>
      </c>
      <c r="C41" s="1532"/>
      <c r="D41" s="1653">
        <v>2021</v>
      </c>
      <c r="E41" s="1541">
        <v>3001</v>
      </c>
      <c r="F41" s="1541"/>
      <c r="G41" s="1654">
        <v>1253</v>
      </c>
      <c r="H41" s="1654">
        <v>701</v>
      </c>
      <c r="I41" s="1654">
        <v>462</v>
      </c>
      <c r="J41" s="1654">
        <v>197</v>
      </c>
      <c r="K41" s="1654">
        <v>143</v>
      </c>
      <c r="L41" s="1654">
        <v>245</v>
      </c>
      <c r="M41" s="1655"/>
      <c r="N41" s="1540"/>
    </row>
    <row r="42" spans="2:14" s="1528" customFormat="1" ht="14.25" customHeight="1">
      <c r="B42" s="1529" t="s">
        <v>271</v>
      </c>
      <c r="D42" s="1654">
        <v>2022</v>
      </c>
      <c r="E42" s="1541">
        <f>SUM(G42:L42)</f>
        <v>2528</v>
      </c>
      <c r="F42" s="1654"/>
      <c r="G42" s="1654">
        <v>1098</v>
      </c>
      <c r="H42" s="1654">
        <v>654</v>
      </c>
      <c r="I42" s="1654">
        <v>398</v>
      </c>
      <c r="J42" s="1654">
        <v>103</v>
      </c>
      <c r="K42" s="1654">
        <v>89</v>
      </c>
      <c r="L42" s="1654">
        <v>186</v>
      </c>
      <c r="M42" s="1655"/>
      <c r="N42" s="1540"/>
    </row>
    <row r="43" spans="2:14" s="1504" customFormat="1" ht="14.25" customHeight="1">
      <c r="B43" s="1530"/>
      <c r="D43" s="1654">
        <v>2023</v>
      </c>
      <c r="E43" s="1541">
        <f>SUM(G43:L43)</f>
        <v>2377</v>
      </c>
      <c r="F43" s="1654"/>
      <c r="G43" s="1654">
        <v>954</v>
      </c>
      <c r="H43" s="1654">
        <v>646</v>
      </c>
      <c r="I43" s="1654">
        <v>376</v>
      </c>
      <c r="J43" s="1654">
        <v>136</v>
      </c>
      <c r="K43" s="1654">
        <v>92</v>
      </c>
      <c r="L43" s="1654">
        <v>173</v>
      </c>
      <c r="M43" s="1655"/>
      <c r="N43" s="1539"/>
    </row>
    <row r="44" spans="2:14" s="1528" customFormat="1" ht="14.25" customHeight="1">
      <c r="B44" s="1530"/>
      <c r="D44" s="1654"/>
      <c r="E44" s="1541"/>
      <c r="F44" s="1654"/>
      <c r="G44" s="1654"/>
      <c r="H44" s="1654"/>
      <c r="I44" s="1654"/>
      <c r="J44" s="1654"/>
      <c r="K44" s="1654"/>
      <c r="L44" s="1654"/>
      <c r="M44" s="1655"/>
      <c r="N44" s="1540"/>
    </row>
    <row r="45" spans="2:14" s="1528" customFormat="1" ht="14.25" customHeight="1">
      <c r="B45" s="1522" t="s">
        <v>272</v>
      </c>
      <c r="D45" s="1653">
        <v>2021</v>
      </c>
      <c r="E45" s="1654">
        <v>285</v>
      </c>
      <c r="F45" s="1654"/>
      <c r="G45" s="1654">
        <v>97</v>
      </c>
      <c r="H45" s="1654">
        <v>58</v>
      </c>
      <c r="I45" s="1654">
        <v>39</v>
      </c>
      <c r="J45" s="1654">
        <v>19</v>
      </c>
      <c r="K45" s="1654">
        <v>18</v>
      </c>
      <c r="L45" s="1654">
        <v>54</v>
      </c>
      <c r="M45" s="1655"/>
      <c r="N45" s="1540"/>
    </row>
    <row r="46" spans="2:14" s="1528" customFormat="1" ht="14.25" customHeight="1">
      <c r="B46" s="1529" t="s">
        <v>272</v>
      </c>
      <c r="D46" s="1654">
        <v>2022</v>
      </c>
      <c r="E46" s="1541">
        <f>SUM(G46:L46)</f>
        <v>269</v>
      </c>
      <c r="F46" s="1654"/>
      <c r="G46" s="1654">
        <v>86</v>
      </c>
      <c r="H46" s="1654">
        <v>49</v>
      </c>
      <c r="I46" s="1654">
        <v>49</v>
      </c>
      <c r="J46" s="1654">
        <v>18</v>
      </c>
      <c r="K46" s="1654">
        <v>12</v>
      </c>
      <c r="L46" s="1654">
        <v>55</v>
      </c>
      <c r="M46" s="1655"/>
      <c r="N46" s="1540"/>
    </row>
    <row r="47" spans="2:14" s="1504" customFormat="1" ht="14.25" customHeight="1">
      <c r="B47" s="1530"/>
      <c r="D47" s="1654">
        <v>2023</v>
      </c>
      <c r="E47" s="1541">
        <f>SUM(G47:L47)</f>
        <v>266</v>
      </c>
      <c r="F47" s="1654"/>
      <c r="G47" s="1654">
        <v>87</v>
      </c>
      <c r="H47" s="1654">
        <v>48</v>
      </c>
      <c r="I47" s="1654">
        <v>47</v>
      </c>
      <c r="J47" s="1654">
        <v>17</v>
      </c>
      <c r="K47" s="1654">
        <v>13</v>
      </c>
      <c r="L47" s="1654">
        <v>54</v>
      </c>
      <c r="M47" s="1655"/>
      <c r="N47" s="1539"/>
    </row>
    <row r="48" spans="2:14" s="1528" customFormat="1" ht="14.25" customHeight="1">
      <c r="B48" s="1530"/>
      <c r="D48" s="1654"/>
      <c r="E48" s="1541"/>
      <c r="F48" s="1654"/>
      <c r="G48" s="1654"/>
      <c r="H48" s="1654"/>
      <c r="I48" s="1654"/>
      <c r="J48" s="1654"/>
      <c r="K48" s="1654"/>
      <c r="L48" s="1654"/>
      <c r="M48" s="1655"/>
      <c r="N48" s="1540"/>
    </row>
    <row r="49" spans="2:14" s="1528" customFormat="1" ht="14.25" customHeight="1">
      <c r="B49" s="1522" t="s">
        <v>273</v>
      </c>
      <c r="D49" s="1653">
        <v>2021</v>
      </c>
      <c r="E49" s="1654">
        <v>45</v>
      </c>
      <c r="F49" s="1654"/>
      <c r="G49" s="1654">
        <v>28</v>
      </c>
      <c r="H49" s="1654">
        <v>7</v>
      </c>
      <c r="I49" s="1654">
        <v>4</v>
      </c>
      <c r="J49" s="1654">
        <v>4</v>
      </c>
      <c r="K49" s="1654" t="s">
        <v>29</v>
      </c>
      <c r="L49" s="1654">
        <v>2</v>
      </c>
      <c r="M49" s="1655"/>
      <c r="N49" s="1540"/>
    </row>
    <row r="50" spans="2:14" s="1528" customFormat="1" ht="14.25" customHeight="1">
      <c r="B50" s="1529" t="s">
        <v>274</v>
      </c>
      <c r="D50" s="1654">
        <v>2022</v>
      </c>
      <c r="E50" s="1541">
        <f>SUM(G50:L50)</f>
        <v>40</v>
      </c>
      <c r="F50" s="1654"/>
      <c r="G50" s="1654">
        <v>27</v>
      </c>
      <c r="H50" s="1654">
        <v>10</v>
      </c>
      <c r="I50" s="1654">
        <v>2</v>
      </c>
      <c r="J50" s="1654" t="s">
        <v>29</v>
      </c>
      <c r="K50" s="1654" t="s">
        <v>29</v>
      </c>
      <c r="L50" s="1654">
        <v>1</v>
      </c>
      <c r="M50" s="1655"/>
      <c r="N50" s="1540"/>
    </row>
    <row r="51" spans="2:14" s="1504" customFormat="1" ht="14.25" customHeight="1">
      <c r="D51" s="1654">
        <v>2023</v>
      </c>
      <c r="E51" s="1541">
        <f>SUM(G51:L51)</f>
        <v>50</v>
      </c>
      <c r="F51" s="1654"/>
      <c r="G51" s="1654">
        <v>35</v>
      </c>
      <c r="H51" s="1654">
        <v>11</v>
      </c>
      <c r="I51" s="1654">
        <v>2</v>
      </c>
      <c r="J51" s="1654">
        <v>2</v>
      </c>
      <c r="K51" s="1654" t="s">
        <v>29</v>
      </c>
      <c r="L51" s="1654" t="s">
        <v>29</v>
      </c>
      <c r="M51" s="1655"/>
      <c r="N51" s="1539"/>
    </row>
    <row r="52" spans="2:14" s="1528" customFormat="1" ht="14.25" customHeight="1">
      <c r="M52" s="1655"/>
      <c r="N52" s="1540"/>
    </row>
    <row r="53" spans="2:14" s="1528" customFormat="1" ht="14.25" customHeight="1">
      <c r="M53" s="1655"/>
      <c r="N53" s="1540"/>
    </row>
    <row r="54" spans="2:14" s="1528" customFormat="1" ht="14.25" customHeight="1">
      <c r="M54" s="1655"/>
      <c r="N54" s="1540"/>
    </row>
    <row r="55" spans="2:14" s="1504" customFormat="1" ht="14.25" customHeight="1">
      <c r="M55" s="1655"/>
      <c r="N55" s="1539"/>
    </row>
    <row r="56" spans="2:14" s="1528" customFormat="1" ht="14.25" customHeight="1">
      <c r="M56" s="1655"/>
      <c r="N56" s="1540"/>
    </row>
    <row r="57" spans="2:14" s="1528" customFormat="1" ht="14.25" customHeight="1">
      <c r="M57" s="1655"/>
      <c r="N57" s="1540"/>
    </row>
    <row r="58" spans="2:14" s="1528" customFormat="1" ht="14.25" customHeight="1">
      <c r="M58" s="1655"/>
      <c r="N58" s="1540"/>
    </row>
    <row r="59" spans="2:14" s="1504" customFormat="1" ht="14.25" customHeight="1">
      <c r="M59" s="1655"/>
      <c r="N59" s="1539"/>
    </row>
    <row r="60" spans="2:14" s="1528" customFormat="1" ht="14.25" customHeight="1">
      <c r="M60" s="1655"/>
      <c r="N60" s="1540"/>
    </row>
    <row r="61" spans="2:14" s="1528" customFormat="1" ht="14.25" customHeight="1">
      <c r="M61" s="1655"/>
      <c r="N61" s="1540"/>
    </row>
    <row r="62" spans="2:14" s="1528" customFormat="1" ht="14.25" customHeight="1">
      <c r="M62" s="1655"/>
      <c r="N62" s="1540"/>
    </row>
    <row r="63" spans="2:14" s="1504" customFormat="1" ht="14.25" customHeight="1">
      <c r="M63" s="1655"/>
      <c r="N63" s="1539"/>
    </row>
    <row r="64" spans="2:14" s="1504" customFormat="1" ht="14.25" customHeight="1">
      <c r="M64" s="1655"/>
      <c r="N64" s="1533"/>
    </row>
    <row r="65" spans="2:14" s="1528" customFormat="1" ht="14.25" customHeight="1">
      <c r="M65" s="1655"/>
      <c r="N65" s="1536"/>
    </row>
    <row r="66" spans="2:14" s="1528" customFormat="1" ht="14.25" customHeight="1">
      <c r="M66" s="1655"/>
      <c r="N66" s="1536"/>
    </row>
    <row r="67" spans="2:14" s="1528" customFormat="1" ht="14.25" customHeight="1">
      <c r="M67" s="1655"/>
      <c r="N67" s="1536"/>
    </row>
    <row r="68" spans="2:14" s="1504" customFormat="1" ht="14.25" customHeight="1">
      <c r="M68" s="1655"/>
      <c r="N68" s="1533"/>
    </row>
    <row r="69" spans="2:14" s="1528" customFormat="1" ht="14.25" customHeight="1">
      <c r="M69" s="1655"/>
      <c r="N69" s="1538"/>
    </row>
    <row r="70" spans="2:14" s="1528" customFormat="1" ht="14.25" customHeight="1">
      <c r="M70" s="1655"/>
      <c r="N70" s="1538"/>
    </row>
    <row r="71" spans="2:14" s="1528" customFormat="1" ht="14.25" customHeight="1">
      <c r="N71" s="1538"/>
    </row>
    <row r="72" spans="2:14" s="1504" customFormat="1" ht="14.25" customHeight="1">
      <c r="M72" s="1528"/>
      <c r="N72" s="1533"/>
    </row>
    <row r="73" spans="2:14" s="1528" customFormat="1" ht="14.25" customHeight="1">
      <c r="N73" s="1538"/>
    </row>
    <row r="74" spans="2:14" s="1528" customFormat="1" ht="14.25" customHeight="1">
      <c r="N74" s="1538"/>
    </row>
    <row r="75" spans="2:14" s="1528" customFormat="1" ht="14.25" customHeight="1">
      <c r="M75" s="1504"/>
      <c r="N75" s="1538"/>
    </row>
    <row r="76" spans="2:14" s="1504" customFormat="1" ht="14.25" customHeight="1">
      <c r="M76" s="1528"/>
      <c r="N76" s="1533"/>
    </row>
    <row r="77" spans="2:14" s="1528" customFormat="1" ht="14.25" customHeight="1"/>
    <row r="78" spans="2:14" s="1528" customFormat="1" ht="14.25" customHeight="1"/>
    <row r="79" spans="2:14" s="1528" customFormat="1" ht="14.25" customHeight="1">
      <c r="M79" s="1504"/>
    </row>
    <row r="80" spans="2:14" s="1504" customFormat="1" ht="14.25" customHeight="1">
      <c r="B80" s="1656"/>
      <c r="M80" s="1528"/>
      <c r="N80" s="1657"/>
    </row>
    <row r="81" spans="1:13" ht="2.25" customHeight="1" thickBot="1">
      <c r="B81" s="1542"/>
      <c r="C81" s="1542"/>
      <c r="D81" s="1543"/>
      <c r="E81" s="1544"/>
      <c r="F81" s="1544"/>
      <c r="G81" s="1544"/>
      <c r="H81" s="1544"/>
      <c r="I81" s="1544"/>
      <c r="J81" s="1544"/>
      <c r="K81" s="1544"/>
      <c r="L81" s="1544"/>
      <c r="M81" s="1544"/>
    </row>
    <row r="82" spans="1:13" s="1547" customFormat="1" ht="15" customHeight="1">
      <c r="A82" s="1545"/>
      <c r="B82" s="1546" t="s">
        <v>1103</v>
      </c>
      <c r="D82" s="1548"/>
      <c r="G82" s="1549"/>
      <c r="H82" s="1549"/>
      <c r="M82" s="1550" t="s">
        <v>30</v>
      </c>
    </row>
    <row r="83" spans="1:13" s="1547" customFormat="1" ht="12" customHeight="1">
      <c r="D83" s="1548"/>
      <c r="G83" s="1551"/>
      <c r="H83" s="1551"/>
      <c r="M83" s="1552" t="s">
        <v>31</v>
      </c>
    </row>
    <row r="84" spans="1:13" s="1553" customFormat="1" ht="12" customHeight="1">
      <c r="B84" s="1554" t="s">
        <v>1104</v>
      </c>
      <c r="D84" s="1555"/>
      <c r="M84" s="1550"/>
    </row>
    <row r="85" spans="1:13" s="1553" customFormat="1" ht="12" customHeight="1">
      <c r="B85" s="1556" t="s">
        <v>1105</v>
      </c>
      <c r="D85" s="1555"/>
      <c r="M85" s="1557"/>
    </row>
  </sheetData>
  <mergeCells count="6">
    <mergeCell ref="G6:M6"/>
    <mergeCell ref="G7:M7"/>
    <mergeCell ref="H8:I8"/>
    <mergeCell ref="J8:K8"/>
    <mergeCell ref="H9:I9"/>
    <mergeCell ref="J9:K9"/>
  </mergeCells>
  <printOptions horizontalCentered="1"/>
  <pageMargins left="0.196527777777778" right="0.196527777777778" top="0.35416666666666702" bottom="0.31527777777777799" header="0.511811023622047" footer="0.511811023622047"/>
  <pageSetup paperSize="9" scale="65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view="pageBreakPreview" zoomScaleNormal="100" workbookViewId="0">
      <selection activeCell="B5" sqref="B5"/>
    </sheetView>
  </sheetViews>
  <sheetFormatPr defaultColWidth="8.42578125" defaultRowHeight="16.5"/>
  <cols>
    <col min="1" max="1" width="1.5703125" style="1558" customWidth="1"/>
    <col min="2" max="2" width="11.85546875" style="1558" customWidth="1"/>
    <col min="3" max="3" width="19.85546875" style="1558" customWidth="1"/>
    <col min="4" max="4" width="15.85546875" style="1598" customWidth="1"/>
    <col min="5" max="6" width="18.5703125" style="1558" customWidth="1"/>
    <col min="7" max="7" width="22.85546875" style="1599" customWidth="1"/>
    <col min="8" max="8" width="1.42578125" style="1558" customWidth="1"/>
    <col min="9" max="9" width="0.5703125" style="1558" customWidth="1"/>
    <col min="10" max="10" width="0.85546875" style="1558" customWidth="1"/>
    <col min="11" max="16384" width="8.42578125" style="1558"/>
  </cols>
  <sheetData>
    <row r="1" spans="1:15" ht="15" customHeight="1"/>
    <row r="2" spans="1:15" ht="17.25" customHeight="1">
      <c r="B2" s="1559" t="s">
        <v>1189</v>
      </c>
      <c r="C2" s="1560" t="s">
        <v>1109</v>
      </c>
      <c r="D2" s="1561"/>
      <c r="E2" s="1562"/>
      <c r="F2" s="1562"/>
      <c r="G2" s="1559"/>
      <c r="H2" s="1562"/>
    </row>
    <row r="3" spans="1:15" ht="17.25" customHeight="1">
      <c r="B3" s="1600" t="s">
        <v>1190</v>
      </c>
      <c r="C3" s="1564" t="s">
        <v>276</v>
      </c>
      <c r="D3" s="1565"/>
      <c r="E3" s="1562"/>
      <c r="F3" s="1562"/>
      <c r="G3" s="1559"/>
      <c r="H3" s="1562"/>
    </row>
    <row r="4" spans="1:15" s="1601" customFormat="1" ht="15" customHeight="1">
      <c r="C4" s="1564" t="s">
        <v>1110</v>
      </c>
      <c r="D4" s="1565"/>
      <c r="G4" s="1563"/>
    </row>
    <row r="5" spans="1:15" ht="7.5" customHeight="1" thickBot="1">
      <c r="A5" s="1602"/>
    </row>
    <row r="6" spans="1:15" ht="7.5" customHeight="1" thickTop="1">
      <c r="A6" s="1603"/>
      <c r="B6" s="1604"/>
      <c r="C6" s="1603"/>
      <c r="D6" s="1605"/>
      <c r="E6" s="1606"/>
      <c r="F6" s="1606"/>
      <c r="G6" s="1607"/>
      <c r="H6" s="1604" t="s">
        <v>49</v>
      </c>
    </row>
    <row r="7" spans="1:15" ht="15.75" customHeight="1">
      <c r="B7" s="1608" t="s">
        <v>50</v>
      </c>
      <c r="C7" s="1609"/>
      <c r="D7" s="1610" t="s">
        <v>1</v>
      </c>
      <c r="E7" s="1611" t="s">
        <v>2</v>
      </c>
      <c r="F7" s="1612" t="s">
        <v>277</v>
      </c>
      <c r="G7" s="1613" t="s">
        <v>278</v>
      </c>
      <c r="H7" s="1614"/>
    </row>
    <row r="8" spans="1:15" ht="15.75" customHeight="1">
      <c r="B8" s="1615" t="s">
        <v>52</v>
      </c>
      <c r="C8" s="1609"/>
      <c r="D8" s="1616" t="s">
        <v>6</v>
      </c>
      <c r="E8" s="1617" t="s">
        <v>7</v>
      </c>
      <c r="F8" s="1617" t="s">
        <v>279</v>
      </c>
      <c r="G8" s="1617" t="s">
        <v>280</v>
      </c>
      <c r="H8" s="1614"/>
    </row>
    <row r="9" spans="1:15" ht="7.5" customHeight="1">
      <c r="A9" s="1618"/>
      <c r="B9" s="1619"/>
      <c r="C9" s="1619"/>
      <c r="D9" s="1620"/>
      <c r="E9" s="1621"/>
      <c r="F9" s="1622"/>
      <c r="G9" s="1621"/>
      <c r="H9" s="1623" t="s">
        <v>49</v>
      </c>
    </row>
    <row r="10" spans="1:15" ht="7.5" customHeight="1">
      <c r="B10" s="1624"/>
      <c r="C10" s="1624"/>
      <c r="D10" s="1616"/>
      <c r="E10" s="1625"/>
      <c r="F10" s="1609"/>
      <c r="G10" s="1625"/>
      <c r="H10" s="1626"/>
    </row>
    <row r="11" spans="1:15" ht="24.75" customHeight="1">
      <c r="B11" s="1627" t="s">
        <v>57</v>
      </c>
      <c r="C11" s="1609"/>
      <c r="D11" s="1628">
        <v>2021</v>
      </c>
      <c r="E11" s="1629">
        <f>SUM(F11,G11)</f>
        <v>4722</v>
      </c>
      <c r="F11" s="1629">
        <f t="shared" ref="F11:G13" si="0">SUM(F15,F19,F23,F27,F31)</f>
        <v>3866</v>
      </c>
      <c r="G11" s="1629">
        <f t="shared" si="0"/>
        <v>856</v>
      </c>
    </row>
    <row r="12" spans="1:15" ht="24.75" customHeight="1">
      <c r="B12" s="1630" t="s">
        <v>7</v>
      </c>
      <c r="C12" s="1609"/>
      <c r="D12" s="1628">
        <v>2022</v>
      </c>
      <c r="E12" s="1629">
        <f>SUM(F12,G12)</f>
        <v>4453</v>
      </c>
      <c r="F12" s="1629">
        <f t="shared" si="0"/>
        <v>3566</v>
      </c>
      <c r="G12" s="1629">
        <f t="shared" si="0"/>
        <v>887</v>
      </c>
    </row>
    <row r="13" spans="1:15" ht="24.75" customHeight="1">
      <c r="B13" s="1624"/>
      <c r="C13" s="1609"/>
      <c r="D13" s="1628">
        <v>2023</v>
      </c>
      <c r="E13" s="1629">
        <f>SUM(F13,G13)</f>
        <v>4005</v>
      </c>
      <c r="F13" s="1629">
        <f t="shared" si="0"/>
        <v>3255</v>
      </c>
      <c r="G13" s="1629">
        <f t="shared" si="0"/>
        <v>750</v>
      </c>
    </row>
    <row r="14" spans="1:15" ht="15" customHeight="1">
      <c r="B14" s="1624"/>
      <c r="C14" s="1609"/>
      <c r="D14" s="1631"/>
      <c r="E14" s="1632"/>
      <c r="F14" s="1633"/>
      <c r="G14" s="1633"/>
      <c r="K14" s="1634"/>
      <c r="L14" s="1634"/>
      <c r="M14" s="1634"/>
      <c r="N14" s="1634"/>
      <c r="O14" s="1634"/>
    </row>
    <row r="15" spans="1:15" ht="24.75" customHeight="1">
      <c r="B15" s="1635" t="s">
        <v>281</v>
      </c>
      <c r="C15" s="1609"/>
      <c r="D15" s="1631">
        <v>2021</v>
      </c>
      <c r="E15" s="1632">
        <f>SUM(F15,G15)</f>
        <v>250</v>
      </c>
      <c r="F15" s="1632">
        <v>250</v>
      </c>
      <c r="G15" s="1632" t="s">
        <v>29</v>
      </c>
    </row>
    <row r="16" spans="1:15" s="1634" customFormat="1" ht="24.75" customHeight="1">
      <c r="B16" s="1636" t="s">
        <v>165</v>
      </c>
      <c r="C16" s="1637"/>
      <c r="D16" s="1631">
        <v>2022</v>
      </c>
      <c r="E16" s="1632">
        <f>SUM(F16,G16)</f>
        <v>229</v>
      </c>
      <c r="F16" s="1632">
        <v>229</v>
      </c>
      <c r="G16" s="1632" t="s">
        <v>29</v>
      </c>
      <c r="K16" s="1558"/>
      <c r="L16" s="1558"/>
      <c r="M16" s="1558"/>
      <c r="N16" s="1558"/>
      <c r="O16" s="1558"/>
    </row>
    <row r="17" spans="2:7" ht="24.75" customHeight="1">
      <c r="B17" s="1635"/>
      <c r="C17" s="1609"/>
      <c r="D17" s="1631">
        <v>2023</v>
      </c>
      <c r="E17" s="1632">
        <f>SUM(F17,G17)</f>
        <v>224</v>
      </c>
      <c r="F17" s="1632">
        <v>224</v>
      </c>
      <c r="G17" s="1632" t="s">
        <v>29</v>
      </c>
    </row>
    <row r="18" spans="2:7" ht="15" customHeight="1">
      <c r="B18" s="1635"/>
      <c r="C18" s="1609"/>
      <c r="D18" s="1631"/>
      <c r="E18" s="1632"/>
      <c r="F18" s="1632"/>
      <c r="G18" s="1632"/>
    </row>
    <row r="19" spans="2:7" ht="24.75" customHeight="1">
      <c r="B19" s="1635" t="s">
        <v>282</v>
      </c>
      <c r="C19" s="1609"/>
      <c r="D19" s="1631">
        <v>2021</v>
      </c>
      <c r="E19" s="1632">
        <f>SUM(F19,G19)</f>
        <v>767</v>
      </c>
      <c r="F19" s="1632">
        <v>760</v>
      </c>
      <c r="G19" s="1632">
        <v>7</v>
      </c>
    </row>
    <row r="20" spans="2:7" ht="24.75" customHeight="1">
      <c r="B20" s="1636" t="s">
        <v>283</v>
      </c>
      <c r="C20" s="1609"/>
      <c r="D20" s="1631">
        <v>2022</v>
      </c>
      <c r="E20" s="1632">
        <f>SUM(F20,G20)</f>
        <v>713</v>
      </c>
      <c r="F20" s="1632">
        <v>706</v>
      </c>
      <c r="G20" s="1632">
        <v>7</v>
      </c>
    </row>
    <row r="21" spans="2:7" ht="24.75" customHeight="1">
      <c r="B21" s="1635"/>
      <c r="C21" s="1609"/>
      <c r="D21" s="1631">
        <v>2023</v>
      </c>
      <c r="E21" s="1632">
        <f>SUM(F21,G21)</f>
        <v>682</v>
      </c>
      <c r="F21" s="1632">
        <v>675</v>
      </c>
      <c r="G21" s="1632">
        <v>7</v>
      </c>
    </row>
    <row r="22" spans="2:7" ht="15" customHeight="1">
      <c r="B22" s="1635"/>
      <c r="C22" s="1609"/>
      <c r="D22" s="1631"/>
      <c r="E22" s="1632"/>
      <c r="F22" s="1632"/>
      <c r="G22" s="1632"/>
    </row>
    <row r="23" spans="2:7" ht="24.75" customHeight="1">
      <c r="B23" s="1635" t="s">
        <v>284</v>
      </c>
      <c r="C23" s="1609"/>
      <c r="D23" s="1631">
        <v>2021</v>
      </c>
      <c r="E23" s="1632">
        <f>SUM(F23,G23)</f>
        <v>1389</v>
      </c>
      <c r="F23" s="1632">
        <v>1163</v>
      </c>
      <c r="G23" s="1632">
        <v>226</v>
      </c>
    </row>
    <row r="24" spans="2:7" ht="24.75" customHeight="1">
      <c r="B24" s="1636" t="s">
        <v>285</v>
      </c>
      <c r="C24" s="1609"/>
      <c r="D24" s="1631">
        <v>2022</v>
      </c>
      <c r="E24" s="1632">
        <f>SUM(F24,G24)</f>
        <v>1411</v>
      </c>
      <c r="F24" s="1632">
        <v>1146</v>
      </c>
      <c r="G24" s="1632">
        <v>265</v>
      </c>
    </row>
    <row r="25" spans="2:7" ht="24.75" customHeight="1">
      <c r="B25" s="1635"/>
      <c r="C25" s="1609"/>
      <c r="D25" s="1631">
        <v>2023</v>
      </c>
      <c r="E25" s="1632">
        <f>SUM(F25,G25)</f>
        <v>1218</v>
      </c>
      <c r="F25" s="1632">
        <v>1036</v>
      </c>
      <c r="G25" s="1632">
        <v>182</v>
      </c>
    </row>
    <row r="26" spans="2:7" ht="15" customHeight="1">
      <c r="B26" s="1635"/>
      <c r="C26" s="1609"/>
      <c r="D26" s="1631"/>
      <c r="E26" s="1632"/>
      <c r="F26" s="1632"/>
      <c r="G26" s="1632"/>
    </row>
    <row r="27" spans="2:7" ht="24.75" customHeight="1">
      <c r="B27" s="1635" t="s">
        <v>286</v>
      </c>
      <c r="C27" s="1609"/>
      <c r="D27" s="1631">
        <v>2021</v>
      </c>
      <c r="E27" s="1632">
        <f>SUM(F27,G27)</f>
        <v>365</v>
      </c>
      <c r="F27" s="1632">
        <v>185</v>
      </c>
      <c r="G27" s="1632">
        <v>180</v>
      </c>
    </row>
    <row r="28" spans="2:7" ht="24.75" customHeight="1">
      <c r="B28" s="1636" t="s">
        <v>167</v>
      </c>
      <c r="C28" s="1609"/>
      <c r="D28" s="1631">
        <v>2022</v>
      </c>
      <c r="E28" s="1632">
        <f>SUM(F28,G28)</f>
        <v>344</v>
      </c>
      <c r="F28" s="1632">
        <v>182</v>
      </c>
      <c r="G28" s="1632">
        <v>162</v>
      </c>
    </row>
    <row r="29" spans="2:7" ht="24.75" customHeight="1">
      <c r="B29" s="1635"/>
      <c r="C29" s="1609"/>
      <c r="D29" s="1631">
        <v>2023</v>
      </c>
      <c r="E29" s="1632">
        <f>SUM(F29,G29)</f>
        <v>347</v>
      </c>
      <c r="F29" s="1632">
        <v>184</v>
      </c>
      <c r="G29" s="1632">
        <v>163</v>
      </c>
    </row>
    <row r="30" spans="2:7" ht="15" customHeight="1">
      <c r="B30" s="1635"/>
      <c r="C30" s="1609"/>
      <c r="D30" s="1631"/>
      <c r="E30" s="1632"/>
      <c r="F30" s="1632"/>
      <c r="G30" s="1632"/>
    </row>
    <row r="31" spans="2:7" ht="24.75" customHeight="1">
      <c r="B31" s="1635" t="s">
        <v>287</v>
      </c>
      <c r="C31" s="1609"/>
      <c r="D31" s="1631">
        <v>2021</v>
      </c>
      <c r="E31" s="1632">
        <f>SUM(F31,G31)</f>
        <v>1951</v>
      </c>
      <c r="F31" s="1632">
        <v>1508</v>
      </c>
      <c r="G31" s="1632">
        <v>443</v>
      </c>
    </row>
    <row r="32" spans="2:7" ht="24.75" customHeight="1">
      <c r="B32" s="1636" t="s">
        <v>168</v>
      </c>
      <c r="C32" s="1609"/>
      <c r="D32" s="1631">
        <v>2022</v>
      </c>
      <c r="E32" s="1632">
        <f>SUM(F32,G32)</f>
        <v>1756</v>
      </c>
      <c r="F32" s="1632">
        <v>1303</v>
      </c>
      <c r="G32" s="1632">
        <v>453</v>
      </c>
    </row>
    <row r="33" spans="1:15" ht="24.75" customHeight="1">
      <c r="B33" s="1630"/>
      <c r="C33" s="1609"/>
      <c r="D33" s="1631">
        <v>2023</v>
      </c>
      <c r="E33" s="1632">
        <f>SUM(F33,G33)</f>
        <v>1534</v>
      </c>
      <c r="F33" s="1632">
        <v>1136</v>
      </c>
      <c r="G33" s="1632">
        <v>398</v>
      </c>
      <c r="K33" s="1547"/>
      <c r="L33" s="1547"/>
      <c r="M33" s="1547"/>
      <c r="N33" s="1547"/>
      <c r="O33" s="1547"/>
    </row>
    <row r="34" spans="1:15" ht="11.25" customHeight="1" thickBot="1">
      <c r="A34" s="1638"/>
      <c r="B34" s="1639"/>
      <c r="C34" s="1638"/>
      <c r="D34" s="1640"/>
      <c r="E34" s="1641"/>
      <c r="F34" s="1641"/>
      <c r="G34" s="1642"/>
      <c r="H34" s="1638"/>
      <c r="K34" s="1547"/>
      <c r="L34" s="1547"/>
      <c r="M34" s="1547"/>
      <c r="N34" s="1547"/>
      <c r="O34" s="1547"/>
    </row>
    <row r="35" spans="1:15" s="1547" customFormat="1" ht="15" customHeight="1">
      <c r="D35" s="1548"/>
      <c r="E35" s="1643"/>
      <c r="G35" s="1549"/>
      <c r="H35" s="1550" t="s">
        <v>30</v>
      </c>
    </row>
    <row r="36" spans="1:15" s="1547" customFormat="1" ht="12" customHeight="1">
      <c r="D36" s="1548"/>
      <c r="G36" s="1551"/>
      <c r="H36" s="1552" t="s">
        <v>31</v>
      </c>
    </row>
    <row r="37" spans="1:15">
      <c r="A37" s="1644"/>
      <c r="B37" s="1546" t="s">
        <v>1103</v>
      </c>
      <c r="C37" s="1645"/>
      <c r="D37" s="1646"/>
      <c r="E37" s="1647"/>
    </row>
    <row r="38" spans="1:15" s="1634" customFormat="1" ht="13.5" customHeight="1">
      <c r="B38" s="1554" t="s">
        <v>288</v>
      </c>
      <c r="C38" s="1648"/>
      <c r="D38" s="1649"/>
      <c r="E38" s="1650"/>
      <c r="G38" s="1651"/>
    </row>
    <row r="39" spans="1:15">
      <c r="B39" s="1652" t="s">
        <v>1111</v>
      </c>
      <c r="E39" s="1643"/>
    </row>
    <row r="43" spans="1:15">
      <c r="E43" s="1643"/>
    </row>
    <row r="47" spans="1:15">
      <c r="E47" s="1643"/>
    </row>
    <row r="51" spans="5:5">
      <c r="E51" s="1643"/>
    </row>
    <row r="55" spans="5:5">
      <c r="E55" s="1643"/>
    </row>
    <row r="59" spans="5:5">
      <c r="E59" s="1643"/>
    </row>
    <row r="63" spans="5:5">
      <c r="E63" s="1643"/>
    </row>
    <row r="67" spans="5:5">
      <c r="E67" s="1643"/>
    </row>
    <row r="71" spans="5:5">
      <c r="E71" s="1643"/>
    </row>
    <row r="75" spans="5:5">
      <c r="E75" s="1643"/>
    </row>
    <row r="79" spans="5:5">
      <c r="E79" s="1643"/>
    </row>
  </sheetData>
  <printOptions horizontalCentered="1"/>
  <pageMargins left="0.196527777777778" right="0.196527777777778" top="0.35416666666666702" bottom="0.31527777777777799" header="0.511811023622047" footer="0.511811023622047"/>
  <pageSetup paperSize="9" scale="8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showGridLines="0" view="pageBreakPreview" zoomScaleNormal="100" workbookViewId="0">
      <selection activeCell="B5" sqref="B5"/>
    </sheetView>
  </sheetViews>
  <sheetFormatPr defaultColWidth="9.140625" defaultRowHeight="16.5"/>
  <cols>
    <col min="1" max="1" width="1.42578125" style="1490" customWidth="1"/>
    <col min="2" max="2" width="11.85546875" style="1490" customWidth="1"/>
    <col min="3" max="3" width="20.5703125" style="1490" customWidth="1"/>
    <col min="4" max="4" width="10.85546875" style="1491" customWidth="1"/>
    <col min="5" max="5" width="9.42578125" style="1490" customWidth="1"/>
    <col min="6" max="6" width="2" style="1490" customWidth="1"/>
    <col min="7" max="7" width="13.85546875" style="1490" customWidth="1"/>
    <col min="8" max="8" width="16.5703125" style="1490" customWidth="1"/>
    <col min="9" max="9" width="11.5703125" style="1490" customWidth="1"/>
    <col min="10" max="10" width="11.85546875" style="1490" customWidth="1"/>
    <col min="11" max="11" width="11" style="1490" customWidth="1"/>
    <col min="12" max="12" width="1.140625" style="1490" customWidth="1"/>
    <col min="13" max="13" width="0.5703125" style="1490" customWidth="1"/>
    <col min="14" max="16384" width="9.140625" style="1490"/>
  </cols>
  <sheetData>
    <row r="1" spans="1:13" ht="15" customHeight="1">
      <c r="G1" s="1492"/>
      <c r="H1" s="1492"/>
      <c r="I1" s="1492"/>
      <c r="J1" s="1492"/>
      <c r="K1" s="1492"/>
      <c r="L1" s="1492"/>
      <c r="M1" s="1492"/>
    </row>
    <row r="2" spans="1:13" s="1558" customFormat="1" ht="17.25" customHeight="1">
      <c r="B2" s="1559" t="s">
        <v>1191</v>
      </c>
      <c r="C2" s="1560" t="s">
        <v>1112</v>
      </c>
      <c r="D2" s="1561"/>
      <c r="E2" s="1562"/>
      <c r="F2" s="1562"/>
      <c r="G2" s="1562"/>
      <c r="H2" s="1562"/>
      <c r="I2" s="1559"/>
      <c r="J2" s="1562"/>
    </row>
    <row r="3" spans="1:13" s="1558" customFormat="1" ht="17.25" customHeight="1">
      <c r="B3" s="1563" t="s">
        <v>1192</v>
      </c>
      <c r="C3" s="1564" t="s">
        <v>1113</v>
      </c>
      <c r="D3" s="1565"/>
      <c r="E3" s="1562"/>
      <c r="F3" s="1562"/>
      <c r="G3" s="1562"/>
      <c r="H3" s="1562"/>
      <c r="I3" s="1559"/>
      <c r="J3" s="1562"/>
    </row>
    <row r="4" spans="1:13" ht="9.75" customHeight="1" thickBot="1">
      <c r="B4" s="1497"/>
      <c r="C4" s="1497"/>
      <c r="D4" s="1498"/>
      <c r="E4" s="1497"/>
      <c r="F4" s="1497"/>
      <c r="G4" s="1497"/>
      <c r="H4" s="1497"/>
      <c r="I4" s="1499"/>
      <c r="J4" s="1499"/>
      <c r="K4" s="1499"/>
      <c r="L4" s="1499"/>
      <c r="M4" s="1499"/>
    </row>
    <row r="5" spans="1:13" ht="3.75" customHeight="1" thickTop="1">
      <c r="A5" s="1500"/>
      <c r="B5" s="1500"/>
      <c r="C5" s="1500"/>
      <c r="D5" s="1501"/>
      <c r="E5" s="1502"/>
      <c r="F5" s="1502"/>
      <c r="G5" s="1500"/>
      <c r="H5" s="1503"/>
      <c r="I5" s="1503"/>
      <c r="J5" s="1503"/>
      <c r="K5" s="1503"/>
      <c r="L5" s="1500"/>
      <c r="M5" s="1500"/>
    </row>
    <row r="6" spans="1:13" ht="15" customHeight="1">
      <c r="B6" s="1505" t="s">
        <v>159</v>
      </c>
      <c r="C6" s="1504"/>
      <c r="D6" s="1566" t="s">
        <v>1</v>
      </c>
      <c r="E6" s="1507" t="s">
        <v>2</v>
      </c>
      <c r="F6" s="1507"/>
      <c r="G6" s="1692" t="s">
        <v>50</v>
      </c>
      <c r="H6" s="1692"/>
      <c r="I6" s="1692"/>
      <c r="J6" s="1692"/>
      <c r="K6" s="1692"/>
      <c r="L6" s="1692"/>
    </row>
    <row r="7" spans="1:13" ht="15" customHeight="1">
      <c r="B7" s="1508" t="s">
        <v>160</v>
      </c>
      <c r="C7" s="1504"/>
      <c r="D7" s="1567" t="s">
        <v>6</v>
      </c>
      <c r="E7" s="1510" t="s">
        <v>7</v>
      </c>
      <c r="F7" s="1507"/>
      <c r="G7" s="1693" t="s">
        <v>52</v>
      </c>
      <c r="H7" s="1693"/>
      <c r="I7" s="1693"/>
      <c r="J7" s="1693"/>
      <c r="K7" s="1693"/>
      <c r="L7" s="1693"/>
    </row>
    <row r="8" spans="1:13" ht="18" customHeight="1">
      <c r="B8" s="1504"/>
      <c r="C8" s="1504"/>
      <c r="D8" s="1511"/>
      <c r="E8" s="1504"/>
      <c r="F8" s="1510"/>
      <c r="G8" s="1512" t="s">
        <v>852</v>
      </c>
      <c r="H8" s="1568" t="s">
        <v>853</v>
      </c>
      <c r="I8" s="1568" t="s">
        <v>854</v>
      </c>
      <c r="J8" s="1512" t="s">
        <v>855</v>
      </c>
      <c r="K8" s="1512" t="s">
        <v>856</v>
      </c>
      <c r="L8" s="1504"/>
      <c r="M8" s="1493"/>
    </row>
    <row r="9" spans="1:13" ht="18" customHeight="1">
      <c r="B9" s="1504"/>
      <c r="C9" s="1504"/>
      <c r="D9" s="1511"/>
      <c r="E9" s="1504"/>
      <c r="F9" s="1510"/>
      <c r="G9" s="1512" t="s">
        <v>857</v>
      </c>
      <c r="H9" s="1512" t="s">
        <v>858</v>
      </c>
      <c r="I9" s="1512" t="s">
        <v>859</v>
      </c>
      <c r="J9" s="1512" t="s">
        <v>860</v>
      </c>
      <c r="K9" s="1507" t="s">
        <v>861</v>
      </c>
      <c r="L9" s="1504"/>
      <c r="M9" s="1493"/>
    </row>
    <row r="10" spans="1:13" ht="18" customHeight="1">
      <c r="B10" s="1504"/>
      <c r="C10" s="1504"/>
      <c r="D10" s="1511"/>
      <c r="E10" s="1504"/>
      <c r="F10" s="1510"/>
      <c r="G10" s="1569" t="s">
        <v>165</v>
      </c>
      <c r="H10" s="1569" t="s">
        <v>283</v>
      </c>
      <c r="I10" s="1569" t="s">
        <v>285</v>
      </c>
      <c r="J10" s="1569" t="s">
        <v>167</v>
      </c>
      <c r="K10" s="1569" t="s">
        <v>168</v>
      </c>
      <c r="L10" s="1504"/>
      <c r="M10" s="1493"/>
    </row>
    <row r="11" spans="1:13" ht="3.75" customHeight="1">
      <c r="A11" s="1570"/>
      <c r="B11" s="1515"/>
      <c r="C11" s="1515"/>
      <c r="D11" s="1516"/>
      <c r="E11" s="1515"/>
      <c r="F11" s="1517"/>
      <c r="G11" s="1517"/>
      <c r="H11" s="1517"/>
      <c r="I11" s="1517"/>
      <c r="J11" s="1517"/>
      <c r="K11" s="1517"/>
      <c r="L11" s="1515"/>
      <c r="M11" s="1571"/>
    </row>
    <row r="12" spans="1:13" ht="5.25" customHeight="1">
      <c r="B12" s="1504"/>
      <c r="C12" s="1504"/>
      <c r="D12" s="1511"/>
      <c r="E12" s="1504"/>
      <c r="F12" s="1518"/>
      <c r="G12" s="1518"/>
      <c r="H12" s="1518"/>
      <c r="I12" s="1518"/>
      <c r="J12" s="1518"/>
      <c r="K12" s="1518"/>
      <c r="L12" s="1504"/>
      <c r="M12" s="1496"/>
    </row>
    <row r="13" spans="1:13" ht="19.5" customHeight="1">
      <c r="B13" s="1572" t="s">
        <v>862</v>
      </c>
      <c r="C13" s="1504"/>
      <c r="D13" s="1573">
        <v>2021</v>
      </c>
      <c r="E13" s="1574">
        <f>SUM(G13:K13)</f>
        <v>3864</v>
      </c>
      <c r="F13" s="1575"/>
      <c r="G13" s="1576">
        <v>1099</v>
      </c>
      <c r="H13" s="1576">
        <v>902</v>
      </c>
      <c r="I13" s="1576">
        <v>775</v>
      </c>
      <c r="J13" s="1576">
        <v>687</v>
      </c>
      <c r="K13" s="1576">
        <v>401</v>
      </c>
      <c r="L13" s="1573"/>
      <c r="M13" s="1577"/>
    </row>
    <row r="14" spans="1:13" s="1578" customFormat="1" ht="19.5" customHeight="1">
      <c r="B14" s="1579"/>
      <c r="C14" s="1528"/>
      <c r="D14" s="1573">
        <v>2022</v>
      </c>
      <c r="E14" s="1574">
        <f>SUM(G14:K14)</f>
        <v>3557</v>
      </c>
      <c r="F14" s="1575"/>
      <c r="G14" s="1576">
        <v>948</v>
      </c>
      <c r="H14" s="1576">
        <v>871</v>
      </c>
      <c r="I14" s="1576">
        <v>668</v>
      </c>
      <c r="J14" s="1576">
        <v>683</v>
      </c>
      <c r="K14" s="1576">
        <v>387</v>
      </c>
      <c r="L14" s="1573"/>
      <c r="M14" s="1580"/>
    </row>
    <row r="15" spans="1:13" s="1578" customFormat="1" ht="19.5" customHeight="1">
      <c r="B15" s="1579"/>
      <c r="C15" s="1528"/>
      <c r="D15" s="1573">
        <v>2023</v>
      </c>
      <c r="E15" s="1574">
        <f>SUM(G15:K15)</f>
        <v>3249</v>
      </c>
      <c r="F15" s="1575"/>
      <c r="G15" s="1576">
        <v>848</v>
      </c>
      <c r="H15" s="1576">
        <v>783</v>
      </c>
      <c r="I15" s="1576">
        <v>645</v>
      </c>
      <c r="J15" s="1576">
        <v>603</v>
      </c>
      <c r="K15" s="1576">
        <v>370</v>
      </c>
      <c r="L15" s="1573"/>
      <c r="M15" s="1580"/>
    </row>
    <row r="16" spans="1:13" s="1578" customFormat="1" ht="19.5" customHeight="1">
      <c r="B16" s="1579"/>
      <c r="C16" s="1528"/>
      <c r="D16" s="1573"/>
      <c r="E16" s="1574"/>
      <c r="F16" s="1574"/>
      <c r="G16" s="1576"/>
      <c r="H16" s="1576"/>
      <c r="I16" s="1576"/>
      <c r="J16" s="1576"/>
      <c r="K16" s="1576"/>
      <c r="L16" s="1573"/>
      <c r="M16" s="1580"/>
    </row>
    <row r="17" spans="2:13" s="1578" customFormat="1" ht="19.5" customHeight="1">
      <c r="B17" s="1572" t="s">
        <v>863</v>
      </c>
      <c r="C17" s="1528"/>
      <c r="D17" s="1573">
        <v>2021</v>
      </c>
      <c r="E17" s="1574">
        <f>SUM(G17:K17)</f>
        <v>3862</v>
      </c>
      <c r="F17" s="1574"/>
      <c r="G17" s="1576">
        <v>617</v>
      </c>
      <c r="H17" s="1576">
        <v>959</v>
      </c>
      <c r="I17" s="1576">
        <v>895</v>
      </c>
      <c r="J17" s="1576">
        <v>810</v>
      </c>
      <c r="K17" s="1576">
        <v>581</v>
      </c>
      <c r="L17" s="1573"/>
      <c r="M17" s="1580"/>
    </row>
    <row r="18" spans="2:13" s="1578" customFormat="1" ht="19.5" customHeight="1">
      <c r="B18" s="1581"/>
      <c r="C18" s="1528"/>
      <c r="D18" s="1573">
        <v>2022</v>
      </c>
      <c r="E18" s="1574">
        <f>SUM(G18:K18)</f>
        <v>3565</v>
      </c>
      <c r="F18" s="1574"/>
      <c r="G18" s="1576">
        <v>626</v>
      </c>
      <c r="H18" s="1576">
        <v>891</v>
      </c>
      <c r="I18" s="1576">
        <v>941</v>
      </c>
      <c r="J18" s="1576">
        <v>684</v>
      </c>
      <c r="K18" s="1576">
        <v>423</v>
      </c>
      <c r="L18" s="1573"/>
      <c r="M18" s="1580"/>
    </row>
    <row r="19" spans="2:13" s="1578" customFormat="1" ht="19.5" customHeight="1">
      <c r="B19" s="1581"/>
      <c r="C19" s="1528"/>
      <c r="D19" s="1573">
        <v>2023</v>
      </c>
      <c r="E19" s="1574">
        <f>SUM(G19:K19)</f>
        <v>3253</v>
      </c>
      <c r="F19" s="1574"/>
      <c r="G19" s="1576">
        <v>566</v>
      </c>
      <c r="H19" s="1576">
        <v>796</v>
      </c>
      <c r="I19" s="1576">
        <v>878</v>
      </c>
      <c r="J19" s="1576">
        <v>643</v>
      </c>
      <c r="K19" s="1576">
        <v>370</v>
      </c>
      <c r="L19" s="1573"/>
      <c r="M19" s="1580"/>
    </row>
    <row r="20" spans="2:13" s="1578" customFormat="1" ht="19.5" customHeight="1">
      <c r="B20" s="1581"/>
      <c r="C20" s="1528"/>
      <c r="D20" s="1573"/>
      <c r="E20" s="1574"/>
      <c r="F20" s="1574"/>
      <c r="G20" s="1576"/>
      <c r="H20" s="1576"/>
      <c r="I20" s="1576"/>
      <c r="J20" s="1576"/>
      <c r="K20" s="1576"/>
      <c r="L20" s="1573"/>
      <c r="M20" s="1580"/>
    </row>
    <row r="21" spans="2:13" ht="19.5" customHeight="1">
      <c r="B21" s="1572" t="s">
        <v>864</v>
      </c>
      <c r="C21" s="1504"/>
      <c r="D21" s="1573">
        <v>2021</v>
      </c>
      <c r="E21" s="1574">
        <f>SUM(G21:K21)</f>
        <v>3863</v>
      </c>
      <c r="F21" s="1575"/>
      <c r="G21" s="1576">
        <v>266</v>
      </c>
      <c r="H21" s="1576">
        <v>550</v>
      </c>
      <c r="I21" s="1576">
        <v>879</v>
      </c>
      <c r="J21" s="1576">
        <v>1183</v>
      </c>
      <c r="K21" s="1576">
        <v>985</v>
      </c>
      <c r="L21" s="1573"/>
      <c r="M21" s="1582"/>
    </row>
    <row r="22" spans="2:13" s="1578" customFormat="1" ht="19.5" customHeight="1">
      <c r="B22" s="1583"/>
      <c r="C22" s="1528"/>
      <c r="D22" s="1573">
        <v>2022</v>
      </c>
      <c r="E22" s="1574">
        <f>SUM(G22:K22)</f>
        <v>3560</v>
      </c>
      <c r="F22" s="1575"/>
      <c r="G22" s="1576">
        <v>309</v>
      </c>
      <c r="H22" s="1576">
        <v>530</v>
      </c>
      <c r="I22" s="1576">
        <v>829</v>
      </c>
      <c r="J22" s="1576">
        <v>1035</v>
      </c>
      <c r="K22" s="1576">
        <v>857</v>
      </c>
      <c r="L22" s="1573"/>
      <c r="M22" s="1580"/>
    </row>
    <row r="23" spans="2:13" s="1578" customFormat="1" ht="19.5" customHeight="1">
      <c r="B23" s="1583"/>
      <c r="C23" s="1528"/>
      <c r="D23" s="1573">
        <v>2023</v>
      </c>
      <c r="E23" s="1574">
        <f>SUM(G23:K23)</f>
        <v>3251</v>
      </c>
      <c r="F23" s="1575"/>
      <c r="G23" s="1576">
        <v>312</v>
      </c>
      <c r="H23" s="1576">
        <v>467</v>
      </c>
      <c r="I23" s="1576">
        <v>866</v>
      </c>
      <c r="J23" s="1576">
        <v>872</v>
      </c>
      <c r="K23" s="1576">
        <v>734</v>
      </c>
      <c r="L23" s="1573"/>
      <c r="M23" s="1580"/>
    </row>
    <row r="24" spans="2:13" s="1578" customFormat="1" ht="19.5" customHeight="1">
      <c r="B24" s="1583"/>
      <c r="C24" s="1528"/>
      <c r="D24" s="1573"/>
      <c r="E24" s="1574"/>
      <c r="F24" s="1574"/>
      <c r="G24" s="1576"/>
      <c r="H24" s="1576"/>
      <c r="I24" s="1576"/>
      <c r="J24" s="1576"/>
      <c r="K24" s="1576"/>
      <c r="L24" s="1573"/>
      <c r="M24" s="1580"/>
    </row>
    <row r="25" spans="2:13" ht="19.5" customHeight="1">
      <c r="B25" s="1572" t="s">
        <v>865</v>
      </c>
      <c r="C25" s="1504"/>
      <c r="D25" s="1573">
        <v>2021</v>
      </c>
      <c r="E25" s="1574">
        <f>SUM(G25:K25)</f>
        <v>3862</v>
      </c>
      <c r="F25" s="1575"/>
      <c r="G25" s="1576">
        <v>290</v>
      </c>
      <c r="H25" s="1576">
        <v>627</v>
      </c>
      <c r="I25" s="1576">
        <v>850</v>
      </c>
      <c r="J25" s="1576">
        <v>1346</v>
      </c>
      <c r="K25" s="1576">
        <v>749</v>
      </c>
      <c r="L25" s="1573"/>
      <c r="M25" s="1584"/>
    </row>
    <row r="26" spans="2:13" s="1578" customFormat="1" ht="19.5" customHeight="1">
      <c r="B26" s="1583"/>
      <c r="C26" s="1528"/>
      <c r="D26" s="1573">
        <v>2022</v>
      </c>
      <c r="E26" s="1574">
        <f>SUM(G26:K26)</f>
        <v>3562</v>
      </c>
      <c r="F26" s="1575"/>
      <c r="G26" s="1576">
        <v>226</v>
      </c>
      <c r="H26" s="1576">
        <v>554</v>
      </c>
      <c r="I26" s="1576">
        <v>810</v>
      </c>
      <c r="J26" s="1576">
        <v>1211</v>
      </c>
      <c r="K26" s="1576">
        <v>761</v>
      </c>
      <c r="L26" s="1573"/>
      <c r="M26" s="1585"/>
    </row>
    <row r="27" spans="2:13" s="1578" customFormat="1" ht="19.5" customHeight="1">
      <c r="B27" s="1583"/>
      <c r="C27" s="1528"/>
      <c r="D27" s="1573">
        <v>2023</v>
      </c>
      <c r="E27" s="1574">
        <f>SUM(G27:K27)</f>
        <v>3252</v>
      </c>
      <c r="F27" s="1575"/>
      <c r="G27" s="1576">
        <v>223</v>
      </c>
      <c r="H27" s="1576">
        <v>529</v>
      </c>
      <c r="I27" s="1576">
        <v>772</v>
      </c>
      <c r="J27" s="1576">
        <v>1096</v>
      </c>
      <c r="K27" s="1576">
        <v>632</v>
      </c>
      <c r="L27" s="1573"/>
      <c r="M27" s="1585"/>
    </row>
    <row r="28" spans="2:13" s="1578" customFormat="1" ht="19.5" customHeight="1">
      <c r="B28" s="1583"/>
      <c r="C28" s="1528"/>
      <c r="D28" s="1573"/>
      <c r="E28" s="1574"/>
      <c r="F28" s="1574"/>
      <c r="G28" s="1576"/>
      <c r="H28" s="1576"/>
      <c r="I28" s="1576"/>
      <c r="J28" s="1576"/>
      <c r="K28" s="1576"/>
      <c r="L28" s="1573"/>
      <c r="M28" s="1585"/>
    </row>
    <row r="29" spans="2:13" ht="19.5" customHeight="1">
      <c r="B29" s="1572" t="s">
        <v>866</v>
      </c>
      <c r="C29" s="1504"/>
      <c r="D29" s="1573">
        <v>2021</v>
      </c>
      <c r="E29" s="1574">
        <f>SUM(G29:K29)</f>
        <v>3862</v>
      </c>
      <c r="F29" s="1575"/>
      <c r="G29" s="1576">
        <v>406</v>
      </c>
      <c r="H29" s="1576">
        <v>689</v>
      </c>
      <c r="I29" s="1576">
        <v>1343</v>
      </c>
      <c r="J29" s="1576">
        <v>1066</v>
      </c>
      <c r="K29" s="1576">
        <v>358</v>
      </c>
      <c r="L29" s="1573"/>
      <c r="M29" s="1582"/>
    </row>
    <row r="30" spans="2:13" s="1578" customFormat="1" ht="19.5" customHeight="1">
      <c r="B30" s="1583"/>
      <c r="C30" s="1528"/>
      <c r="D30" s="1573">
        <v>2022</v>
      </c>
      <c r="E30" s="1574">
        <f>SUM(G30:K30)</f>
        <v>3561</v>
      </c>
      <c r="F30" s="1575"/>
      <c r="G30" s="1576">
        <v>394</v>
      </c>
      <c r="H30" s="1576">
        <v>720</v>
      </c>
      <c r="I30" s="1576">
        <v>1210</v>
      </c>
      <c r="J30" s="1576">
        <v>886</v>
      </c>
      <c r="K30" s="1576">
        <v>351</v>
      </c>
      <c r="L30" s="1573"/>
      <c r="M30" s="1586"/>
    </row>
    <row r="31" spans="2:13" s="1578" customFormat="1" ht="19.5" customHeight="1">
      <c r="B31" s="1583"/>
      <c r="C31" s="1528"/>
      <c r="D31" s="1573">
        <v>2023</v>
      </c>
      <c r="E31" s="1574">
        <f>SUM(G31:K31)</f>
        <v>3250</v>
      </c>
      <c r="F31" s="1575"/>
      <c r="G31" s="1576">
        <v>415</v>
      </c>
      <c r="H31" s="1576">
        <v>610</v>
      </c>
      <c r="I31" s="1576">
        <v>1037</v>
      </c>
      <c r="J31" s="1576">
        <v>860</v>
      </c>
      <c r="K31" s="1576">
        <v>328</v>
      </c>
      <c r="L31" s="1573"/>
      <c r="M31" s="1586"/>
    </row>
    <row r="32" spans="2:13" s="1578" customFormat="1" ht="19.5" customHeight="1">
      <c r="B32" s="1583"/>
      <c r="C32" s="1528"/>
      <c r="D32" s="1573"/>
      <c r="E32" s="1574"/>
      <c r="F32" s="1574"/>
      <c r="G32" s="1576"/>
      <c r="H32" s="1576"/>
      <c r="I32" s="1576"/>
      <c r="J32" s="1576"/>
      <c r="K32" s="1576"/>
      <c r="L32" s="1573"/>
      <c r="M32" s="1586"/>
    </row>
    <row r="33" spans="2:13" ht="19.5" customHeight="1">
      <c r="B33" s="1572" t="s">
        <v>867</v>
      </c>
      <c r="C33" s="1504"/>
      <c r="D33" s="1573">
        <v>2021</v>
      </c>
      <c r="E33" s="1574">
        <f>SUM(G33:K33)</f>
        <v>3860</v>
      </c>
      <c r="F33" s="1575"/>
      <c r="G33" s="1576">
        <v>272</v>
      </c>
      <c r="H33" s="1576">
        <v>475</v>
      </c>
      <c r="I33" s="1576">
        <v>758</v>
      </c>
      <c r="J33" s="1576">
        <v>1394</v>
      </c>
      <c r="K33" s="1576">
        <v>961</v>
      </c>
      <c r="L33" s="1573"/>
      <c r="M33" s="1587"/>
    </row>
    <row r="34" spans="2:13" s="1578" customFormat="1" ht="19.5" customHeight="1">
      <c r="B34" s="1583"/>
      <c r="C34" s="1528"/>
      <c r="D34" s="1573">
        <v>2022</v>
      </c>
      <c r="E34" s="1574">
        <f>SUM(G34:K34)</f>
        <v>3561</v>
      </c>
      <c r="F34" s="1575"/>
      <c r="G34" s="1576">
        <v>243</v>
      </c>
      <c r="H34" s="1576">
        <v>470</v>
      </c>
      <c r="I34" s="1576">
        <v>794</v>
      </c>
      <c r="J34" s="1576">
        <v>1252</v>
      </c>
      <c r="K34" s="1576">
        <v>802</v>
      </c>
      <c r="L34" s="1573"/>
      <c r="M34" s="1588"/>
    </row>
    <row r="35" spans="2:13" s="1578" customFormat="1" ht="19.5" customHeight="1">
      <c r="B35" s="1583"/>
      <c r="C35" s="1528"/>
      <c r="D35" s="1573">
        <v>2023</v>
      </c>
      <c r="E35" s="1574">
        <f>SUM(G35:K35)</f>
        <v>3254</v>
      </c>
      <c r="F35" s="1575"/>
      <c r="G35" s="1576">
        <v>280</v>
      </c>
      <c r="H35" s="1576">
        <v>441</v>
      </c>
      <c r="I35" s="1576">
        <v>725</v>
      </c>
      <c r="J35" s="1576">
        <v>1115</v>
      </c>
      <c r="K35" s="1576">
        <v>693</v>
      </c>
      <c r="L35" s="1573"/>
      <c r="M35" s="1588"/>
    </row>
    <row r="36" spans="2:13" s="1578" customFormat="1" ht="19.5" customHeight="1">
      <c r="B36" s="1583"/>
      <c r="C36" s="1528"/>
      <c r="D36" s="1573"/>
      <c r="E36" s="1574"/>
      <c r="F36" s="1574"/>
      <c r="G36" s="1576"/>
      <c r="H36" s="1576"/>
      <c r="I36" s="1576"/>
      <c r="J36" s="1576"/>
      <c r="K36" s="1576"/>
      <c r="L36" s="1573"/>
      <c r="M36" s="1588"/>
    </row>
    <row r="37" spans="2:13" ht="19.5" customHeight="1">
      <c r="B37" s="1572" t="s">
        <v>868</v>
      </c>
      <c r="C37" s="1504"/>
      <c r="D37" s="1573">
        <v>2021</v>
      </c>
      <c r="E37" s="1574">
        <f>SUM(G37:K37)</f>
        <v>3863</v>
      </c>
      <c r="F37" s="1575"/>
      <c r="G37" s="1576">
        <v>404</v>
      </c>
      <c r="H37" s="1576">
        <v>1044</v>
      </c>
      <c r="I37" s="1576">
        <v>1428</v>
      </c>
      <c r="J37" s="1576">
        <v>773</v>
      </c>
      <c r="K37" s="1576">
        <v>214</v>
      </c>
      <c r="L37" s="1573"/>
      <c r="M37" s="1587"/>
    </row>
    <row r="38" spans="2:13" s="1578" customFormat="1" ht="19.5" customHeight="1">
      <c r="B38" s="1583"/>
      <c r="C38" s="1528"/>
      <c r="D38" s="1573">
        <v>2022</v>
      </c>
      <c r="E38" s="1574">
        <f>SUM(G38:K38)</f>
        <v>3557</v>
      </c>
      <c r="F38" s="1575"/>
      <c r="G38" s="1576">
        <v>311</v>
      </c>
      <c r="H38" s="1576">
        <v>930</v>
      </c>
      <c r="I38" s="1576">
        <v>1305</v>
      </c>
      <c r="J38" s="1576">
        <v>797</v>
      </c>
      <c r="K38" s="1576">
        <v>214</v>
      </c>
      <c r="L38" s="1573"/>
      <c r="M38" s="1588"/>
    </row>
    <row r="39" spans="2:13" s="1578" customFormat="1" ht="19.5" customHeight="1">
      <c r="B39" s="1583"/>
      <c r="C39" s="1528"/>
      <c r="D39" s="1573">
        <v>2023</v>
      </c>
      <c r="E39" s="1574">
        <f>SUM(G39:K39)</f>
        <v>3250</v>
      </c>
      <c r="F39" s="1575"/>
      <c r="G39" s="1576">
        <v>279</v>
      </c>
      <c r="H39" s="1576">
        <v>809</v>
      </c>
      <c r="I39" s="1576">
        <v>1196</v>
      </c>
      <c r="J39" s="1576">
        <v>857</v>
      </c>
      <c r="K39" s="1576">
        <v>109</v>
      </c>
      <c r="L39" s="1573"/>
      <c r="M39" s="1588"/>
    </row>
    <row r="40" spans="2:13" s="1578" customFormat="1" ht="19.5" customHeight="1">
      <c r="B40" s="1583"/>
      <c r="C40" s="1528"/>
      <c r="D40" s="1573"/>
      <c r="E40" s="1574"/>
      <c r="F40" s="1574"/>
      <c r="G40" s="1576"/>
      <c r="H40" s="1576"/>
      <c r="I40" s="1576"/>
      <c r="J40" s="1576"/>
      <c r="K40" s="1576"/>
      <c r="L40" s="1573"/>
      <c r="M40" s="1588"/>
    </row>
    <row r="41" spans="2:13" ht="19.5" customHeight="1">
      <c r="B41" s="1572" t="s">
        <v>869</v>
      </c>
      <c r="C41" s="1504"/>
      <c r="D41" s="1573">
        <v>2021</v>
      </c>
      <c r="E41" s="1574">
        <f>SUM(G41:K41)</f>
        <v>3857</v>
      </c>
      <c r="F41" s="1575"/>
      <c r="G41" s="1576">
        <v>39</v>
      </c>
      <c r="H41" s="1576">
        <v>195</v>
      </c>
      <c r="I41" s="1576">
        <v>771</v>
      </c>
      <c r="J41" s="1576">
        <v>2052</v>
      </c>
      <c r="K41" s="1576">
        <v>800</v>
      </c>
      <c r="L41" s="1573"/>
      <c r="M41" s="1587"/>
    </row>
    <row r="42" spans="2:13" s="1578" customFormat="1" ht="19.5" customHeight="1">
      <c r="B42" s="1583"/>
      <c r="C42" s="1528"/>
      <c r="D42" s="1573">
        <v>2022</v>
      </c>
      <c r="E42" s="1574">
        <f>SUM(G42:K42)</f>
        <v>3553</v>
      </c>
      <c r="F42" s="1575"/>
      <c r="G42" s="1576">
        <v>43</v>
      </c>
      <c r="H42" s="1576">
        <v>206</v>
      </c>
      <c r="I42" s="1576">
        <v>752</v>
      </c>
      <c r="J42" s="1576">
        <v>1801</v>
      </c>
      <c r="K42" s="1576">
        <v>751</v>
      </c>
      <c r="L42" s="1573"/>
      <c r="M42" s="1588"/>
    </row>
    <row r="43" spans="2:13" s="1578" customFormat="1" ht="19.5" customHeight="1">
      <c r="B43" s="1583"/>
      <c r="C43" s="1528"/>
      <c r="D43" s="1573">
        <v>2023</v>
      </c>
      <c r="E43" s="1574">
        <f>SUM(G43:K43)</f>
        <v>3250</v>
      </c>
      <c r="F43" s="1575"/>
      <c r="G43" s="1576">
        <v>48</v>
      </c>
      <c r="H43" s="1576">
        <v>201</v>
      </c>
      <c r="I43" s="1576">
        <v>772</v>
      </c>
      <c r="J43" s="1576">
        <v>1620</v>
      </c>
      <c r="K43" s="1576">
        <v>609</v>
      </c>
      <c r="L43" s="1573"/>
      <c r="M43" s="1588"/>
    </row>
    <row r="44" spans="2:13" s="1578" customFormat="1" ht="19.5" customHeight="1">
      <c r="B44" s="1583"/>
      <c r="C44" s="1528"/>
      <c r="D44" s="1573"/>
      <c r="E44" s="1574"/>
      <c r="F44" s="1574"/>
      <c r="G44" s="1576"/>
      <c r="H44" s="1576"/>
      <c r="I44" s="1576"/>
      <c r="J44" s="1576"/>
      <c r="K44" s="1576"/>
      <c r="L44" s="1573"/>
      <c r="M44" s="1588"/>
    </row>
    <row r="45" spans="2:13" s="1578" customFormat="1" ht="19.5" customHeight="1">
      <c r="B45" s="1572" t="s">
        <v>870</v>
      </c>
      <c r="C45" s="1528"/>
      <c r="D45" s="1573">
        <v>2021</v>
      </c>
      <c r="E45" s="1574">
        <f>SUM(G45:K45)</f>
        <v>3853</v>
      </c>
      <c r="F45" s="1575"/>
      <c r="G45" s="1576">
        <v>747</v>
      </c>
      <c r="H45" s="1576">
        <v>1119</v>
      </c>
      <c r="I45" s="1576">
        <v>994</v>
      </c>
      <c r="J45" s="1576">
        <v>723</v>
      </c>
      <c r="K45" s="1576">
        <v>270</v>
      </c>
      <c r="L45" s="1573"/>
      <c r="M45" s="1588"/>
    </row>
    <row r="46" spans="2:13" s="1578" customFormat="1" ht="19.5" customHeight="1">
      <c r="B46" s="1583"/>
      <c r="C46" s="1528"/>
      <c r="D46" s="1573">
        <v>2022</v>
      </c>
      <c r="E46" s="1574">
        <f>SUM(G46:K46)</f>
        <v>3549</v>
      </c>
      <c r="F46" s="1575"/>
      <c r="G46" s="1576">
        <v>701</v>
      </c>
      <c r="H46" s="1576">
        <v>1055</v>
      </c>
      <c r="I46" s="1576">
        <v>960</v>
      </c>
      <c r="J46" s="1576">
        <v>616</v>
      </c>
      <c r="K46" s="1576">
        <v>217</v>
      </c>
      <c r="L46" s="1573"/>
      <c r="M46" s="1588"/>
    </row>
    <row r="47" spans="2:13" s="1578" customFormat="1" ht="19.5" customHeight="1">
      <c r="B47" s="1583"/>
      <c r="C47" s="1528"/>
      <c r="D47" s="1573">
        <v>2023</v>
      </c>
      <c r="E47" s="1574">
        <f>SUM(G47:K47)</f>
        <v>3250</v>
      </c>
      <c r="F47" s="1575"/>
      <c r="G47" s="1576">
        <v>631</v>
      </c>
      <c r="H47" s="1576">
        <v>1037</v>
      </c>
      <c r="I47" s="1576">
        <v>888</v>
      </c>
      <c r="J47" s="1576">
        <v>514</v>
      </c>
      <c r="K47" s="1576">
        <v>180</v>
      </c>
      <c r="L47" s="1573"/>
      <c r="M47" s="1588"/>
    </row>
    <row r="48" spans="2:13" s="1578" customFormat="1" ht="19.5" customHeight="1">
      <c r="B48" s="1583"/>
      <c r="C48" s="1528"/>
      <c r="D48" s="1573"/>
      <c r="E48" s="1574"/>
      <c r="F48" s="1574"/>
      <c r="G48" s="1576"/>
      <c r="H48" s="1576"/>
      <c r="I48" s="1576"/>
      <c r="J48" s="1576"/>
      <c r="K48" s="1576"/>
      <c r="L48" s="1573"/>
      <c r="M48" s="1588"/>
    </row>
    <row r="49" spans="1:13" ht="19.5" customHeight="1">
      <c r="B49" s="1572" t="s">
        <v>871</v>
      </c>
      <c r="C49" s="1504"/>
      <c r="D49" s="1573">
        <v>2021</v>
      </c>
      <c r="E49" s="1574">
        <f>SUM(G49:K49)</f>
        <v>3855</v>
      </c>
      <c r="F49" s="1573"/>
      <c r="G49" s="1576">
        <v>329</v>
      </c>
      <c r="H49" s="1576">
        <v>957</v>
      </c>
      <c r="I49" s="1576">
        <v>1270</v>
      </c>
      <c r="J49" s="1576">
        <v>903</v>
      </c>
      <c r="K49" s="1576">
        <v>396</v>
      </c>
      <c r="L49" s="1573"/>
      <c r="M49" s="1587"/>
    </row>
    <row r="50" spans="1:13" ht="19.5" customHeight="1">
      <c r="B50" s="1572"/>
      <c r="C50" s="1504"/>
      <c r="D50" s="1573">
        <v>2022</v>
      </c>
      <c r="E50" s="1574">
        <f>SUM(G50:K50)</f>
        <v>3557</v>
      </c>
      <c r="F50" s="1573"/>
      <c r="G50" s="1576">
        <v>308</v>
      </c>
      <c r="H50" s="1576">
        <v>954</v>
      </c>
      <c r="I50" s="1576">
        <v>1145</v>
      </c>
      <c r="J50" s="1576">
        <v>825</v>
      </c>
      <c r="K50" s="1576">
        <v>325</v>
      </c>
      <c r="L50" s="1573"/>
      <c r="M50" s="1587"/>
    </row>
    <row r="51" spans="1:13" s="1578" customFormat="1" ht="15" customHeight="1">
      <c r="B51" s="1589"/>
      <c r="D51" s="1573">
        <v>2023</v>
      </c>
      <c r="E51" s="1574">
        <f>SUM(G51:K51)</f>
        <v>3249</v>
      </c>
      <c r="F51" s="1573"/>
      <c r="G51" s="1576">
        <v>316</v>
      </c>
      <c r="H51" s="1576">
        <v>864</v>
      </c>
      <c r="I51" s="1576">
        <v>1093</v>
      </c>
      <c r="J51" s="1576">
        <v>746</v>
      </c>
      <c r="K51" s="1576">
        <v>230</v>
      </c>
      <c r="L51" s="1590"/>
      <c r="M51" s="1588"/>
    </row>
    <row r="52" spans="1:13" ht="2.25" customHeight="1" thickBot="1">
      <c r="A52" s="1544"/>
      <c r="B52" s="1542"/>
      <c r="C52" s="1542"/>
      <c r="D52" s="1543"/>
      <c r="E52" s="1544"/>
      <c r="F52" s="1544"/>
      <c r="G52" s="1544">
        <v>5270</v>
      </c>
      <c r="H52" s="1544">
        <v>8046</v>
      </c>
      <c r="I52" s="1544">
        <v>8839</v>
      </c>
      <c r="J52" s="1544">
        <v>8138</v>
      </c>
      <c r="K52" s="1544">
        <v>4597</v>
      </c>
      <c r="L52" s="1544"/>
      <c r="M52" s="1544"/>
    </row>
    <row r="53" spans="1:13" s="1553" customFormat="1" ht="16.5" customHeight="1">
      <c r="D53" s="1555"/>
      <c r="L53" s="1591" t="s">
        <v>30</v>
      </c>
    </row>
    <row r="54" spans="1:13" s="1553" customFormat="1" ht="13.5" customHeight="1">
      <c r="A54" s="1592"/>
      <c r="B54" s="1593" t="s">
        <v>1114</v>
      </c>
      <c r="C54" s="1592"/>
      <c r="D54" s="1594"/>
      <c r="L54" s="1595" t="s">
        <v>31</v>
      </c>
    </row>
    <row r="55" spans="1:13">
      <c r="A55" s="1592"/>
      <c r="B55" s="1596" t="s">
        <v>1115</v>
      </c>
      <c r="C55" s="1592"/>
      <c r="D55" s="1594"/>
      <c r="E55" s="1533"/>
    </row>
    <row r="56" spans="1:13">
      <c r="A56" s="1592"/>
      <c r="B56" s="1597" t="s">
        <v>1116</v>
      </c>
      <c r="C56" s="1592"/>
      <c r="D56" s="1594"/>
    </row>
    <row r="59" spans="1:13">
      <c r="E59" s="1533"/>
    </row>
    <row r="63" spans="1:13">
      <c r="E63" s="1533"/>
    </row>
    <row r="67" spans="5:5">
      <c r="E67" s="1533"/>
    </row>
    <row r="71" spans="5:5">
      <c r="E71" s="1533"/>
    </row>
    <row r="75" spans="5:5">
      <c r="E75" s="1533"/>
    </row>
    <row r="79" spans="5:5">
      <c r="E79" s="1533"/>
    </row>
  </sheetData>
  <mergeCells count="2">
    <mergeCell ref="G6:L6"/>
    <mergeCell ref="G7:L7"/>
  </mergeCells>
  <printOptions horizontalCentered="1"/>
  <pageMargins left="0.196527777777778" right="0.196527777777778" top="0.35416666666666702" bottom="0.31527777777777799" header="0.511811023622047" footer="0.511811023622047"/>
  <pageSetup paperSize="9" scale="81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54"/>
  <sheetViews>
    <sheetView showGridLines="0" view="pageBreakPreview" zoomScale="90" zoomScaleNormal="100" zoomScaleSheetLayoutView="90" workbookViewId="0">
      <selection activeCell="B5" sqref="B5"/>
    </sheetView>
  </sheetViews>
  <sheetFormatPr defaultColWidth="8.42578125" defaultRowHeight="16.5"/>
  <cols>
    <col min="1" max="1" width="1.5703125" style="76" customWidth="1"/>
    <col min="2" max="2" width="11.85546875" style="76" customWidth="1"/>
    <col min="3" max="3" width="12.5703125" style="76" customWidth="1"/>
    <col min="4" max="4" width="14" style="910" customWidth="1"/>
    <col min="5" max="5" width="10.7109375" style="76" customWidth="1"/>
    <col min="6" max="6" width="23.85546875" style="76" customWidth="1"/>
    <col min="7" max="7" width="11.7109375" style="76" customWidth="1"/>
    <col min="8" max="8" width="18.28515625" style="76" customWidth="1"/>
    <col min="9" max="9" width="13.7109375" style="76" customWidth="1"/>
    <col min="10" max="10" width="10.42578125" style="76" customWidth="1"/>
    <col min="11" max="11" width="1.42578125" style="76" customWidth="1"/>
    <col min="12" max="16384" width="8.42578125" style="76"/>
  </cols>
  <sheetData>
    <row r="1" spans="1:11" ht="15" customHeight="1"/>
    <row r="2" spans="1:11">
      <c r="B2" s="893" t="s">
        <v>1193</v>
      </c>
      <c r="C2" s="894" t="s">
        <v>1068</v>
      </c>
      <c r="D2" s="911"/>
      <c r="F2" s="895"/>
      <c r="G2" s="895"/>
      <c r="H2" s="895"/>
      <c r="I2" s="895"/>
      <c r="J2" s="895"/>
    </row>
    <row r="3" spans="1:11">
      <c r="B3" s="896" t="s">
        <v>1194</v>
      </c>
      <c r="C3" s="1099" t="s">
        <v>903</v>
      </c>
      <c r="D3" s="912"/>
    </row>
    <row r="4" spans="1:11">
      <c r="C4" s="914" t="s">
        <v>977</v>
      </c>
      <c r="D4" s="912"/>
    </row>
    <row r="5" spans="1:11" ht="9.9499999999999993" customHeight="1" thickBot="1"/>
    <row r="6" spans="1:11" ht="8.1" customHeight="1" thickTop="1">
      <c r="A6" s="898"/>
      <c r="B6" s="898"/>
      <c r="C6" s="898"/>
      <c r="D6" s="915"/>
      <c r="E6" s="898"/>
      <c r="F6" s="898"/>
      <c r="G6" s="898"/>
      <c r="H6" s="898"/>
      <c r="I6" s="898"/>
      <c r="J6" s="898"/>
      <c r="K6" s="898"/>
    </row>
    <row r="7" spans="1:11" ht="16.5" customHeight="1">
      <c r="A7" s="77"/>
      <c r="B7" s="916" t="s">
        <v>50</v>
      </c>
      <c r="C7" s="82"/>
      <c r="D7" s="917" t="s">
        <v>1</v>
      </c>
      <c r="E7" s="918" t="s">
        <v>2</v>
      </c>
      <c r="F7" s="919" t="s">
        <v>146</v>
      </c>
      <c r="G7" s="919" t="s">
        <v>289</v>
      </c>
      <c r="H7" s="919" t="s">
        <v>81</v>
      </c>
      <c r="I7" s="919" t="s">
        <v>289</v>
      </c>
      <c r="J7" s="919" t="s">
        <v>289</v>
      </c>
      <c r="K7" s="77"/>
    </row>
    <row r="8" spans="1:11" ht="16.5" customHeight="1">
      <c r="A8" s="77"/>
      <c r="B8" s="920" t="s">
        <v>52</v>
      </c>
      <c r="C8" s="77"/>
      <c r="D8" s="83" t="s">
        <v>6</v>
      </c>
      <c r="E8" s="921" t="s">
        <v>7</v>
      </c>
      <c r="F8" s="922" t="s">
        <v>39</v>
      </c>
      <c r="G8" s="922" t="s">
        <v>290</v>
      </c>
      <c r="H8" s="922" t="s">
        <v>291</v>
      </c>
      <c r="I8" s="922" t="s">
        <v>292</v>
      </c>
      <c r="J8" s="922" t="s">
        <v>293</v>
      </c>
      <c r="K8" s="77"/>
    </row>
    <row r="9" spans="1:11">
      <c r="A9" s="77"/>
      <c r="B9" s="84"/>
      <c r="C9" s="77"/>
      <c r="D9" s="83"/>
      <c r="E9" s="923"/>
      <c r="F9" s="924" t="s">
        <v>147</v>
      </c>
      <c r="G9" s="924" t="s">
        <v>140</v>
      </c>
      <c r="H9" s="922" t="s">
        <v>294</v>
      </c>
      <c r="I9" s="922" t="s">
        <v>0</v>
      </c>
      <c r="J9" s="924" t="s">
        <v>295</v>
      </c>
      <c r="K9" s="77"/>
    </row>
    <row r="10" spans="1:11">
      <c r="A10" s="77"/>
      <c r="B10" s="84"/>
      <c r="C10" s="77"/>
      <c r="D10" s="83"/>
      <c r="E10" s="923"/>
      <c r="F10" s="924" t="s">
        <v>42</v>
      </c>
      <c r="G10" s="924" t="s">
        <v>43</v>
      </c>
      <c r="H10" s="924" t="s">
        <v>296</v>
      </c>
      <c r="I10" s="924" t="s">
        <v>5</v>
      </c>
      <c r="J10" s="923" t="s">
        <v>43</v>
      </c>
      <c r="K10" s="77"/>
    </row>
    <row r="11" spans="1:11">
      <c r="A11" s="77"/>
      <c r="B11" s="84"/>
      <c r="C11" s="77"/>
      <c r="D11" s="83"/>
      <c r="E11" s="923"/>
      <c r="F11" s="924" t="s">
        <v>43</v>
      </c>
      <c r="G11" s="924"/>
      <c r="H11" s="924" t="s">
        <v>56</v>
      </c>
      <c r="I11" s="924" t="s">
        <v>297</v>
      </c>
      <c r="J11" s="77"/>
      <c r="K11" s="77"/>
    </row>
    <row r="12" spans="1:11">
      <c r="A12" s="77"/>
      <c r="B12" s="84"/>
      <c r="C12" s="77"/>
      <c r="D12" s="83"/>
      <c r="E12" s="923"/>
      <c r="F12" s="924"/>
      <c r="G12" s="924"/>
      <c r="H12" s="924"/>
      <c r="I12" s="924" t="s">
        <v>43</v>
      </c>
      <c r="J12" s="923"/>
      <c r="K12" s="77"/>
    </row>
    <row r="13" spans="1:11" ht="8.1" customHeight="1">
      <c r="A13" s="902"/>
      <c r="B13" s="902"/>
      <c r="C13" s="902"/>
      <c r="D13" s="925"/>
      <c r="E13" s="902"/>
      <c r="F13" s="902"/>
      <c r="G13" s="902"/>
      <c r="H13" s="902"/>
      <c r="I13" s="902"/>
      <c r="J13" s="902"/>
      <c r="K13" s="902"/>
    </row>
    <row r="14" spans="1:11" ht="8.1" customHeight="1">
      <c r="A14" s="77"/>
      <c r="B14" s="77"/>
      <c r="C14" s="77"/>
      <c r="D14" s="83"/>
      <c r="E14" s="77"/>
      <c r="F14" s="77"/>
      <c r="G14" s="77"/>
      <c r="H14" s="77"/>
      <c r="I14" s="77"/>
      <c r="J14" s="77"/>
      <c r="K14" s="77"/>
    </row>
    <row r="15" spans="1:11" ht="15" customHeight="1">
      <c r="A15" s="77"/>
      <c r="B15" s="1091" t="s">
        <v>2</v>
      </c>
      <c r="C15" s="1092"/>
      <c r="D15" s="1097">
        <v>2020</v>
      </c>
      <c r="E15" s="1408">
        <f>SUM(F15:J15)</f>
        <v>42983</v>
      </c>
      <c r="F15" s="1409">
        <f>SUM(F19,F43,F47)</f>
        <v>42809</v>
      </c>
      <c r="G15" s="1409">
        <f t="shared" ref="G15:I15" si="0">SUM(G19,G43,G47)</f>
        <v>95</v>
      </c>
      <c r="H15" s="1409">
        <f t="shared" si="0"/>
        <v>65</v>
      </c>
      <c r="I15" s="1409">
        <f t="shared" si="0"/>
        <v>14</v>
      </c>
      <c r="J15" s="1410" t="s">
        <v>29</v>
      </c>
      <c r="K15" s="77"/>
    </row>
    <row r="16" spans="1:11" ht="15" customHeight="1">
      <c r="A16" s="77"/>
      <c r="B16" s="1093" t="s">
        <v>7</v>
      </c>
      <c r="C16" s="1092"/>
      <c r="D16" s="1097">
        <v>2021</v>
      </c>
      <c r="E16" s="1408">
        <f t="shared" ref="E16:E49" si="1">SUM(F16:J16)</f>
        <v>40926</v>
      </c>
      <c r="F16" s="1409">
        <f t="shared" ref="F16:I17" si="2">SUM(F20,F44,F48)</f>
        <v>40743</v>
      </c>
      <c r="G16" s="1409">
        <f t="shared" si="2"/>
        <v>60</v>
      </c>
      <c r="H16" s="1409">
        <f t="shared" si="2"/>
        <v>104</v>
      </c>
      <c r="I16" s="1409">
        <f t="shared" si="2"/>
        <v>19</v>
      </c>
      <c r="J16" s="1410" t="s">
        <v>29</v>
      </c>
      <c r="K16" s="77"/>
    </row>
    <row r="17" spans="1:11" ht="15" customHeight="1">
      <c r="A17" s="77"/>
      <c r="B17" s="1093"/>
      <c r="C17" s="1092"/>
      <c r="D17" s="1097">
        <v>2022</v>
      </c>
      <c r="E17" s="1408">
        <f t="shared" si="1"/>
        <v>41701</v>
      </c>
      <c r="F17" s="1409">
        <f t="shared" si="2"/>
        <v>41604</v>
      </c>
      <c r="G17" s="1409">
        <f t="shared" si="2"/>
        <v>37</v>
      </c>
      <c r="H17" s="1409">
        <f t="shared" si="2"/>
        <v>40</v>
      </c>
      <c r="I17" s="1409">
        <f t="shared" si="2"/>
        <v>20</v>
      </c>
      <c r="J17" s="1410" t="s">
        <v>29</v>
      </c>
      <c r="K17" s="77"/>
    </row>
    <row r="18" spans="1:11" ht="15" customHeight="1">
      <c r="A18" s="77"/>
      <c r="B18" s="1093"/>
      <c r="C18" s="1092"/>
      <c r="D18" s="1098"/>
      <c r="E18" s="1411"/>
      <c r="F18" s="1411"/>
      <c r="G18" s="1411"/>
      <c r="H18" s="1411"/>
      <c r="I18" s="1411"/>
      <c r="J18" s="1411"/>
      <c r="K18" s="77"/>
    </row>
    <row r="19" spans="1:11" ht="15" customHeight="1">
      <c r="A19" s="77"/>
      <c r="B19" s="1090" t="s">
        <v>298</v>
      </c>
      <c r="C19" s="78"/>
      <c r="D19" s="79">
        <v>2020</v>
      </c>
      <c r="E19" s="1412">
        <f t="shared" si="1"/>
        <v>42408</v>
      </c>
      <c r="F19" s="1461">
        <f t="shared" ref="F19:I20" si="3">SUM(F23,F27,F31,F35,F39,)</f>
        <v>42271</v>
      </c>
      <c r="G19" s="1461">
        <f t="shared" si="3"/>
        <v>83</v>
      </c>
      <c r="H19" s="1461">
        <f t="shared" si="3"/>
        <v>40</v>
      </c>
      <c r="I19" s="1461">
        <f t="shared" si="3"/>
        <v>14</v>
      </c>
      <c r="J19" s="1412" t="s">
        <v>29</v>
      </c>
      <c r="K19" s="77"/>
    </row>
    <row r="20" spans="1:11" ht="15" customHeight="1">
      <c r="A20" s="77"/>
      <c r="B20" s="80" t="s">
        <v>299</v>
      </c>
      <c r="C20" s="78"/>
      <c r="D20" s="1098">
        <v>2021</v>
      </c>
      <c r="E20" s="1412">
        <f t="shared" si="1"/>
        <v>40321</v>
      </c>
      <c r="F20" s="1461">
        <f t="shared" si="3"/>
        <v>40173</v>
      </c>
      <c r="G20" s="1461">
        <f t="shared" si="3"/>
        <v>53</v>
      </c>
      <c r="H20" s="1461">
        <f t="shared" si="3"/>
        <v>76</v>
      </c>
      <c r="I20" s="1461">
        <f t="shared" si="3"/>
        <v>19</v>
      </c>
      <c r="J20" s="1412" t="s">
        <v>29</v>
      </c>
      <c r="K20" s="77"/>
    </row>
    <row r="21" spans="1:11" ht="15" customHeight="1">
      <c r="A21" s="77"/>
      <c r="B21" s="80"/>
      <c r="C21" s="78"/>
      <c r="D21" s="1098">
        <v>2022</v>
      </c>
      <c r="E21" s="1412">
        <f t="shared" si="1"/>
        <v>41236</v>
      </c>
      <c r="F21" s="1461">
        <f>SUM(F25,F29,F33,F37,F41,)</f>
        <v>41163</v>
      </c>
      <c r="G21" s="1461">
        <f t="shared" ref="G21:I21" si="4">SUM(G25,G29,G33,G37,G41,)</f>
        <v>23</v>
      </c>
      <c r="H21" s="1461">
        <f t="shared" si="4"/>
        <v>30</v>
      </c>
      <c r="I21" s="1461">
        <f t="shared" si="4"/>
        <v>20</v>
      </c>
      <c r="J21" s="1412" t="s">
        <v>29</v>
      </c>
      <c r="K21" s="77"/>
    </row>
    <row r="22" spans="1:11" ht="15" customHeight="1">
      <c r="A22" s="77"/>
      <c r="B22" s="80"/>
      <c r="C22" s="78"/>
      <c r="D22" s="1098"/>
      <c r="E22" s="1411"/>
      <c r="F22" s="1411"/>
      <c r="G22" s="1411"/>
      <c r="H22" s="1411"/>
      <c r="I22" s="1411"/>
      <c r="J22" s="1411"/>
      <c r="K22" s="77"/>
    </row>
    <row r="23" spans="1:11" ht="15" customHeight="1">
      <c r="A23" s="77"/>
      <c r="B23" s="85" t="s">
        <v>300</v>
      </c>
      <c r="C23" s="78"/>
      <c r="D23" s="79">
        <v>2020</v>
      </c>
      <c r="E23" s="1412">
        <f t="shared" si="1"/>
        <v>1887</v>
      </c>
      <c r="F23" s="1411">
        <v>1887</v>
      </c>
      <c r="G23" s="1413" t="s">
        <v>29</v>
      </c>
      <c r="H23" s="1413" t="s">
        <v>29</v>
      </c>
      <c r="I23" s="1413" t="s">
        <v>29</v>
      </c>
      <c r="J23" s="1413" t="s">
        <v>29</v>
      </c>
      <c r="K23" s="77"/>
    </row>
    <row r="24" spans="1:11" ht="15" customHeight="1">
      <c r="A24" s="77"/>
      <c r="B24" s="86" t="s">
        <v>301</v>
      </c>
      <c r="C24" s="78"/>
      <c r="D24" s="1098">
        <v>2021</v>
      </c>
      <c r="E24" s="1412">
        <f t="shared" si="1"/>
        <v>1980</v>
      </c>
      <c r="F24" s="1411">
        <v>1980</v>
      </c>
      <c r="G24" s="1411" t="s">
        <v>29</v>
      </c>
      <c r="H24" s="1413" t="s">
        <v>29</v>
      </c>
      <c r="I24" s="1413" t="s">
        <v>29</v>
      </c>
      <c r="J24" s="1413" t="s">
        <v>29</v>
      </c>
      <c r="K24" s="77"/>
    </row>
    <row r="25" spans="1:11" ht="15" customHeight="1">
      <c r="A25" s="77"/>
      <c r="B25" s="86"/>
      <c r="C25" s="78"/>
      <c r="D25" s="1098">
        <v>2022</v>
      </c>
      <c r="E25" s="1412">
        <f t="shared" si="1"/>
        <v>1798</v>
      </c>
      <c r="F25" s="1414">
        <v>1797</v>
      </c>
      <c r="G25" s="1413" t="s">
        <v>29</v>
      </c>
      <c r="H25" s="1415">
        <v>1</v>
      </c>
      <c r="I25" s="1411" t="s">
        <v>29</v>
      </c>
      <c r="J25" s="1413" t="s">
        <v>29</v>
      </c>
      <c r="K25" s="77"/>
    </row>
    <row r="26" spans="1:11" ht="15" customHeight="1">
      <c r="A26" s="77"/>
      <c r="B26" s="86"/>
      <c r="C26" s="78"/>
      <c r="D26" s="1098"/>
      <c r="E26" s="1412"/>
      <c r="F26" s="1414"/>
      <c r="G26" s="1411"/>
      <c r="H26" s="1413"/>
      <c r="I26" s="1413"/>
      <c r="J26" s="1413"/>
      <c r="K26" s="77"/>
    </row>
    <row r="27" spans="1:11" ht="15" customHeight="1">
      <c r="A27" s="77"/>
      <c r="B27" s="85" t="s">
        <v>302</v>
      </c>
      <c r="C27" s="78"/>
      <c r="D27" s="79">
        <v>2020</v>
      </c>
      <c r="E27" s="1412">
        <f t="shared" si="1"/>
        <v>29479</v>
      </c>
      <c r="F27" s="1411">
        <v>29400</v>
      </c>
      <c r="G27" s="1411">
        <v>55</v>
      </c>
      <c r="H27" s="1411">
        <v>16</v>
      </c>
      <c r="I27" s="1413">
        <v>8</v>
      </c>
      <c r="J27" s="1413" t="s">
        <v>29</v>
      </c>
      <c r="K27" s="77"/>
    </row>
    <row r="28" spans="1:11" ht="15" customHeight="1">
      <c r="A28" s="77"/>
      <c r="B28" s="86" t="s">
        <v>303</v>
      </c>
      <c r="C28" s="78"/>
      <c r="D28" s="1098">
        <v>2021</v>
      </c>
      <c r="E28" s="1412">
        <f t="shared" si="1"/>
        <v>28180</v>
      </c>
      <c r="F28" s="1411">
        <v>28131</v>
      </c>
      <c r="G28" s="1411">
        <v>22</v>
      </c>
      <c r="H28" s="1413">
        <v>13</v>
      </c>
      <c r="I28" s="1411">
        <v>14</v>
      </c>
      <c r="J28" s="1413" t="s">
        <v>29</v>
      </c>
      <c r="K28" s="77"/>
    </row>
    <row r="29" spans="1:11" ht="15" customHeight="1">
      <c r="A29" s="77"/>
      <c r="B29" s="86"/>
      <c r="C29" s="78"/>
      <c r="D29" s="1098">
        <v>2022</v>
      </c>
      <c r="E29" s="1412">
        <f t="shared" si="1"/>
        <v>29482</v>
      </c>
      <c r="F29" s="1414">
        <v>29442</v>
      </c>
      <c r="G29" s="1416">
        <v>15</v>
      </c>
      <c r="H29" s="1416">
        <v>7</v>
      </c>
      <c r="I29" s="1416">
        <v>18</v>
      </c>
      <c r="J29" s="1413" t="s">
        <v>29</v>
      </c>
      <c r="K29" s="77"/>
    </row>
    <row r="30" spans="1:11" ht="15" customHeight="1">
      <c r="A30" s="77"/>
      <c r="B30" s="86"/>
      <c r="C30" s="78"/>
      <c r="D30" s="1098"/>
      <c r="E30" s="1412"/>
      <c r="F30" s="1414"/>
      <c r="G30" s="1411"/>
      <c r="H30" s="1411"/>
      <c r="I30" s="1411"/>
      <c r="J30" s="1413"/>
      <c r="K30" s="77"/>
    </row>
    <row r="31" spans="1:11" ht="15" customHeight="1">
      <c r="A31" s="77"/>
      <c r="B31" s="85" t="s">
        <v>304</v>
      </c>
      <c r="C31" s="78"/>
      <c r="D31" s="79">
        <v>2020</v>
      </c>
      <c r="E31" s="1412">
        <f t="shared" si="1"/>
        <v>6336</v>
      </c>
      <c r="F31" s="1411">
        <v>6316</v>
      </c>
      <c r="G31" s="1411">
        <v>10</v>
      </c>
      <c r="H31" s="1411">
        <v>4</v>
      </c>
      <c r="I31" s="1411">
        <v>6</v>
      </c>
      <c r="J31" s="1413" t="s">
        <v>29</v>
      </c>
      <c r="K31" s="77"/>
    </row>
    <row r="32" spans="1:11" ht="15" customHeight="1">
      <c r="A32" s="77"/>
      <c r="B32" s="86" t="s">
        <v>305</v>
      </c>
      <c r="C32" s="78"/>
      <c r="D32" s="1098">
        <v>2021</v>
      </c>
      <c r="E32" s="1412">
        <f t="shared" si="1"/>
        <v>5917</v>
      </c>
      <c r="F32" s="1411">
        <v>5890</v>
      </c>
      <c r="G32" s="1411">
        <v>12</v>
      </c>
      <c r="H32" s="1411">
        <v>12</v>
      </c>
      <c r="I32" s="1411">
        <v>3</v>
      </c>
      <c r="J32" s="1413" t="s">
        <v>29</v>
      </c>
      <c r="K32" s="77"/>
    </row>
    <row r="33" spans="1:11" ht="15" customHeight="1">
      <c r="A33" s="77"/>
      <c r="B33" s="86"/>
      <c r="C33" s="78"/>
      <c r="D33" s="1098">
        <v>2022</v>
      </c>
      <c r="E33" s="1412">
        <f t="shared" si="1"/>
        <v>5982</v>
      </c>
      <c r="F33" s="1417">
        <v>5975</v>
      </c>
      <c r="G33" s="1418">
        <v>1</v>
      </c>
      <c r="H33" s="1418">
        <v>5</v>
      </c>
      <c r="I33" s="1418">
        <v>1</v>
      </c>
      <c r="J33" s="1413" t="s">
        <v>29</v>
      </c>
      <c r="K33" s="77"/>
    </row>
    <row r="34" spans="1:11" ht="15" customHeight="1">
      <c r="A34" s="77"/>
      <c r="B34" s="86"/>
      <c r="C34" s="78"/>
      <c r="D34" s="1098"/>
      <c r="E34" s="1412"/>
      <c r="F34" s="1417"/>
      <c r="G34" s="1417"/>
      <c r="H34" s="1417"/>
      <c r="I34" s="1417"/>
      <c r="J34" s="1413"/>
      <c r="K34" s="77"/>
    </row>
    <row r="35" spans="1:11" ht="15" customHeight="1">
      <c r="A35" s="77"/>
      <c r="B35" s="85" t="s">
        <v>306</v>
      </c>
      <c r="C35" s="78"/>
      <c r="D35" s="79">
        <v>2020</v>
      </c>
      <c r="E35" s="1412">
        <f t="shared" si="1"/>
        <v>3024</v>
      </c>
      <c r="F35" s="1411">
        <v>3009</v>
      </c>
      <c r="G35" s="1411">
        <v>9</v>
      </c>
      <c r="H35" s="1411">
        <v>6</v>
      </c>
      <c r="I35" s="1411" t="s">
        <v>29</v>
      </c>
      <c r="J35" s="1413" t="s">
        <v>29</v>
      </c>
      <c r="K35" s="77"/>
    </row>
    <row r="36" spans="1:11" ht="15" customHeight="1">
      <c r="A36" s="77"/>
      <c r="B36" s="86" t="s">
        <v>307</v>
      </c>
      <c r="C36" s="78"/>
      <c r="D36" s="1098">
        <v>2021</v>
      </c>
      <c r="E36" s="1412">
        <f t="shared" si="1"/>
        <v>2653</v>
      </c>
      <c r="F36" s="1411">
        <v>2626</v>
      </c>
      <c r="G36" s="1411">
        <v>6</v>
      </c>
      <c r="H36" s="1411">
        <v>20</v>
      </c>
      <c r="I36" s="1411">
        <v>1</v>
      </c>
      <c r="J36" s="1413" t="s">
        <v>29</v>
      </c>
      <c r="K36" s="81"/>
    </row>
    <row r="37" spans="1:11" ht="15" customHeight="1">
      <c r="A37" s="77"/>
      <c r="B37" s="86"/>
      <c r="C37" s="78"/>
      <c r="D37" s="1098">
        <v>2022</v>
      </c>
      <c r="E37" s="1412">
        <f t="shared" si="1"/>
        <v>2579</v>
      </c>
      <c r="F37" s="1419">
        <v>2568</v>
      </c>
      <c r="G37" s="1420">
        <v>2</v>
      </c>
      <c r="H37" s="1420">
        <v>8</v>
      </c>
      <c r="I37" s="1420">
        <v>1</v>
      </c>
      <c r="J37" s="1413" t="s">
        <v>29</v>
      </c>
      <c r="K37" s="81"/>
    </row>
    <row r="38" spans="1:11" ht="15" customHeight="1">
      <c r="A38" s="77"/>
      <c r="B38" s="86"/>
      <c r="C38" s="78"/>
      <c r="D38" s="1098"/>
      <c r="E38" s="1412"/>
      <c r="F38" s="1419"/>
      <c r="G38" s="1419"/>
      <c r="H38" s="1419"/>
      <c r="I38" s="1419"/>
      <c r="J38" s="1413"/>
      <c r="K38" s="81"/>
    </row>
    <row r="39" spans="1:11" ht="15" customHeight="1">
      <c r="A39" s="77"/>
      <c r="B39" s="85" t="s">
        <v>308</v>
      </c>
      <c r="C39" s="78"/>
      <c r="D39" s="79">
        <v>2020</v>
      </c>
      <c r="E39" s="1412">
        <f t="shared" si="1"/>
        <v>1682</v>
      </c>
      <c r="F39" s="1421">
        <v>1659</v>
      </c>
      <c r="G39" s="1421">
        <v>9</v>
      </c>
      <c r="H39" s="1421">
        <v>14</v>
      </c>
      <c r="I39" s="1421" t="s">
        <v>29</v>
      </c>
      <c r="J39" s="1422" t="s">
        <v>29</v>
      </c>
      <c r="K39" s="81"/>
    </row>
    <row r="40" spans="1:11" ht="15" customHeight="1">
      <c r="A40" s="77"/>
      <c r="B40" s="86" t="s">
        <v>309</v>
      </c>
      <c r="C40" s="78"/>
      <c r="D40" s="1098">
        <v>2021</v>
      </c>
      <c r="E40" s="1412">
        <f t="shared" si="1"/>
        <v>1591</v>
      </c>
      <c r="F40" s="1421">
        <v>1546</v>
      </c>
      <c r="G40" s="1421">
        <v>13</v>
      </c>
      <c r="H40" s="1421">
        <v>31</v>
      </c>
      <c r="I40" s="1421">
        <v>1</v>
      </c>
      <c r="J40" s="1413" t="s">
        <v>29</v>
      </c>
      <c r="K40" s="81"/>
    </row>
    <row r="41" spans="1:11" ht="15" customHeight="1">
      <c r="A41" s="77"/>
      <c r="B41" s="86"/>
      <c r="C41" s="78"/>
      <c r="D41" s="1098">
        <v>2022</v>
      </c>
      <c r="E41" s="1412">
        <f t="shared" si="1"/>
        <v>1395</v>
      </c>
      <c r="F41" s="1423">
        <v>1381</v>
      </c>
      <c r="G41" s="1424">
        <v>5</v>
      </c>
      <c r="H41" s="1424">
        <v>9</v>
      </c>
      <c r="I41" s="1423" t="s">
        <v>29</v>
      </c>
      <c r="J41" s="1413" t="s">
        <v>29</v>
      </c>
      <c r="K41" s="81"/>
    </row>
    <row r="42" spans="1:11" ht="15" customHeight="1">
      <c r="A42" s="77"/>
      <c r="B42" s="86"/>
      <c r="C42" s="78"/>
      <c r="D42" s="1098"/>
      <c r="E42" s="1412"/>
      <c r="F42" s="1423"/>
      <c r="G42" s="1423"/>
      <c r="H42" s="1423"/>
      <c r="I42" s="1423"/>
      <c r="J42" s="1413"/>
      <c r="K42" s="81"/>
    </row>
    <row r="43" spans="1:11" ht="15" customHeight="1">
      <c r="A43" s="77"/>
      <c r="B43" s="1090" t="s">
        <v>310</v>
      </c>
      <c r="C43" s="78"/>
      <c r="D43" s="79">
        <v>2020</v>
      </c>
      <c r="E43" s="1412">
        <f t="shared" si="1"/>
        <v>554</v>
      </c>
      <c r="F43" s="1425">
        <v>526</v>
      </c>
      <c r="G43" s="1425">
        <v>12</v>
      </c>
      <c r="H43" s="1425">
        <v>16</v>
      </c>
      <c r="I43" s="1425" t="s">
        <v>29</v>
      </c>
      <c r="J43" s="1426" t="s">
        <v>29</v>
      </c>
      <c r="K43" s="81"/>
    </row>
    <row r="44" spans="1:11" ht="15" customHeight="1">
      <c r="A44" s="77"/>
      <c r="B44" s="87" t="s">
        <v>311</v>
      </c>
      <c r="C44" s="78"/>
      <c r="D44" s="1098">
        <v>2021</v>
      </c>
      <c r="E44" s="1412">
        <f t="shared" si="1"/>
        <v>586</v>
      </c>
      <c r="F44" s="1425">
        <v>555</v>
      </c>
      <c r="G44" s="1425">
        <v>6</v>
      </c>
      <c r="H44" s="1425">
        <v>25</v>
      </c>
      <c r="I44" s="1425" t="s">
        <v>29</v>
      </c>
      <c r="J44" s="1413" t="s">
        <v>29</v>
      </c>
      <c r="K44" s="81"/>
    </row>
    <row r="45" spans="1:11" ht="15" customHeight="1">
      <c r="A45" s="77"/>
      <c r="B45" s="87"/>
      <c r="C45" s="78"/>
      <c r="D45" s="1098">
        <v>2022</v>
      </c>
      <c r="E45" s="1412">
        <f t="shared" si="1"/>
        <v>458</v>
      </c>
      <c r="F45" s="1427">
        <v>439</v>
      </c>
      <c r="G45" s="1427">
        <v>11</v>
      </c>
      <c r="H45" s="1427">
        <v>8</v>
      </c>
      <c r="I45" s="1428" t="s">
        <v>29</v>
      </c>
      <c r="J45" s="1413" t="s">
        <v>29</v>
      </c>
      <c r="K45" s="77"/>
    </row>
    <row r="46" spans="1:11" ht="15" customHeight="1">
      <c r="A46" s="77"/>
      <c r="B46" s="87"/>
      <c r="C46" s="78"/>
      <c r="D46" s="1098"/>
      <c r="E46" s="1412"/>
      <c r="F46" s="1429"/>
      <c r="G46" s="1429"/>
      <c r="H46" s="1429"/>
      <c r="I46" s="1428"/>
      <c r="J46" s="1413"/>
      <c r="K46" s="77"/>
    </row>
    <row r="47" spans="1:11" ht="15" customHeight="1">
      <c r="A47" s="77"/>
      <c r="B47" s="1094" t="s">
        <v>164</v>
      </c>
      <c r="C47" s="1092"/>
      <c r="D47" s="79">
        <v>2020</v>
      </c>
      <c r="E47" s="1412">
        <f t="shared" si="1"/>
        <v>21</v>
      </c>
      <c r="F47" s="1425">
        <v>12</v>
      </c>
      <c r="G47" s="1425" t="s">
        <v>29</v>
      </c>
      <c r="H47" s="1425">
        <v>9</v>
      </c>
      <c r="I47" s="1425" t="s">
        <v>29</v>
      </c>
      <c r="J47" s="1426" t="s">
        <v>29</v>
      </c>
      <c r="K47" s="81"/>
    </row>
    <row r="48" spans="1:11" ht="15" customHeight="1">
      <c r="A48" s="77"/>
      <c r="B48" s="1095" t="s">
        <v>168</v>
      </c>
      <c r="C48" s="1092"/>
      <c r="D48" s="1098">
        <v>2021</v>
      </c>
      <c r="E48" s="1412">
        <f t="shared" si="1"/>
        <v>19</v>
      </c>
      <c r="F48" s="1425">
        <v>15</v>
      </c>
      <c r="G48" s="1425">
        <v>1</v>
      </c>
      <c r="H48" s="1425">
        <v>3</v>
      </c>
      <c r="I48" s="1425" t="s">
        <v>29</v>
      </c>
      <c r="J48" s="1413" t="s">
        <v>29</v>
      </c>
      <c r="K48" s="81"/>
    </row>
    <row r="49" spans="1:13" ht="15" customHeight="1">
      <c r="A49" s="77"/>
      <c r="B49" s="1096"/>
      <c r="C49" s="1092"/>
      <c r="D49" s="1098">
        <v>2022</v>
      </c>
      <c r="E49" s="1412">
        <f t="shared" si="1"/>
        <v>7</v>
      </c>
      <c r="F49" s="1427">
        <v>2</v>
      </c>
      <c r="G49" s="1427">
        <v>3</v>
      </c>
      <c r="H49" s="1427">
        <v>2</v>
      </c>
      <c r="I49" s="1428" t="s">
        <v>29</v>
      </c>
      <c r="J49" s="1413" t="s">
        <v>29</v>
      </c>
      <c r="K49" s="77"/>
    </row>
    <row r="50" spans="1:13" ht="17.25" thickBot="1">
      <c r="A50" s="899"/>
      <c r="B50" s="903"/>
      <c r="C50" s="904"/>
      <c r="D50" s="913"/>
      <c r="E50" s="904"/>
      <c r="F50" s="904"/>
      <c r="G50" s="904"/>
      <c r="H50" s="904"/>
      <c r="I50" s="904"/>
      <c r="J50" s="904"/>
      <c r="K50" s="904"/>
      <c r="L50" s="897" t="s">
        <v>49</v>
      </c>
      <c r="M50" s="897"/>
    </row>
    <row r="51" spans="1:13" s="905" customFormat="1" ht="15" customHeight="1">
      <c r="B51" s="906"/>
      <c r="D51" s="926"/>
      <c r="K51" s="907" t="s">
        <v>312</v>
      </c>
    </row>
    <row r="52" spans="1:13" s="905" customFormat="1" ht="13.5" customHeight="1">
      <c r="D52" s="926"/>
      <c r="K52" s="908" t="s">
        <v>313</v>
      </c>
    </row>
    <row r="53" spans="1:13" ht="3.75" customHeight="1">
      <c r="B53" s="909"/>
    </row>
    <row r="54" spans="1:13">
      <c r="B54" s="77"/>
    </row>
  </sheetData>
  <printOptions horizontalCentered="1"/>
  <pageMargins left="0.35433070866141736" right="0.31496062992125984" top="0.74803149606299213" bottom="0.51181102362204722" header="0.11811023622047245" footer="0.39370078740157483"/>
  <pageSetup paperSize="9" scale="73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2"/>
  <sheetViews>
    <sheetView showGridLines="0" view="pageBreakPreview" zoomScale="90" zoomScaleNormal="100" zoomScaleSheetLayoutView="90" workbookViewId="0">
      <selection activeCell="B5" sqref="B5"/>
    </sheetView>
  </sheetViews>
  <sheetFormatPr defaultColWidth="8.42578125" defaultRowHeight="16.5"/>
  <cols>
    <col min="1" max="1" width="1.5703125" style="1100" customWidth="1"/>
    <col min="2" max="2" width="11.85546875" style="1100" customWidth="1"/>
    <col min="3" max="3" width="12.5703125" style="1100" customWidth="1"/>
    <col min="4" max="4" width="14" style="1101" customWidth="1"/>
    <col min="5" max="5" width="10.7109375" style="1100" customWidth="1"/>
    <col min="6" max="6" width="23.85546875" style="1100" customWidth="1"/>
    <col min="7" max="7" width="11.7109375" style="1100" customWidth="1"/>
    <col min="8" max="8" width="18.28515625" style="1100" customWidth="1"/>
    <col min="9" max="9" width="13.7109375" style="1100" customWidth="1"/>
    <col min="10" max="10" width="10.42578125" style="1100" customWidth="1"/>
    <col min="11" max="11" width="1.42578125" style="1100" customWidth="1"/>
    <col min="12" max="16384" width="8.42578125" style="1100"/>
  </cols>
  <sheetData>
    <row r="1" spans="1:11" ht="15" customHeight="1"/>
    <row r="2" spans="1:11">
      <c r="B2" s="1103" t="s">
        <v>1195</v>
      </c>
      <c r="C2" s="1104" t="s">
        <v>314</v>
      </c>
      <c r="D2" s="1105"/>
      <c r="F2" s="1106"/>
      <c r="G2" s="1106"/>
      <c r="H2" s="1106"/>
      <c r="I2" s="1106"/>
      <c r="J2" s="1106"/>
    </row>
    <row r="3" spans="1:11">
      <c r="B3" s="1102"/>
      <c r="C3" s="1104" t="s">
        <v>1069</v>
      </c>
      <c r="D3" s="1105"/>
      <c r="F3" s="1106"/>
      <c r="G3" s="1106"/>
      <c r="H3" s="1106"/>
      <c r="I3" s="1106"/>
    </row>
    <row r="4" spans="1:11">
      <c r="B4" s="1107" t="s">
        <v>1196</v>
      </c>
      <c r="C4" s="1099" t="s">
        <v>315</v>
      </c>
      <c r="D4" s="1108"/>
    </row>
    <row r="5" spans="1:11">
      <c r="C5" s="1191" t="s">
        <v>1070</v>
      </c>
      <c r="D5" s="1108"/>
    </row>
    <row r="6" spans="1:11" ht="9.9499999999999993" customHeight="1" thickBot="1"/>
    <row r="7" spans="1:11" ht="8.1" customHeight="1" thickTop="1">
      <c r="A7" s="1110"/>
      <c r="B7" s="1110"/>
      <c r="C7" s="1110"/>
      <c r="D7" s="1192"/>
      <c r="E7" s="1110"/>
      <c r="F7" s="1110"/>
      <c r="G7" s="1110"/>
      <c r="H7" s="1110"/>
      <c r="I7" s="1110"/>
      <c r="J7" s="1110"/>
      <c r="K7" s="1110"/>
    </row>
    <row r="8" spans="1:11" ht="16.5" customHeight="1">
      <c r="A8" s="1114"/>
      <c r="B8" s="1193" t="s">
        <v>50</v>
      </c>
      <c r="C8" s="1132"/>
      <c r="D8" s="1194" t="s">
        <v>1</v>
      </c>
      <c r="E8" s="1195" t="s">
        <v>2</v>
      </c>
      <c r="F8" s="1196" t="s">
        <v>146</v>
      </c>
      <c r="G8" s="1196" t="s">
        <v>289</v>
      </c>
      <c r="H8" s="1196" t="s">
        <v>81</v>
      </c>
      <c r="I8" s="1196" t="s">
        <v>289</v>
      </c>
      <c r="J8" s="1196" t="s">
        <v>289</v>
      </c>
      <c r="K8" s="1114"/>
    </row>
    <row r="9" spans="1:11" ht="16.5" customHeight="1">
      <c r="A9" s="1114"/>
      <c r="B9" s="1197" t="s">
        <v>52</v>
      </c>
      <c r="C9" s="1114"/>
      <c r="D9" s="1198" t="s">
        <v>6</v>
      </c>
      <c r="E9" s="1199" t="s">
        <v>7</v>
      </c>
      <c r="F9" s="1200" t="s">
        <v>39</v>
      </c>
      <c r="G9" s="1200" t="s">
        <v>290</v>
      </c>
      <c r="H9" s="1200" t="s">
        <v>291</v>
      </c>
      <c r="I9" s="1200" t="s">
        <v>292</v>
      </c>
      <c r="J9" s="1200" t="s">
        <v>293</v>
      </c>
      <c r="K9" s="1114"/>
    </row>
    <row r="10" spans="1:11">
      <c r="A10" s="1114"/>
      <c r="B10" s="1201"/>
      <c r="C10" s="1114"/>
      <c r="D10" s="1198"/>
      <c r="E10" s="1202"/>
      <c r="F10" s="1203" t="s">
        <v>147</v>
      </c>
      <c r="G10" s="1203" t="s">
        <v>140</v>
      </c>
      <c r="H10" s="1200" t="s">
        <v>294</v>
      </c>
      <c r="I10" s="1200" t="s">
        <v>0</v>
      </c>
      <c r="J10" s="1203" t="s">
        <v>295</v>
      </c>
      <c r="K10" s="1114"/>
    </row>
    <row r="11" spans="1:11">
      <c r="A11" s="1114"/>
      <c r="B11" s="1201"/>
      <c r="C11" s="1114"/>
      <c r="D11" s="1198"/>
      <c r="E11" s="1202"/>
      <c r="F11" s="1203" t="s">
        <v>42</v>
      </c>
      <c r="G11" s="1203" t="s">
        <v>43</v>
      </c>
      <c r="H11" s="1203" t="s">
        <v>296</v>
      </c>
      <c r="I11" s="1203" t="s">
        <v>5</v>
      </c>
      <c r="J11" s="1202" t="s">
        <v>43</v>
      </c>
      <c r="K11" s="1114"/>
    </row>
    <row r="12" spans="1:11">
      <c r="A12" s="1114"/>
      <c r="B12" s="1201"/>
      <c r="C12" s="1114"/>
      <c r="D12" s="1198"/>
      <c r="E12" s="1202"/>
      <c r="F12" s="1203" t="s">
        <v>43</v>
      </c>
      <c r="G12" s="1203"/>
      <c r="H12" s="1203" t="s">
        <v>56</v>
      </c>
      <c r="I12" s="1203" t="s">
        <v>297</v>
      </c>
      <c r="J12" s="1114"/>
      <c r="K12" s="1114"/>
    </row>
    <row r="13" spans="1:11">
      <c r="A13" s="1114"/>
      <c r="B13" s="1201"/>
      <c r="C13" s="1114"/>
      <c r="D13" s="1198"/>
      <c r="E13" s="1202"/>
      <c r="F13" s="1203"/>
      <c r="G13" s="1203"/>
      <c r="H13" s="1203"/>
      <c r="I13" s="1203" t="s">
        <v>43</v>
      </c>
      <c r="J13" s="1202"/>
      <c r="K13" s="1114"/>
    </row>
    <row r="14" spans="1:11" ht="8.1" customHeight="1">
      <c r="A14" s="1124"/>
      <c r="B14" s="1124"/>
      <c r="C14" s="1124"/>
      <c r="D14" s="1204"/>
      <c r="E14" s="1124"/>
      <c r="F14" s="1124"/>
      <c r="G14" s="1124"/>
      <c r="H14" s="1124"/>
      <c r="I14" s="1124"/>
      <c r="J14" s="1124"/>
      <c r="K14" s="1124"/>
    </row>
    <row r="15" spans="1:11" ht="8.1" customHeight="1">
      <c r="A15" s="1114"/>
      <c r="B15" s="1114"/>
      <c r="C15" s="1114"/>
      <c r="D15" s="1198"/>
      <c r="E15" s="1114"/>
      <c r="F15" s="1114"/>
      <c r="G15" s="1114"/>
      <c r="H15" s="1114"/>
      <c r="I15" s="1114"/>
      <c r="J15" s="1114"/>
      <c r="K15" s="1114"/>
    </row>
    <row r="16" spans="1:11" ht="15" customHeight="1">
      <c r="A16" s="1114"/>
      <c r="B16" s="1132" t="s">
        <v>2</v>
      </c>
      <c r="C16" s="1114"/>
      <c r="D16" s="1194">
        <v>2020</v>
      </c>
      <c r="E16" s="1205">
        <f>SUM(F16:J16)</f>
        <v>42099</v>
      </c>
      <c r="F16" s="1430">
        <f t="shared" ref="F16:I17" si="0">SUM(F25,F29,F33,F37,F41,F45)</f>
        <v>41965</v>
      </c>
      <c r="G16" s="1430">
        <f t="shared" si="0"/>
        <v>94</v>
      </c>
      <c r="H16" s="1430">
        <f t="shared" si="0"/>
        <v>27</v>
      </c>
      <c r="I16" s="1430">
        <f t="shared" si="0"/>
        <v>13</v>
      </c>
      <c r="J16" s="1206" t="s">
        <v>29</v>
      </c>
      <c r="K16" s="1114"/>
    </row>
    <row r="17" spans="1:11" ht="15" customHeight="1">
      <c r="A17" s="1114"/>
      <c r="B17" s="1185" t="s">
        <v>7</v>
      </c>
      <c r="C17" s="1114"/>
      <c r="D17" s="1194">
        <v>2021</v>
      </c>
      <c r="E17" s="1205">
        <f t="shared" ref="E17" si="1">SUM(F17:J17)</f>
        <v>46439</v>
      </c>
      <c r="F17" s="1430">
        <f t="shared" si="0"/>
        <v>46309</v>
      </c>
      <c r="G17" s="1430">
        <f t="shared" si="0"/>
        <v>47</v>
      </c>
      <c r="H17" s="1430">
        <f t="shared" si="0"/>
        <v>62</v>
      </c>
      <c r="I17" s="1430">
        <f t="shared" si="0"/>
        <v>21</v>
      </c>
      <c r="J17" s="1206" t="s">
        <v>29</v>
      </c>
      <c r="K17" s="1114"/>
    </row>
    <row r="18" spans="1:11" ht="15" customHeight="1">
      <c r="A18" s="1114"/>
      <c r="B18" s="1185"/>
      <c r="C18" s="1114"/>
      <c r="D18" s="1194">
        <v>2022</v>
      </c>
      <c r="E18" s="1205">
        <f>SUM(F18:J18)</f>
        <v>47859</v>
      </c>
      <c r="F18" s="1430">
        <f>SUM(F27,F31,F35,F39,F43,F47)</f>
        <v>47783</v>
      </c>
      <c r="G18" s="1430">
        <f t="shared" ref="G18:I18" si="2">SUM(G27,G31,G35,G39,G43,G47)</f>
        <v>37</v>
      </c>
      <c r="H18" s="1430">
        <f t="shared" si="2"/>
        <v>17</v>
      </c>
      <c r="I18" s="1430">
        <f t="shared" si="2"/>
        <v>22</v>
      </c>
      <c r="J18" s="1206" t="s">
        <v>29</v>
      </c>
      <c r="K18" s="1114"/>
    </row>
    <row r="19" spans="1:11" ht="15" customHeight="1">
      <c r="A19" s="1114"/>
      <c r="B19" s="1185"/>
      <c r="C19" s="1114"/>
      <c r="D19" s="1198"/>
      <c r="E19" s="1207"/>
      <c r="F19" s="1207"/>
      <c r="G19" s="1207"/>
      <c r="H19" s="1207"/>
      <c r="I19" s="1207"/>
      <c r="J19" s="1207"/>
      <c r="K19" s="1114"/>
    </row>
    <row r="20" spans="1:11" ht="15" customHeight="1">
      <c r="A20" s="1114"/>
      <c r="B20" s="1132" t="s">
        <v>316</v>
      </c>
      <c r="C20" s="1114"/>
      <c r="D20" s="1198"/>
      <c r="E20" s="1430"/>
      <c r="F20" s="1207"/>
      <c r="G20" s="1207"/>
      <c r="H20" s="1207"/>
      <c r="I20" s="1207"/>
      <c r="J20" s="1207"/>
      <c r="K20" s="1114"/>
    </row>
    <row r="21" spans="1:11" ht="15" customHeight="1">
      <c r="A21" s="1114"/>
      <c r="B21" s="1132" t="s">
        <v>317</v>
      </c>
      <c r="C21" s="1114"/>
      <c r="D21" s="1198"/>
      <c r="E21" s="1430"/>
      <c r="F21" s="1207"/>
      <c r="G21" s="1207"/>
      <c r="H21" s="1207"/>
      <c r="I21" s="1207"/>
      <c r="J21" s="1207"/>
      <c r="K21" s="1114"/>
    </row>
    <row r="22" spans="1:11" ht="15" customHeight="1">
      <c r="A22" s="1114"/>
      <c r="B22" s="1201" t="s">
        <v>318</v>
      </c>
      <c r="C22" s="1114"/>
      <c r="D22" s="1198"/>
      <c r="E22" s="1430"/>
      <c r="F22" s="1207"/>
      <c r="G22" s="1207"/>
      <c r="H22" s="1207"/>
      <c r="I22" s="1207"/>
      <c r="J22" s="1207"/>
      <c r="K22" s="1114"/>
    </row>
    <row r="23" spans="1:11" ht="15" customHeight="1">
      <c r="A23" s="1114"/>
      <c r="B23" s="1114" t="s">
        <v>319</v>
      </c>
      <c r="C23" s="1114"/>
      <c r="D23" s="1198"/>
      <c r="E23" s="1208"/>
      <c r="F23" s="1207"/>
      <c r="G23" s="1209"/>
      <c r="H23" s="1209"/>
      <c r="I23" s="1209"/>
      <c r="J23" s="1209"/>
      <c r="K23" s="1114"/>
    </row>
    <row r="24" spans="1:11" ht="15" customHeight="1">
      <c r="A24" s="1114"/>
      <c r="B24" s="1114"/>
      <c r="C24" s="1114"/>
      <c r="D24" s="1198"/>
      <c r="E24" s="1211"/>
      <c r="F24" s="1207"/>
      <c r="G24" s="1207"/>
      <c r="H24" s="1209"/>
      <c r="I24" s="1209"/>
      <c r="J24" s="1209"/>
      <c r="K24" s="1114"/>
    </row>
    <row r="25" spans="1:11" ht="15" customHeight="1">
      <c r="A25" s="1114"/>
      <c r="B25" s="1210">
        <v>4</v>
      </c>
      <c r="C25" s="1114"/>
      <c r="D25" s="1198">
        <v>2020</v>
      </c>
      <c r="E25" s="1211">
        <f>SUM(F25:J25)</f>
        <v>741</v>
      </c>
      <c r="F25" s="1211">
        <v>740</v>
      </c>
      <c r="G25" s="1211">
        <v>1</v>
      </c>
      <c r="H25" s="1211" t="s">
        <v>29</v>
      </c>
      <c r="I25" s="1211" t="s">
        <v>29</v>
      </c>
      <c r="J25" s="1211" t="s">
        <v>29</v>
      </c>
      <c r="K25" s="1114"/>
    </row>
    <row r="26" spans="1:11" ht="15" customHeight="1">
      <c r="A26" s="1114"/>
      <c r="B26" s="1210"/>
      <c r="C26" s="1114"/>
      <c r="D26" s="1198">
        <v>2021</v>
      </c>
      <c r="E26" s="1211">
        <f t="shared" ref="E26:E27" si="3">SUM(F26:J26)</f>
        <v>874</v>
      </c>
      <c r="F26" s="1211">
        <v>874</v>
      </c>
      <c r="G26" s="1211" t="s">
        <v>29</v>
      </c>
      <c r="H26" s="1211" t="s">
        <v>29</v>
      </c>
      <c r="I26" s="1211" t="s">
        <v>29</v>
      </c>
      <c r="J26" s="1211" t="s">
        <v>29</v>
      </c>
      <c r="K26" s="1114"/>
    </row>
    <row r="27" spans="1:11" ht="15" customHeight="1">
      <c r="A27" s="1114"/>
      <c r="B27" s="1210"/>
      <c r="C27" s="1114"/>
      <c r="D27" s="1198">
        <v>2022</v>
      </c>
      <c r="E27" s="1211">
        <f t="shared" si="3"/>
        <v>1184</v>
      </c>
      <c r="F27" s="1211">
        <v>1183</v>
      </c>
      <c r="G27" s="1431">
        <v>1</v>
      </c>
      <c r="H27" s="1211" t="s">
        <v>29</v>
      </c>
      <c r="I27" s="1211" t="s">
        <v>29</v>
      </c>
      <c r="J27" s="1211" t="s">
        <v>29</v>
      </c>
      <c r="K27" s="1114"/>
    </row>
    <row r="28" spans="1:11" ht="15" customHeight="1">
      <c r="A28" s="1114"/>
      <c r="B28" s="1210"/>
      <c r="C28" s="1114"/>
      <c r="D28" s="1198"/>
      <c r="E28" s="1211"/>
      <c r="F28" s="1211"/>
      <c r="G28" s="1211"/>
      <c r="H28" s="1211"/>
      <c r="I28" s="1211"/>
      <c r="J28" s="1211"/>
      <c r="K28" s="1114"/>
    </row>
    <row r="29" spans="1:11" ht="15" customHeight="1">
      <c r="A29" s="1114"/>
      <c r="B29" s="1210" t="s">
        <v>320</v>
      </c>
      <c r="C29" s="1114"/>
      <c r="D29" s="1198">
        <v>2020</v>
      </c>
      <c r="E29" s="1211">
        <f>SUM(F29:J29)</f>
        <v>6393</v>
      </c>
      <c r="F29" s="1211">
        <v>6377</v>
      </c>
      <c r="G29" s="1211">
        <v>12</v>
      </c>
      <c r="H29" s="1211">
        <v>3</v>
      </c>
      <c r="I29" s="1211">
        <v>1</v>
      </c>
      <c r="J29" s="1211" t="s">
        <v>29</v>
      </c>
      <c r="K29" s="1114"/>
    </row>
    <row r="30" spans="1:11" ht="15" customHeight="1">
      <c r="A30" s="1114"/>
      <c r="B30" s="1210"/>
      <c r="C30" s="1114"/>
      <c r="D30" s="1198">
        <v>2021</v>
      </c>
      <c r="E30" s="1211">
        <f t="shared" ref="E30:E31" si="4">SUM(F30:J30)</f>
        <v>7278</v>
      </c>
      <c r="F30" s="1211">
        <v>7273</v>
      </c>
      <c r="G30" s="1211">
        <v>4</v>
      </c>
      <c r="H30" s="1211">
        <v>1</v>
      </c>
      <c r="I30" s="1211" t="s">
        <v>29</v>
      </c>
      <c r="J30" s="1211" t="s">
        <v>29</v>
      </c>
      <c r="K30" s="1114"/>
    </row>
    <row r="31" spans="1:11" ht="15" customHeight="1">
      <c r="A31" s="1114"/>
      <c r="B31" s="1210"/>
      <c r="C31" s="1114"/>
      <c r="D31" s="1198">
        <v>2022</v>
      </c>
      <c r="E31" s="1211">
        <f t="shared" si="4"/>
        <v>7746</v>
      </c>
      <c r="F31" s="1211">
        <v>7738</v>
      </c>
      <c r="G31" s="1431">
        <v>3</v>
      </c>
      <c r="H31" s="1211" t="s">
        <v>29</v>
      </c>
      <c r="I31" s="1431">
        <v>5</v>
      </c>
      <c r="J31" s="1211" t="s">
        <v>29</v>
      </c>
      <c r="K31" s="1114"/>
    </row>
    <row r="32" spans="1:11" ht="15" customHeight="1">
      <c r="A32" s="1114"/>
      <c r="B32" s="1210"/>
      <c r="C32" s="1114"/>
      <c r="D32" s="1198"/>
      <c r="E32" s="1211"/>
      <c r="F32" s="1211"/>
      <c r="G32" s="1211"/>
      <c r="H32" s="1211"/>
      <c r="I32" s="1211"/>
      <c r="J32" s="1211"/>
      <c r="K32" s="1114"/>
    </row>
    <row r="33" spans="1:13" ht="15" customHeight="1">
      <c r="A33" s="1114"/>
      <c r="B33" s="1210" t="s">
        <v>321</v>
      </c>
      <c r="C33" s="1114"/>
      <c r="D33" s="1198">
        <v>2020</v>
      </c>
      <c r="E33" s="1211">
        <f>SUM(F33:J33)</f>
        <v>10425</v>
      </c>
      <c r="F33" s="1211">
        <v>10401</v>
      </c>
      <c r="G33" s="1211">
        <v>9</v>
      </c>
      <c r="H33" s="1211">
        <v>9</v>
      </c>
      <c r="I33" s="1211">
        <v>6</v>
      </c>
      <c r="J33" s="1211" t="s">
        <v>29</v>
      </c>
      <c r="K33" s="1114"/>
    </row>
    <row r="34" spans="1:13" ht="15" customHeight="1">
      <c r="A34" s="1114"/>
      <c r="B34" s="1210"/>
      <c r="C34" s="1114"/>
      <c r="D34" s="1198">
        <v>2021</v>
      </c>
      <c r="E34" s="1211">
        <f t="shared" ref="E34:E35" si="5">SUM(F34:J34)</f>
        <v>11075</v>
      </c>
      <c r="F34" s="1211">
        <v>11062</v>
      </c>
      <c r="G34" s="1211">
        <v>5</v>
      </c>
      <c r="H34" s="1211">
        <v>4</v>
      </c>
      <c r="I34" s="1211">
        <v>4</v>
      </c>
      <c r="J34" s="1211" t="s">
        <v>29</v>
      </c>
      <c r="K34" s="1114"/>
    </row>
    <row r="35" spans="1:13" ht="15" customHeight="1">
      <c r="A35" s="1114"/>
      <c r="B35" s="1210"/>
      <c r="C35" s="1114"/>
      <c r="D35" s="1198">
        <v>2022</v>
      </c>
      <c r="E35" s="1211">
        <f t="shared" si="5"/>
        <v>11502</v>
      </c>
      <c r="F35" s="1211">
        <v>11488</v>
      </c>
      <c r="G35" s="1431">
        <v>5</v>
      </c>
      <c r="H35" s="1431">
        <v>2</v>
      </c>
      <c r="I35" s="1431">
        <v>7</v>
      </c>
      <c r="J35" s="1211" t="s">
        <v>29</v>
      </c>
      <c r="K35" s="1114"/>
    </row>
    <row r="36" spans="1:13" ht="15" customHeight="1">
      <c r="A36" s="1114"/>
      <c r="B36" s="1210"/>
      <c r="C36" s="1114"/>
      <c r="D36" s="1198"/>
      <c r="E36" s="1211"/>
      <c r="F36" s="1211"/>
      <c r="G36" s="1211"/>
      <c r="H36" s="1211"/>
      <c r="I36" s="1211"/>
      <c r="J36" s="1211"/>
      <c r="K36" s="1114"/>
    </row>
    <row r="37" spans="1:13" ht="15" customHeight="1">
      <c r="A37" s="1114"/>
      <c r="B37" s="1210" t="s">
        <v>322</v>
      </c>
      <c r="C37" s="1180"/>
      <c r="D37" s="1198">
        <v>2020</v>
      </c>
      <c r="E37" s="1211">
        <f>SUM(F37:J37)</f>
        <v>11976</v>
      </c>
      <c r="F37" s="1211">
        <v>11947</v>
      </c>
      <c r="G37" s="1211">
        <v>24</v>
      </c>
      <c r="H37" s="1211">
        <v>3</v>
      </c>
      <c r="I37" s="1211">
        <v>2</v>
      </c>
      <c r="J37" s="1211" t="s">
        <v>29</v>
      </c>
      <c r="K37" s="1143"/>
    </row>
    <row r="38" spans="1:13" ht="15" customHeight="1">
      <c r="A38" s="1114"/>
      <c r="B38" s="1210"/>
      <c r="C38" s="1180"/>
      <c r="D38" s="1198">
        <v>2021</v>
      </c>
      <c r="E38" s="1211">
        <f t="shared" ref="E38:E39" si="6">SUM(F38:J38)</f>
        <v>13084</v>
      </c>
      <c r="F38" s="1211">
        <v>13064</v>
      </c>
      <c r="G38" s="1211">
        <v>9</v>
      </c>
      <c r="H38" s="1211">
        <v>4</v>
      </c>
      <c r="I38" s="1211">
        <v>7</v>
      </c>
      <c r="J38" s="1211" t="s">
        <v>29</v>
      </c>
      <c r="K38" s="1143"/>
    </row>
    <row r="39" spans="1:13" ht="15" customHeight="1">
      <c r="A39" s="1114"/>
      <c r="B39" s="1210"/>
      <c r="C39" s="1180"/>
      <c r="D39" s="1198">
        <v>2022</v>
      </c>
      <c r="E39" s="1211">
        <f t="shared" si="6"/>
        <v>13440</v>
      </c>
      <c r="F39" s="1211">
        <v>13420</v>
      </c>
      <c r="G39" s="1431">
        <v>9</v>
      </c>
      <c r="H39" s="1431">
        <v>6</v>
      </c>
      <c r="I39" s="1431">
        <v>5</v>
      </c>
      <c r="J39" s="1211" t="s">
        <v>29</v>
      </c>
      <c r="K39" s="1143"/>
    </row>
    <row r="40" spans="1:13" ht="15" customHeight="1">
      <c r="A40" s="1114"/>
      <c r="B40" s="1210"/>
      <c r="C40" s="1180"/>
      <c r="D40" s="1198"/>
      <c r="E40" s="1211"/>
      <c r="F40" s="1211"/>
      <c r="G40" s="1211"/>
      <c r="H40" s="1211"/>
      <c r="I40" s="1211"/>
      <c r="J40" s="1211"/>
      <c r="K40" s="1143"/>
    </row>
    <row r="41" spans="1:13" ht="15" customHeight="1">
      <c r="A41" s="1114"/>
      <c r="B41" s="1210" t="s">
        <v>323</v>
      </c>
      <c r="C41" s="1180"/>
      <c r="D41" s="1198">
        <v>2020</v>
      </c>
      <c r="E41" s="1211">
        <f>SUM(F41:J41)</f>
        <v>7998</v>
      </c>
      <c r="F41" s="1211">
        <v>7972</v>
      </c>
      <c r="G41" s="1211">
        <v>21</v>
      </c>
      <c r="H41" s="1211">
        <v>3</v>
      </c>
      <c r="I41" s="1211">
        <v>2</v>
      </c>
      <c r="J41" s="1211" t="s">
        <v>29</v>
      </c>
      <c r="K41" s="1143"/>
    </row>
    <row r="42" spans="1:13" ht="15" customHeight="1">
      <c r="A42" s="1114"/>
      <c r="B42" s="1210"/>
      <c r="C42" s="1180"/>
      <c r="D42" s="1198">
        <v>2021</v>
      </c>
      <c r="E42" s="1211">
        <f t="shared" ref="E42:E43" si="7">SUM(F42:J42)</f>
        <v>9595</v>
      </c>
      <c r="F42" s="1211">
        <v>9567</v>
      </c>
      <c r="G42" s="1211">
        <v>9</v>
      </c>
      <c r="H42" s="1211">
        <v>13</v>
      </c>
      <c r="I42" s="1211">
        <v>6</v>
      </c>
      <c r="J42" s="1211" t="s">
        <v>29</v>
      </c>
      <c r="K42" s="1143"/>
    </row>
    <row r="43" spans="1:13" ht="15" customHeight="1">
      <c r="A43" s="1114"/>
      <c r="B43" s="1210"/>
      <c r="C43" s="1180"/>
      <c r="D43" s="1198">
        <v>2022</v>
      </c>
      <c r="E43" s="1211">
        <f t="shared" si="7"/>
        <v>9802</v>
      </c>
      <c r="F43" s="1211">
        <v>9791</v>
      </c>
      <c r="G43" s="1431">
        <v>2</v>
      </c>
      <c r="H43" s="1431">
        <v>5</v>
      </c>
      <c r="I43" s="1431">
        <v>4</v>
      </c>
      <c r="J43" s="1211" t="s">
        <v>29</v>
      </c>
      <c r="K43" s="1143"/>
    </row>
    <row r="44" spans="1:13" ht="15" customHeight="1">
      <c r="A44" s="1114"/>
      <c r="B44" s="1210"/>
      <c r="C44" s="1180"/>
      <c r="D44" s="1198"/>
      <c r="E44" s="1211"/>
      <c r="F44" s="1211"/>
      <c r="G44" s="1211"/>
      <c r="H44" s="1211"/>
      <c r="I44" s="1211"/>
      <c r="J44" s="1211"/>
      <c r="K44" s="1143"/>
    </row>
    <row r="45" spans="1:13" ht="15" customHeight="1">
      <c r="A45" s="1114"/>
      <c r="B45" s="1210" t="s">
        <v>324</v>
      </c>
      <c r="C45" s="1180"/>
      <c r="D45" s="1198">
        <v>2020</v>
      </c>
      <c r="E45" s="1211">
        <f>SUM(F45:J45)</f>
        <v>4566</v>
      </c>
      <c r="F45" s="1211">
        <v>4528</v>
      </c>
      <c r="G45" s="1211">
        <v>27</v>
      </c>
      <c r="H45" s="1211">
        <v>9</v>
      </c>
      <c r="I45" s="1211">
        <v>2</v>
      </c>
      <c r="J45" s="1211" t="s">
        <v>29</v>
      </c>
      <c r="K45" s="1143"/>
    </row>
    <row r="46" spans="1:13" ht="15" customHeight="1">
      <c r="A46" s="1114"/>
      <c r="B46" s="1212" t="s">
        <v>325</v>
      </c>
      <c r="C46" s="1114"/>
      <c r="D46" s="1198">
        <v>2021</v>
      </c>
      <c r="E46" s="1211">
        <f t="shared" ref="E46:E47" si="8">SUM(F46:J46)</f>
        <v>4533</v>
      </c>
      <c r="F46" s="1211">
        <v>4469</v>
      </c>
      <c r="G46" s="1211">
        <v>20</v>
      </c>
      <c r="H46" s="1211">
        <v>40</v>
      </c>
      <c r="I46" s="1211">
        <v>4</v>
      </c>
      <c r="J46" s="1211" t="s">
        <v>29</v>
      </c>
      <c r="K46" s="1114"/>
    </row>
    <row r="47" spans="1:13" ht="15" customHeight="1">
      <c r="A47" s="1114"/>
      <c r="B47" s="1212"/>
      <c r="C47" s="1114"/>
      <c r="D47" s="1198">
        <v>2022</v>
      </c>
      <c r="E47" s="1211">
        <f t="shared" si="8"/>
        <v>4185</v>
      </c>
      <c r="F47" s="1211">
        <v>4163</v>
      </c>
      <c r="G47" s="1431">
        <v>17</v>
      </c>
      <c r="H47" s="1431">
        <v>4</v>
      </c>
      <c r="I47" s="1431">
        <v>1</v>
      </c>
      <c r="J47" s="1211" t="s">
        <v>29</v>
      </c>
      <c r="K47" s="1114"/>
    </row>
    <row r="48" spans="1:13" ht="17.25" thickBot="1">
      <c r="A48" s="1117"/>
      <c r="B48" s="1153"/>
      <c r="C48" s="1154"/>
      <c r="D48" s="1155"/>
      <c r="E48" s="1154"/>
      <c r="F48" s="1154"/>
      <c r="G48" s="1154"/>
      <c r="H48" s="1154"/>
      <c r="I48" s="1154"/>
      <c r="J48" s="1154"/>
      <c r="K48" s="1154"/>
      <c r="L48" s="1099" t="s">
        <v>49</v>
      </c>
      <c r="M48" s="1099"/>
    </row>
    <row r="49" spans="2:11" s="1188" customFormat="1" ht="15" customHeight="1">
      <c r="B49" s="1189"/>
      <c r="D49" s="1213"/>
      <c r="K49" s="1161" t="s">
        <v>312</v>
      </c>
    </row>
    <row r="50" spans="2:11" s="1188" customFormat="1" ht="13.5" customHeight="1">
      <c r="D50" s="1213"/>
      <c r="K50" s="1162" t="s">
        <v>313</v>
      </c>
    </row>
    <row r="51" spans="2:11" ht="3.75" customHeight="1">
      <c r="B51" s="1163"/>
    </row>
    <row r="52" spans="2:11">
      <c r="B52" s="1114"/>
    </row>
  </sheetData>
  <printOptions horizontalCentered="1"/>
  <pageMargins left="0.35433070866141736" right="0.31496062992125984" top="0.74803149606299213" bottom="0.51181102362204722" header="0.11811023622047245" footer="0.39370078740157483"/>
  <pageSetup paperSize="9" scale="73" orientation="portrait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R72"/>
  <sheetViews>
    <sheetView showGridLines="0" view="pageBreakPreview" zoomScaleNormal="100" zoomScaleSheetLayoutView="100" workbookViewId="0">
      <selection activeCell="B5" sqref="B5"/>
    </sheetView>
  </sheetViews>
  <sheetFormatPr defaultColWidth="8.42578125" defaultRowHeight="16.5"/>
  <cols>
    <col min="1" max="1" width="0.85546875" style="1100" customWidth="1"/>
    <col min="2" max="2" width="12" style="1100" customWidth="1"/>
    <col min="3" max="3" width="12.28515625" style="1100" customWidth="1"/>
    <col min="4" max="4" width="15.7109375" style="1101" customWidth="1"/>
    <col min="5" max="5" width="15.42578125" style="1102" customWidth="1"/>
    <col min="6" max="6" width="0.85546875" style="1102" customWidth="1"/>
    <col min="7" max="7" width="12.28515625" style="1102" customWidth="1"/>
    <col min="8" max="8" width="15.140625" style="1100" customWidth="1"/>
    <col min="9" max="9" width="20.5703125" style="1100" customWidth="1"/>
    <col min="10" max="10" width="12.28515625" style="1100" customWidth="1"/>
    <col min="11" max="11" width="1.42578125" style="1100" customWidth="1"/>
    <col min="12" max="16384" width="8.42578125" style="1100"/>
  </cols>
  <sheetData>
    <row r="1" spans="1:18" ht="15" customHeight="1"/>
    <row r="2" spans="1:18">
      <c r="B2" s="1103" t="s">
        <v>1197</v>
      </c>
      <c r="C2" s="1104" t="s">
        <v>1071</v>
      </c>
      <c r="D2" s="1105"/>
      <c r="H2" s="1106"/>
      <c r="I2" s="1106"/>
      <c r="J2" s="1106"/>
    </row>
    <row r="3" spans="1:18">
      <c r="B3" s="1107" t="s">
        <v>1198</v>
      </c>
      <c r="C3" s="1099" t="s">
        <v>1072</v>
      </c>
      <c r="D3" s="1108"/>
    </row>
    <row r="4" spans="1:18">
      <c r="A4" s="1099"/>
      <c r="C4" s="1109" t="s">
        <v>134</v>
      </c>
      <c r="D4" s="1108"/>
    </row>
    <row r="5" spans="1:18" ht="10.5" customHeight="1" thickBot="1"/>
    <row r="6" spans="1:18" ht="8.1" customHeight="1" thickTop="1">
      <c r="A6" s="1110"/>
      <c r="B6" s="1111"/>
      <c r="C6" s="1111"/>
      <c r="D6" s="1112"/>
      <c r="E6" s="1113"/>
      <c r="F6" s="1113"/>
      <c r="G6" s="1696" t="s">
        <v>1073</v>
      </c>
      <c r="H6" s="1697"/>
      <c r="I6" s="1697"/>
      <c r="J6" s="1697"/>
      <c r="K6" s="1110"/>
    </row>
    <row r="7" spans="1:18" ht="18" customHeight="1" thickBot="1">
      <c r="A7" s="1114"/>
      <c r="B7" s="1115" t="s">
        <v>50</v>
      </c>
      <c r="C7" s="1092"/>
      <c r="D7" s="1097" t="s">
        <v>1</v>
      </c>
      <c r="E7" s="1116" t="s">
        <v>326</v>
      </c>
      <c r="F7" s="1092"/>
      <c r="G7" s="1698"/>
      <c r="H7" s="1698"/>
      <c r="I7" s="1698"/>
      <c r="J7" s="1698"/>
      <c r="K7" s="1117"/>
    </row>
    <row r="8" spans="1:18" ht="16.5" customHeight="1">
      <c r="A8" s="1114"/>
      <c r="B8" s="1118" t="s">
        <v>52</v>
      </c>
      <c r="C8" s="1091"/>
      <c r="D8" s="1119" t="s">
        <v>6</v>
      </c>
      <c r="E8" s="1120" t="s">
        <v>327</v>
      </c>
      <c r="F8" s="1116"/>
      <c r="G8" s="1116" t="s">
        <v>2</v>
      </c>
      <c r="H8" s="1121" t="s">
        <v>328</v>
      </c>
      <c r="I8" s="1121" t="s">
        <v>329</v>
      </c>
      <c r="J8" s="1116" t="s">
        <v>164</v>
      </c>
      <c r="K8" s="1114"/>
    </row>
    <row r="9" spans="1:18" ht="16.5" customHeight="1">
      <c r="A9" s="1114"/>
      <c r="B9" s="1092"/>
      <c r="C9" s="1092"/>
      <c r="D9" s="1098"/>
      <c r="E9" s="1092"/>
      <c r="F9" s="1120"/>
      <c r="G9" s="1122" t="s">
        <v>7</v>
      </c>
      <c r="H9" s="1462" t="s">
        <v>299</v>
      </c>
      <c r="I9" s="1462" t="s">
        <v>330</v>
      </c>
      <c r="J9" s="1462" t="s">
        <v>168</v>
      </c>
      <c r="K9" s="1114"/>
    </row>
    <row r="10" spans="1:18" ht="8.1" customHeight="1">
      <c r="A10" s="1124"/>
      <c r="B10" s="1125"/>
      <c r="C10" s="1125"/>
      <c r="D10" s="1126"/>
      <c r="E10" s="1127"/>
      <c r="F10" s="1127"/>
      <c r="G10" s="1127"/>
      <c r="H10" s="1125"/>
      <c r="I10" s="1125"/>
      <c r="J10" s="1125"/>
      <c r="K10" s="1124"/>
    </row>
    <row r="11" spans="1:18" ht="8.1" customHeight="1">
      <c r="A11" s="1114"/>
      <c r="B11" s="1092"/>
      <c r="C11" s="1092"/>
      <c r="D11" s="1098"/>
      <c r="E11" s="1128"/>
      <c r="F11" s="1128"/>
      <c r="G11" s="1128"/>
      <c r="H11" s="1092"/>
      <c r="I11" s="1092"/>
      <c r="J11" s="1092"/>
      <c r="K11" s="1114"/>
    </row>
    <row r="12" spans="1:18" ht="15" customHeight="1">
      <c r="A12" s="1114"/>
      <c r="B12" s="1091" t="s">
        <v>331</v>
      </c>
      <c r="C12" s="1092"/>
      <c r="D12" s="1098">
        <v>2020</v>
      </c>
      <c r="E12" s="1129">
        <v>42402</v>
      </c>
      <c r="F12" s="1130"/>
      <c r="G12" s="1135">
        <v>99.999999999999986</v>
      </c>
      <c r="H12" s="1131">
        <v>91.67</v>
      </c>
      <c r="I12" s="1131">
        <v>8.0299999999999994</v>
      </c>
      <c r="J12" s="1131">
        <v>0.3</v>
      </c>
      <c r="K12" s="1132"/>
      <c r="M12" s="1133"/>
      <c r="N12" s="1134"/>
      <c r="O12" s="1134"/>
      <c r="P12" s="1134"/>
      <c r="Q12" s="1134"/>
      <c r="R12" s="1134"/>
    </row>
    <row r="13" spans="1:18" ht="15" customHeight="1">
      <c r="A13" s="1114"/>
      <c r="B13" s="1093" t="s">
        <v>332</v>
      </c>
      <c r="C13" s="1092"/>
      <c r="D13" s="1098">
        <v>2021</v>
      </c>
      <c r="E13" s="1129">
        <v>44687</v>
      </c>
      <c r="F13" s="1130"/>
      <c r="G13" s="1135">
        <v>99.999999999999986</v>
      </c>
      <c r="H13" s="1131">
        <v>91.54</v>
      </c>
      <c r="I13" s="1131">
        <v>8.17</v>
      </c>
      <c r="J13" s="1131">
        <v>0.3</v>
      </c>
      <c r="K13" s="1132"/>
      <c r="M13" s="1133"/>
      <c r="N13" s="1134"/>
      <c r="O13" s="1134"/>
      <c r="P13" s="1134"/>
      <c r="Q13" s="1134"/>
      <c r="R13" s="1134"/>
    </row>
    <row r="14" spans="1:18" ht="15" customHeight="1">
      <c r="A14" s="1114"/>
      <c r="B14" s="1093"/>
      <c r="C14" s="1092"/>
      <c r="D14" s="1098">
        <v>2022</v>
      </c>
      <c r="E14" s="1129">
        <v>42340</v>
      </c>
      <c r="F14" s="1135"/>
      <c r="G14" s="1135">
        <v>99.999999999999986</v>
      </c>
      <c r="H14" s="1131">
        <v>92.36</v>
      </c>
      <c r="I14" s="1432">
        <v>7.34</v>
      </c>
      <c r="J14" s="1432">
        <v>0.3</v>
      </c>
      <c r="K14" s="1132"/>
      <c r="M14" s="1133"/>
      <c r="N14" s="1134"/>
      <c r="O14" s="1134"/>
      <c r="P14" s="1134"/>
      <c r="Q14" s="1134"/>
      <c r="R14" s="1134"/>
    </row>
    <row r="15" spans="1:18" ht="15" customHeight="1">
      <c r="A15" s="1114"/>
      <c r="B15" s="1093"/>
      <c r="C15" s="1092"/>
      <c r="D15" s="1098"/>
      <c r="E15" s="1129"/>
      <c r="F15" s="1129"/>
      <c r="G15" s="1135"/>
      <c r="H15" s="1137"/>
      <c r="I15" s="1137"/>
      <c r="J15" s="1137"/>
      <c r="K15" s="1132"/>
      <c r="M15" s="1133"/>
      <c r="N15" s="1134"/>
      <c r="O15" s="1134"/>
      <c r="P15" s="1134"/>
      <c r="Q15" s="1134"/>
      <c r="R15" s="1134"/>
    </row>
    <row r="16" spans="1:18" ht="15" customHeight="1">
      <c r="A16" s="1114"/>
      <c r="B16" s="1091" t="s">
        <v>173</v>
      </c>
      <c r="C16" s="1092"/>
      <c r="D16" s="1098">
        <v>2020</v>
      </c>
      <c r="E16" s="1129">
        <v>28802</v>
      </c>
      <c r="F16" s="1129"/>
      <c r="G16" s="1135">
        <v>99.999999999999986</v>
      </c>
      <c r="H16" s="1136">
        <v>92.65</v>
      </c>
      <c r="I16" s="1136">
        <v>7.15</v>
      </c>
      <c r="J16" s="1136">
        <v>0.2</v>
      </c>
      <c r="K16" s="1114"/>
      <c r="M16" s="1133"/>
      <c r="N16" s="1134"/>
      <c r="O16" s="1134"/>
      <c r="P16" s="1134"/>
      <c r="Q16" s="1134"/>
      <c r="R16" s="1134"/>
    </row>
    <row r="17" spans="1:18" ht="15" customHeight="1">
      <c r="A17" s="1114"/>
      <c r="B17" s="1093" t="s">
        <v>174</v>
      </c>
      <c r="C17" s="1092"/>
      <c r="D17" s="1098">
        <v>2021</v>
      </c>
      <c r="E17" s="1129">
        <v>30414</v>
      </c>
      <c r="F17" s="1129"/>
      <c r="G17" s="1135">
        <v>99.999999999999986</v>
      </c>
      <c r="H17" s="1136">
        <v>92.48</v>
      </c>
      <c r="I17" s="1136">
        <v>7.31</v>
      </c>
      <c r="J17" s="1136">
        <v>0.2</v>
      </c>
      <c r="K17" s="1114"/>
      <c r="M17" s="1133"/>
      <c r="N17" s="1134"/>
      <c r="O17" s="1134"/>
      <c r="P17" s="1134"/>
      <c r="Q17" s="1134"/>
      <c r="R17" s="1134"/>
    </row>
    <row r="18" spans="1:18" ht="15" customHeight="1">
      <c r="A18" s="1114"/>
      <c r="B18" s="1093"/>
      <c r="C18" s="1092"/>
      <c r="D18" s="1098">
        <v>2022</v>
      </c>
      <c r="E18" s="1129">
        <v>28717</v>
      </c>
      <c r="F18" s="1129"/>
      <c r="G18" s="1135">
        <v>99.999999999999986</v>
      </c>
      <c r="H18" s="1432">
        <v>92.43</v>
      </c>
      <c r="I18" s="1432">
        <v>7.38</v>
      </c>
      <c r="J18" s="1432">
        <v>0.18</v>
      </c>
      <c r="K18" s="1114"/>
      <c r="M18" s="1133"/>
      <c r="N18" s="1134"/>
      <c r="O18" s="1134"/>
      <c r="P18" s="1134"/>
      <c r="Q18" s="1134"/>
      <c r="R18" s="1134"/>
    </row>
    <row r="19" spans="1:18" ht="15" customHeight="1">
      <c r="A19" s="1114"/>
      <c r="B19" s="1093"/>
      <c r="C19" s="1092"/>
      <c r="D19" s="1098"/>
      <c r="E19" s="1129"/>
      <c r="F19" s="1129"/>
      <c r="G19" s="1135"/>
      <c r="H19" s="1138"/>
      <c r="I19" s="1138"/>
      <c r="J19" s="1138"/>
      <c r="K19" s="1114"/>
      <c r="M19" s="1133"/>
      <c r="N19" s="1134"/>
      <c r="O19" s="1134"/>
      <c r="P19" s="1134"/>
      <c r="Q19" s="1134"/>
      <c r="R19" s="1134"/>
    </row>
    <row r="20" spans="1:18" ht="15" customHeight="1">
      <c r="A20" s="1114"/>
      <c r="B20" s="1091" t="s">
        <v>230</v>
      </c>
      <c r="C20" s="1092"/>
      <c r="D20" s="1098">
        <v>2020</v>
      </c>
      <c r="E20" s="1129">
        <v>289</v>
      </c>
      <c r="F20" s="1129"/>
      <c r="G20" s="1135">
        <v>100</v>
      </c>
      <c r="H20" s="1136">
        <v>86.51</v>
      </c>
      <c r="I20" s="1136">
        <v>10.029999999999999</v>
      </c>
      <c r="J20" s="1136">
        <v>3.46</v>
      </c>
      <c r="K20" s="1114"/>
      <c r="M20" s="1133"/>
      <c r="N20" s="1134"/>
      <c r="O20" s="1134"/>
      <c r="P20" s="1134"/>
      <c r="Q20" s="1134"/>
      <c r="R20" s="1134"/>
    </row>
    <row r="21" spans="1:18" ht="15" customHeight="1">
      <c r="A21" s="1114"/>
      <c r="B21" s="1093" t="s">
        <v>231</v>
      </c>
      <c r="C21" s="1092"/>
      <c r="D21" s="1098">
        <v>2021</v>
      </c>
      <c r="E21" s="1178">
        <v>312</v>
      </c>
      <c r="F21" s="1129"/>
      <c r="G21" s="1135">
        <v>99.999999999999986</v>
      </c>
      <c r="H21" s="1136">
        <v>86.16</v>
      </c>
      <c r="I21" s="1136">
        <v>10.38</v>
      </c>
      <c r="J21" s="1136">
        <v>3.46</v>
      </c>
      <c r="K21" s="1114"/>
      <c r="M21" s="1133"/>
      <c r="N21" s="1134"/>
      <c r="O21" s="1134"/>
      <c r="P21" s="1134"/>
      <c r="Q21" s="1134"/>
      <c r="R21" s="1134"/>
    </row>
    <row r="22" spans="1:18" ht="15" customHeight="1">
      <c r="A22" s="1114"/>
      <c r="B22" s="1093"/>
      <c r="C22" s="1092"/>
      <c r="D22" s="1098">
        <v>2022</v>
      </c>
      <c r="E22" s="1178">
        <v>299</v>
      </c>
      <c r="F22" s="1129"/>
      <c r="G22" s="1135">
        <v>99.999999999999986</v>
      </c>
      <c r="H22" s="1432">
        <v>91.23</v>
      </c>
      <c r="I22" s="1432">
        <v>6.32</v>
      </c>
      <c r="J22" s="1432">
        <v>2.46</v>
      </c>
      <c r="K22" s="1114"/>
      <c r="M22" s="1133"/>
      <c r="N22" s="1134"/>
      <c r="O22" s="1134"/>
      <c r="P22" s="1134"/>
      <c r="Q22" s="1134"/>
      <c r="R22" s="1134"/>
    </row>
    <row r="23" spans="1:18" ht="15" customHeight="1">
      <c r="A23" s="1114"/>
      <c r="B23" s="1093"/>
      <c r="C23" s="1092"/>
      <c r="D23" s="1098"/>
      <c r="E23" s="1129"/>
      <c r="F23" s="1129"/>
      <c r="G23" s="1135"/>
      <c r="H23" s="1136"/>
      <c r="I23" s="1136"/>
      <c r="J23" s="1136"/>
      <c r="K23" s="1114"/>
      <c r="M23" s="1133"/>
      <c r="N23" s="1134"/>
      <c r="O23" s="1134"/>
      <c r="P23" s="1134"/>
      <c r="Q23" s="1134"/>
      <c r="R23" s="1134"/>
    </row>
    <row r="24" spans="1:18" ht="15" customHeight="1">
      <c r="A24" s="1114"/>
      <c r="B24" s="1091" t="s">
        <v>232</v>
      </c>
      <c r="C24" s="1092"/>
      <c r="D24" s="1098">
        <v>2020</v>
      </c>
      <c r="E24" s="1129">
        <v>566</v>
      </c>
      <c r="F24" s="1129"/>
      <c r="G24" s="1135">
        <v>100</v>
      </c>
      <c r="H24" s="1136">
        <v>79.86</v>
      </c>
      <c r="I24" s="1136">
        <v>17.14</v>
      </c>
      <c r="J24" s="1136">
        <v>3</v>
      </c>
      <c r="K24" s="1114"/>
      <c r="M24" s="1133"/>
      <c r="N24" s="1134"/>
      <c r="O24" s="1134"/>
      <c r="P24" s="1134"/>
      <c r="Q24" s="1134"/>
      <c r="R24" s="1134"/>
    </row>
    <row r="25" spans="1:18" ht="15" customHeight="1">
      <c r="A25" s="1114"/>
      <c r="B25" s="1093" t="s">
        <v>233</v>
      </c>
      <c r="C25" s="1092"/>
      <c r="D25" s="1098">
        <v>2021</v>
      </c>
      <c r="E25" s="1178">
        <v>616</v>
      </c>
      <c r="F25" s="1129"/>
      <c r="G25" s="1135">
        <v>99.999999999999986</v>
      </c>
      <c r="H25" s="1136">
        <v>79.89</v>
      </c>
      <c r="I25" s="1136">
        <v>17.11</v>
      </c>
      <c r="J25" s="1136">
        <v>3</v>
      </c>
      <c r="K25" s="1114"/>
      <c r="M25" s="1133"/>
      <c r="N25" s="1134"/>
      <c r="O25" s="1134"/>
      <c r="P25" s="1134"/>
      <c r="Q25" s="1134"/>
      <c r="R25" s="1134"/>
    </row>
    <row r="26" spans="1:18" ht="15" customHeight="1">
      <c r="A26" s="1114"/>
      <c r="B26" s="1093"/>
      <c r="C26" s="1092"/>
      <c r="D26" s="1098">
        <v>2022</v>
      </c>
      <c r="E26" s="1178">
        <v>653</v>
      </c>
      <c r="F26" s="1129"/>
      <c r="G26" s="1135">
        <v>99.999999999999986</v>
      </c>
      <c r="H26" s="1433">
        <v>79.58</v>
      </c>
      <c r="I26" s="1433">
        <v>16.37</v>
      </c>
      <c r="J26" s="1433">
        <v>4.05</v>
      </c>
      <c r="K26" s="1114"/>
      <c r="M26" s="1133"/>
      <c r="N26" s="1134"/>
      <c r="O26" s="1134"/>
      <c r="P26" s="1134"/>
      <c r="Q26" s="1134"/>
      <c r="R26" s="1134"/>
    </row>
    <row r="27" spans="1:18" ht="15" customHeight="1">
      <c r="A27" s="1114"/>
      <c r="B27" s="1093"/>
      <c r="C27" s="1092"/>
      <c r="D27" s="1098"/>
      <c r="E27" s="1129"/>
      <c r="F27" s="1129"/>
      <c r="G27" s="1135"/>
      <c r="H27" s="1140"/>
      <c r="I27" s="1140"/>
      <c r="J27" s="1140"/>
      <c r="K27" s="1114"/>
      <c r="M27" s="1133"/>
      <c r="N27" s="1134"/>
      <c r="O27" s="1134"/>
      <c r="P27" s="1134"/>
      <c r="Q27" s="1134"/>
      <c r="R27" s="1134"/>
    </row>
    <row r="28" spans="1:18" ht="15" customHeight="1">
      <c r="A28" s="1114"/>
      <c r="B28" s="1091" t="s">
        <v>184</v>
      </c>
      <c r="C28" s="1092"/>
      <c r="D28" s="1098">
        <v>2020</v>
      </c>
      <c r="E28" s="1141">
        <v>1805</v>
      </c>
      <c r="F28" s="1141"/>
      <c r="G28" s="1463">
        <v>100</v>
      </c>
      <c r="H28" s="1142">
        <v>75.12</v>
      </c>
      <c r="I28" s="1142">
        <v>16.84</v>
      </c>
      <c r="J28" s="1142">
        <v>8.0299999999999994</v>
      </c>
      <c r="K28" s="1114"/>
      <c r="M28" s="1133"/>
      <c r="N28" s="1134"/>
      <c r="O28" s="1134"/>
      <c r="P28" s="1134"/>
      <c r="Q28" s="1134"/>
      <c r="R28" s="1134"/>
    </row>
    <row r="29" spans="1:18" s="1145" customFormat="1" ht="15" customHeight="1">
      <c r="A29" s="1143"/>
      <c r="B29" s="1093" t="s">
        <v>185</v>
      </c>
      <c r="C29" s="1144"/>
      <c r="D29" s="1098">
        <v>2021</v>
      </c>
      <c r="E29" s="1141">
        <v>1851</v>
      </c>
      <c r="F29" s="1141"/>
      <c r="G29" s="1463">
        <v>99.999999999999986</v>
      </c>
      <c r="H29" s="1142">
        <v>75.099999999999994</v>
      </c>
      <c r="I29" s="1142">
        <v>16.88</v>
      </c>
      <c r="J29" s="1142">
        <v>8.02</v>
      </c>
      <c r="K29" s="1143"/>
      <c r="M29" s="1146"/>
      <c r="N29" s="1134"/>
      <c r="O29" s="1134"/>
      <c r="P29" s="1134"/>
      <c r="Q29" s="1134"/>
      <c r="R29" s="1134"/>
    </row>
    <row r="30" spans="1:18" s="1145" customFormat="1" ht="15" customHeight="1">
      <c r="A30" s="1143"/>
      <c r="B30" s="1093"/>
      <c r="C30" s="1144"/>
      <c r="D30" s="1098">
        <v>2022</v>
      </c>
      <c r="E30" s="1141">
        <v>1480</v>
      </c>
      <c r="F30" s="1141"/>
      <c r="G30" s="1135">
        <v>99.999999999999986</v>
      </c>
      <c r="H30" s="1435">
        <v>72.95</v>
      </c>
      <c r="I30" s="1435">
        <v>18.78</v>
      </c>
      <c r="J30" s="1435">
        <v>8.2799999999999994</v>
      </c>
      <c r="K30" s="1143"/>
      <c r="M30" s="1146"/>
      <c r="N30" s="1134"/>
      <c r="O30" s="1134"/>
      <c r="P30" s="1134"/>
      <c r="Q30" s="1134"/>
      <c r="R30" s="1134"/>
    </row>
    <row r="31" spans="1:18" s="1145" customFormat="1" ht="15" customHeight="1">
      <c r="A31" s="1143"/>
      <c r="B31" s="1093"/>
      <c r="C31" s="1144"/>
      <c r="D31" s="1098"/>
      <c r="E31" s="1141"/>
      <c r="F31" s="1141"/>
      <c r="G31" s="1463"/>
      <c r="H31" s="1147"/>
      <c r="I31" s="1147"/>
      <c r="J31" s="1147"/>
      <c r="K31" s="1143"/>
      <c r="M31" s="1146"/>
      <c r="N31" s="1134"/>
      <c r="O31" s="1134"/>
      <c r="P31" s="1134"/>
      <c r="Q31" s="1134"/>
      <c r="R31" s="1134"/>
    </row>
    <row r="32" spans="1:18" ht="15" customHeight="1">
      <c r="A32" s="1114"/>
      <c r="B32" s="1148" t="s">
        <v>181</v>
      </c>
      <c r="C32" s="1144"/>
      <c r="D32" s="1098">
        <v>2020</v>
      </c>
      <c r="E32" s="1141">
        <v>77</v>
      </c>
      <c r="F32" s="1141"/>
      <c r="G32" s="1463">
        <v>100</v>
      </c>
      <c r="H32" s="1142">
        <v>88.31</v>
      </c>
      <c r="I32" s="1142">
        <v>7.79</v>
      </c>
      <c r="J32" s="1142">
        <v>3.9</v>
      </c>
      <c r="K32" s="1114"/>
      <c r="N32" s="1134"/>
      <c r="O32" s="1134"/>
      <c r="P32" s="1134"/>
      <c r="Q32" s="1134"/>
      <c r="R32" s="1134"/>
    </row>
    <row r="33" spans="1:18" ht="15" customHeight="1">
      <c r="A33" s="1114"/>
      <c r="B33" s="1148"/>
      <c r="C33" s="1144"/>
      <c r="D33" s="1098">
        <v>2021</v>
      </c>
      <c r="E33" s="1434">
        <v>79</v>
      </c>
      <c r="F33" s="1141"/>
      <c r="G33" s="1463">
        <v>99.999999999999986</v>
      </c>
      <c r="H33" s="1142">
        <v>88.31</v>
      </c>
      <c r="I33" s="1142">
        <v>7.79</v>
      </c>
      <c r="J33" s="1142">
        <v>3.9</v>
      </c>
      <c r="K33" s="1114"/>
      <c r="N33" s="1134"/>
      <c r="O33" s="1134"/>
      <c r="P33" s="1134"/>
      <c r="Q33" s="1134"/>
      <c r="R33" s="1134"/>
    </row>
    <row r="34" spans="1:18" ht="15" customHeight="1">
      <c r="A34" s="1114"/>
      <c r="B34" s="1148"/>
      <c r="C34" s="1144"/>
      <c r="D34" s="1098">
        <v>2022</v>
      </c>
      <c r="E34" s="1178">
        <v>71</v>
      </c>
      <c r="F34" s="1129"/>
      <c r="G34" s="1135">
        <v>99.999999999999986</v>
      </c>
      <c r="H34" s="1433">
        <v>88.71</v>
      </c>
      <c r="I34" s="1433">
        <v>9.68</v>
      </c>
      <c r="J34" s="1433">
        <v>1.61</v>
      </c>
      <c r="K34" s="1114"/>
      <c r="N34" s="1134"/>
      <c r="O34" s="1134"/>
      <c r="P34" s="1134"/>
      <c r="Q34" s="1134"/>
      <c r="R34" s="1134"/>
    </row>
    <row r="35" spans="1:18" ht="15" customHeight="1">
      <c r="A35" s="1114"/>
      <c r="B35" s="1148"/>
      <c r="C35" s="1144"/>
      <c r="D35" s="1098"/>
      <c r="E35" s="1141"/>
      <c r="F35" s="1141"/>
      <c r="G35" s="1463"/>
      <c r="H35" s="1147"/>
      <c r="I35" s="1147"/>
      <c r="J35" s="1147"/>
      <c r="K35" s="1114"/>
      <c r="N35" s="1134"/>
      <c r="O35" s="1134"/>
      <c r="P35" s="1134"/>
      <c r="Q35" s="1134"/>
      <c r="R35" s="1134"/>
    </row>
    <row r="36" spans="1:18" ht="15" customHeight="1">
      <c r="A36" s="1114"/>
      <c r="B36" s="1699" t="s">
        <v>333</v>
      </c>
      <c r="C36" s="1699"/>
      <c r="D36" s="1098">
        <v>2020</v>
      </c>
      <c r="E36" s="1141">
        <v>5634</v>
      </c>
      <c r="F36" s="1141"/>
      <c r="G36" s="1463">
        <v>99.999999999999986</v>
      </c>
      <c r="H36" s="1142">
        <v>89.55</v>
      </c>
      <c r="I36" s="1142">
        <v>9.9600000000000009</v>
      </c>
      <c r="J36" s="1142">
        <v>0.5</v>
      </c>
      <c r="K36" s="1114"/>
      <c r="N36" s="1134"/>
      <c r="O36" s="1134"/>
      <c r="P36" s="1134"/>
      <c r="Q36" s="1134"/>
      <c r="R36" s="1134"/>
    </row>
    <row r="37" spans="1:18" s="1145" customFormat="1" ht="15" customHeight="1">
      <c r="A37" s="1143"/>
      <c r="B37" s="1700" t="s">
        <v>334</v>
      </c>
      <c r="C37" s="1700"/>
      <c r="D37" s="1098">
        <v>2021</v>
      </c>
      <c r="E37" s="1141">
        <v>6095</v>
      </c>
      <c r="F37" s="1141"/>
      <c r="G37" s="1463">
        <v>99.999999999999986</v>
      </c>
      <c r="H37" s="1142">
        <v>89.28</v>
      </c>
      <c r="I37" s="1142">
        <v>10.25</v>
      </c>
      <c r="J37" s="1142">
        <v>0.47</v>
      </c>
      <c r="K37" s="1143"/>
    </row>
    <row r="38" spans="1:18" s="1145" customFormat="1" ht="15" customHeight="1">
      <c r="A38" s="1143"/>
      <c r="B38" s="1093" t="s">
        <v>335</v>
      </c>
      <c r="C38" s="1093"/>
      <c r="D38" s="1098">
        <v>2022</v>
      </c>
      <c r="E38" s="1436">
        <v>5965</v>
      </c>
      <c r="F38" s="1141"/>
      <c r="G38" s="1135">
        <v>99.999999999999986</v>
      </c>
      <c r="H38" s="1464">
        <v>87.8</v>
      </c>
      <c r="I38" s="1464">
        <v>11.16</v>
      </c>
      <c r="J38" s="1464">
        <v>1.04</v>
      </c>
      <c r="K38" s="1143"/>
    </row>
    <row r="39" spans="1:18" s="1145" customFormat="1" ht="15" customHeight="1">
      <c r="A39" s="1143"/>
      <c r="B39" s="1093" t="s">
        <v>336</v>
      </c>
      <c r="C39" s="1093"/>
      <c r="D39" s="1098"/>
      <c r="E39" s="1129"/>
      <c r="F39" s="1129"/>
      <c r="G39" s="1135"/>
      <c r="H39" s="1140"/>
      <c r="I39" s="1140"/>
      <c r="J39" s="1140"/>
      <c r="K39" s="1143"/>
    </row>
    <row r="40" spans="1:18" s="1145" customFormat="1" ht="15" customHeight="1">
      <c r="A40" s="1143"/>
      <c r="B40" s="1149"/>
      <c r="C40" s="1149"/>
      <c r="D40" s="1098"/>
      <c r="E40" s="1129"/>
      <c r="F40" s="1129"/>
      <c r="G40" s="1135"/>
      <c r="H40" s="1140"/>
      <c r="I40" s="1140"/>
      <c r="J40" s="1140"/>
      <c r="K40" s="1143"/>
    </row>
    <row r="41" spans="1:18" ht="15" customHeight="1">
      <c r="A41" s="1114"/>
      <c r="B41" s="1091" t="s">
        <v>337</v>
      </c>
      <c r="C41" s="1092"/>
      <c r="D41" s="1098">
        <v>2020</v>
      </c>
      <c r="E41" s="1129">
        <v>2311</v>
      </c>
      <c r="F41" s="1129"/>
      <c r="G41" s="1135">
        <v>100</v>
      </c>
      <c r="H41" s="1139">
        <v>92.3</v>
      </c>
      <c r="I41" s="1139">
        <v>7.4</v>
      </c>
      <c r="J41" s="1139">
        <v>0.3</v>
      </c>
      <c r="K41" s="1114"/>
    </row>
    <row r="42" spans="1:18" ht="15" customHeight="1">
      <c r="A42" s="1114"/>
      <c r="B42" s="1093" t="s">
        <v>338</v>
      </c>
      <c r="C42" s="1092"/>
      <c r="D42" s="1098">
        <v>2021</v>
      </c>
      <c r="E42" s="1129">
        <v>2397</v>
      </c>
      <c r="F42" s="1129"/>
      <c r="G42" s="1135">
        <v>99.999999999999986</v>
      </c>
      <c r="H42" s="1139">
        <v>92.35</v>
      </c>
      <c r="I42" s="1139">
        <v>7.35</v>
      </c>
      <c r="J42" s="1139">
        <v>0.3</v>
      </c>
      <c r="K42" s="1114"/>
    </row>
    <row r="43" spans="1:18" ht="15" customHeight="1">
      <c r="A43" s="1114"/>
      <c r="B43" s="1093"/>
      <c r="C43" s="1092"/>
      <c r="D43" s="1098">
        <v>2022</v>
      </c>
      <c r="E43" s="1129">
        <v>1860</v>
      </c>
      <c r="F43" s="1129"/>
      <c r="G43" s="1135">
        <v>99.999999999999986</v>
      </c>
      <c r="H43" s="1433">
        <v>90.11</v>
      </c>
      <c r="I43" s="1433">
        <v>9.6199999999999992</v>
      </c>
      <c r="J43" s="1433">
        <v>0.28000000000000003</v>
      </c>
      <c r="K43" s="1114"/>
    </row>
    <row r="44" spans="1:18" ht="15" customHeight="1">
      <c r="A44" s="1114"/>
      <c r="B44" s="1093"/>
      <c r="C44" s="1092"/>
      <c r="D44" s="1098"/>
      <c r="E44" s="1129"/>
      <c r="F44" s="1129"/>
      <c r="G44" s="1135"/>
      <c r="H44" s="1140"/>
      <c r="I44" s="1140"/>
      <c r="J44" s="1140"/>
      <c r="K44" s="1114"/>
    </row>
    <row r="45" spans="1:18" ht="15" customHeight="1">
      <c r="A45" s="1114"/>
      <c r="B45" s="1091" t="s">
        <v>339</v>
      </c>
      <c r="C45" s="1092"/>
      <c r="D45" s="1098">
        <v>2020</v>
      </c>
      <c r="E45" s="1129">
        <v>1121</v>
      </c>
      <c r="F45" s="1129"/>
      <c r="G45" s="1135">
        <v>100.01</v>
      </c>
      <c r="H45" s="1139">
        <v>91.53</v>
      </c>
      <c r="I45" s="1139">
        <v>7.31</v>
      </c>
      <c r="J45" s="1139">
        <v>1.1599999999999999</v>
      </c>
      <c r="K45" s="1114"/>
    </row>
    <row r="46" spans="1:18" ht="15" customHeight="1">
      <c r="A46" s="1114"/>
      <c r="B46" s="1093" t="s">
        <v>340</v>
      </c>
      <c r="C46" s="1092"/>
      <c r="D46" s="1098">
        <v>2021</v>
      </c>
      <c r="E46" s="1129">
        <v>1142</v>
      </c>
      <c r="F46" s="1129"/>
      <c r="G46" s="1135">
        <v>99.999999999999986</v>
      </c>
      <c r="H46" s="1139">
        <v>91.61</v>
      </c>
      <c r="I46" s="1139">
        <v>7.31</v>
      </c>
      <c r="J46" s="1139">
        <v>1.07</v>
      </c>
      <c r="K46" s="1114"/>
    </row>
    <row r="47" spans="1:18" ht="15" customHeight="1">
      <c r="A47" s="1114"/>
      <c r="B47" s="1093"/>
      <c r="C47" s="1092"/>
      <c r="D47" s="1098">
        <v>2022</v>
      </c>
      <c r="E47" s="1178">
        <v>941</v>
      </c>
      <c r="F47" s="1129"/>
      <c r="G47" s="1135">
        <v>99.999999999999986</v>
      </c>
      <c r="H47" s="1433">
        <v>89.64</v>
      </c>
      <c r="I47" s="1433">
        <v>9.16</v>
      </c>
      <c r="J47" s="1433">
        <v>1.2</v>
      </c>
      <c r="K47" s="1114"/>
    </row>
    <row r="48" spans="1:18" ht="15" customHeight="1">
      <c r="A48" s="1114"/>
      <c r="B48" s="1093"/>
      <c r="C48" s="1092"/>
      <c r="D48" s="1098"/>
      <c r="E48" s="1129"/>
      <c r="F48" s="1129"/>
      <c r="G48" s="1135"/>
      <c r="H48" s="1139"/>
      <c r="I48" s="1139"/>
      <c r="J48" s="1139"/>
      <c r="K48" s="1114"/>
    </row>
    <row r="49" spans="1:15" ht="15" customHeight="1">
      <c r="A49" s="1114"/>
      <c r="B49" s="1091" t="s">
        <v>840</v>
      </c>
      <c r="C49" s="1092"/>
      <c r="D49" s="1098">
        <v>2020</v>
      </c>
      <c r="E49" s="1129">
        <v>69</v>
      </c>
      <c r="F49" s="1129"/>
      <c r="G49" s="1135">
        <v>100</v>
      </c>
      <c r="H49" s="1139">
        <v>95.65</v>
      </c>
      <c r="I49" s="1139">
        <v>4.3499999999999996</v>
      </c>
      <c r="J49" s="1139">
        <v>0</v>
      </c>
      <c r="K49" s="1114"/>
    </row>
    <row r="50" spans="1:15" ht="15" customHeight="1">
      <c r="A50" s="1114"/>
      <c r="B50" s="1093" t="s">
        <v>841</v>
      </c>
      <c r="C50" s="1092"/>
      <c r="D50" s="1098">
        <v>2021</v>
      </c>
      <c r="E50" s="1178">
        <v>71</v>
      </c>
      <c r="F50" s="1129"/>
      <c r="G50" s="1135">
        <v>99.999999999999986</v>
      </c>
      <c r="H50" s="1139">
        <v>95.65</v>
      </c>
      <c r="I50" s="1139">
        <v>4.3499999999999996</v>
      </c>
      <c r="J50" s="1139">
        <v>0</v>
      </c>
      <c r="K50" s="1114"/>
    </row>
    <row r="51" spans="1:15" ht="15" customHeight="1">
      <c r="A51" s="1114"/>
      <c r="B51" s="1093"/>
      <c r="C51" s="1092"/>
      <c r="D51" s="1098">
        <v>2022</v>
      </c>
      <c r="E51" s="1178">
        <v>116</v>
      </c>
      <c r="F51" s="1129"/>
      <c r="G51" s="1135">
        <v>99.999999999999986</v>
      </c>
      <c r="H51" s="1433">
        <v>97.35</v>
      </c>
      <c r="I51" s="1433">
        <v>2.65</v>
      </c>
      <c r="J51" s="1139">
        <v>0</v>
      </c>
      <c r="K51" s="1114"/>
    </row>
    <row r="52" spans="1:15" ht="15" customHeight="1">
      <c r="A52" s="1114"/>
      <c r="B52" s="1093"/>
      <c r="C52" s="1092"/>
      <c r="D52" s="1098"/>
      <c r="E52" s="1129"/>
      <c r="F52" s="1129"/>
      <c r="G52" s="1135"/>
      <c r="H52" s="1140"/>
      <c r="I52" s="1140"/>
      <c r="J52" s="1140"/>
      <c r="K52" s="1114"/>
    </row>
    <row r="53" spans="1:15" ht="15" customHeight="1">
      <c r="A53" s="1114"/>
      <c r="B53" s="1091" t="s">
        <v>179</v>
      </c>
      <c r="C53" s="1092"/>
      <c r="D53" s="1098">
        <v>2020</v>
      </c>
      <c r="E53" s="1129">
        <v>22395</v>
      </c>
      <c r="F53" s="1129"/>
      <c r="G53" s="1135">
        <v>100.01</v>
      </c>
      <c r="H53" s="1139">
        <v>90.34</v>
      </c>
      <c r="I53" s="1139">
        <v>8.42</v>
      </c>
      <c r="J53" s="1139">
        <v>1.24</v>
      </c>
      <c r="K53" s="1114"/>
    </row>
    <row r="54" spans="1:15" ht="15" customHeight="1">
      <c r="A54" s="1114"/>
      <c r="B54" s="1093" t="s">
        <v>180</v>
      </c>
      <c r="C54" s="1092"/>
      <c r="D54" s="1098">
        <v>2021</v>
      </c>
      <c r="E54" s="1129">
        <v>23549</v>
      </c>
      <c r="F54" s="1129"/>
      <c r="G54" s="1135">
        <v>99.999999999999986</v>
      </c>
      <c r="H54" s="1139">
        <v>90.24</v>
      </c>
      <c r="I54" s="1139">
        <v>8.52</v>
      </c>
      <c r="J54" s="1139">
        <v>1.24</v>
      </c>
      <c r="K54" s="1114"/>
    </row>
    <row r="55" spans="1:15" ht="15" customHeight="1">
      <c r="A55" s="1114"/>
      <c r="B55" s="1093"/>
      <c r="C55" s="1092"/>
      <c r="D55" s="1098">
        <v>2022</v>
      </c>
      <c r="E55" s="1129">
        <v>22258</v>
      </c>
      <c r="F55" s="1129"/>
      <c r="G55" s="1135">
        <v>99.999999999999986</v>
      </c>
      <c r="H55" s="1433">
        <v>89.53</v>
      </c>
      <c r="I55" s="1433">
        <v>9.2100000000000009</v>
      </c>
      <c r="J55" s="1433">
        <v>1.26</v>
      </c>
      <c r="K55" s="1114"/>
    </row>
    <row r="56" spans="1:15" ht="15" customHeight="1">
      <c r="A56" s="1114"/>
      <c r="B56" s="1093"/>
      <c r="C56" s="1092"/>
      <c r="D56" s="1098"/>
      <c r="E56" s="1129"/>
      <c r="F56" s="1129"/>
      <c r="G56" s="1135"/>
      <c r="H56" s="1140"/>
      <c r="I56" s="1140"/>
      <c r="J56" s="1140"/>
      <c r="K56" s="1114"/>
    </row>
    <row r="57" spans="1:15" ht="15" customHeight="1">
      <c r="A57" s="1114"/>
      <c r="B57" s="1091" t="s">
        <v>182</v>
      </c>
      <c r="C57" s="1092"/>
      <c r="D57" s="1098">
        <v>2020</v>
      </c>
      <c r="E57" s="1129">
        <v>11789</v>
      </c>
      <c r="F57" s="1129"/>
      <c r="G57" s="1135">
        <v>99.999999999999986</v>
      </c>
      <c r="H57" s="1139">
        <v>88.81</v>
      </c>
      <c r="I57" s="1139">
        <v>10.130000000000001</v>
      </c>
      <c r="J57" s="1139">
        <v>1.06</v>
      </c>
      <c r="K57" s="1114"/>
    </row>
    <row r="58" spans="1:15" ht="15" customHeight="1">
      <c r="A58" s="1114"/>
      <c r="B58" s="1093" t="s">
        <v>183</v>
      </c>
      <c r="C58" s="1092"/>
      <c r="D58" s="1098">
        <v>2021</v>
      </c>
      <c r="E58" s="1129">
        <v>12346</v>
      </c>
      <c r="F58" s="1129"/>
      <c r="G58" s="1135">
        <v>99.999999999999986</v>
      </c>
      <c r="H58" s="1139">
        <v>88.7</v>
      </c>
      <c r="I58" s="1139">
        <v>10.25</v>
      </c>
      <c r="J58" s="1139">
        <v>1.05</v>
      </c>
      <c r="K58" s="1114"/>
      <c r="N58" s="1133"/>
      <c r="O58" s="1133"/>
    </row>
    <row r="59" spans="1:15" ht="15" customHeight="1">
      <c r="A59" s="1114"/>
      <c r="B59" s="1093"/>
      <c r="C59" s="1092"/>
      <c r="D59" s="1098">
        <v>2022</v>
      </c>
      <c r="E59" s="1129">
        <v>11474</v>
      </c>
      <c r="F59" s="1129"/>
      <c r="G59" s="1135">
        <v>99.999999999999986</v>
      </c>
      <c r="H59" s="1433">
        <v>88.77</v>
      </c>
      <c r="I59" s="1433">
        <v>10.36</v>
      </c>
      <c r="J59" s="1433">
        <v>0.88</v>
      </c>
      <c r="K59" s="1114"/>
      <c r="N59" s="1133"/>
      <c r="O59" s="1133"/>
    </row>
    <row r="60" spans="1:15" ht="15" customHeight="1">
      <c r="A60" s="1114"/>
      <c r="B60" s="1093"/>
      <c r="C60" s="1092"/>
      <c r="D60" s="1098"/>
      <c r="E60" s="1129"/>
      <c r="F60" s="1129"/>
      <c r="G60" s="1135"/>
      <c r="H60" s="1140"/>
      <c r="I60" s="1140"/>
      <c r="J60" s="1140"/>
      <c r="K60" s="1114"/>
      <c r="N60" s="1133"/>
      <c r="O60" s="1133"/>
    </row>
    <row r="61" spans="1:15" ht="15" customHeight="1">
      <c r="A61" s="1114"/>
      <c r="B61" s="1091" t="s">
        <v>341</v>
      </c>
      <c r="C61" s="1092"/>
      <c r="D61" s="1098">
        <v>2020</v>
      </c>
      <c r="E61" s="1129">
        <v>13382</v>
      </c>
      <c r="F61" s="1129"/>
      <c r="G61" s="1135">
        <v>99.999999999999986</v>
      </c>
      <c r="H61" s="1139">
        <v>79.5</v>
      </c>
      <c r="I61" s="1139">
        <v>17.73</v>
      </c>
      <c r="J61" s="1139">
        <v>2.77</v>
      </c>
      <c r="K61" s="1114"/>
      <c r="N61" s="1133"/>
      <c r="O61" s="1133"/>
    </row>
    <row r="62" spans="1:15" ht="15" customHeight="1">
      <c r="A62" s="1114"/>
      <c r="B62" s="1093" t="s">
        <v>342</v>
      </c>
      <c r="C62" s="1092"/>
      <c r="D62" s="1098">
        <v>2021</v>
      </c>
      <c r="E62" s="1129">
        <v>13939</v>
      </c>
      <c r="F62" s="1129"/>
      <c r="G62" s="1135">
        <v>99.999999999999986</v>
      </c>
      <c r="H62" s="1139">
        <v>79.36</v>
      </c>
      <c r="I62" s="1139">
        <v>17.86</v>
      </c>
      <c r="J62" s="1139">
        <v>2.78</v>
      </c>
      <c r="K62" s="1114"/>
      <c r="N62" s="1133"/>
      <c r="O62" s="1133"/>
    </row>
    <row r="63" spans="1:15" ht="15" customHeight="1">
      <c r="A63" s="1114"/>
      <c r="B63" s="1093"/>
      <c r="C63" s="1092"/>
      <c r="D63" s="1098">
        <v>2022</v>
      </c>
      <c r="E63" s="1129">
        <v>13344</v>
      </c>
      <c r="F63" s="1129"/>
      <c r="G63" s="1135">
        <v>99.999999999999986</v>
      </c>
      <c r="H63" s="1433">
        <v>77.5</v>
      </c>
      <c r="I63" s="1433">
        <v>19.77</v>
      </c>
      <c r="J63" s="1433">
        <v>2.73</v>
      </c>
      <c r="K63" s="1114"/>
      <c r="N63" s="1133"/>
      <c r="O63" s="1133"/>
    </row>
    <row r="64" spans="1:15" ht="15" customHeight="1">
      <c r="A64" s="1114"/>
      <c r="B64" s="1093"/>
      <c r="C64" s="1092"/>
      <c r="D64" s="1098"/>
      <c r="E64" s="1129"/>
      <c r="F64" s="1129"/>
      <c r="G64" s="1135"/>
      <c r="H64" s="1140"/>
      <c r="I64" s="1140"/>
      <c r="J64" s="1140"/>
      <c r="K64" s="1114"/>
      <c r="N64" s="1133"/>
      <c r="O64" s="1133"/>
    </row>
    <row r="65" spans="1:15" ht="15" customHeight="1">
      <c r="A65" s="1114"/>
      <c r="B65" s="1091" t="s">
        <v>343</v>
      </c>
      <c r="C65" s="1092"/>
      <c r="D65" s="1098">
        <v>2020</v>
      </c>
      <c r="E65" s="1150">
        <v>16631</v>
      </c>
      <c r="F65" s="1150"/>
      <c r="G65" s="1135">
        <v>100</v>
      </c>
      <c r="H65" s="1139">
        <v>80.349999999999994</v>
      </c>
      <c r="I65" s="1139">
        <v>14.17</v>
      </c>
      <c r="J65" s="1139">
        <v>5.48</v>
      </c>
      <c r="K65" s="1114"/>
      <c r="N65" s="1133"/>
      <c r="O65" s="1133"/>
    </row>
    <row r="66" spans="1:15" ht="15" customHeight="1">
      <c r="A66" s="1114"/>
      <c r="B66" s="1093" t="s">
        <v>344</v>
      </c>
      <c r="C66" s="1092"/>
      <c r="D66" s="1098">
        <v>2021</v>
      </c>
      <c r="E66" s="1150">
        <v>17265</v>
      </c>
      <c r="F66" s="1150"/>
      <c r="G66" s="1135">
        <v>99.999999999999986</v>
      </c>
      <c r="H66" s="1139">
        <v>80.260000000000005</v>
      </c>
      <c r="I66" s="1139">
        <v>14.2</v>
      </c>
      <c r="J66" s="1139">
        <v>5.54</v>
      </c>
      <c r="K66" s="1114"/>
    </row>
    <row r="67" spans="1:15" ht="15" customHeight="1">
      <c r="A67" s="1114"/>
      <c r="B67" s="1151"/>
      <c r="C67" s="1114"/>
      <c r="D67" s="1098">
        <v>2022</v>
      </c>
      <c r="E67" s="1437">
        <v>16547</v>
      </c>
      <c r="F67" s="1152"/>
      <c r="G67" s="1135">
        <v>99.999999999999986</v>
      </c>
      <c r="H67" s="1465">
        <v>81.2</v>
      </c>
      <c r="I67" s="1465">
        <v>13.57</v>
      </c>
      <c r="J67" s="1465">
        <v>5.23</v>
      </c>
      <c r="K67" s="1114"/>
    </row>
    <row r="68" spans="1:15" ht="21" customHeight="1" thickBot="1">
      <c r="A68" s="1117"/>
      <c r="B68" s="1153"/>
      <c r="C68" s="1154"/>
      <c r="D68" s="1155"/>
      <c r="E68" s="1156"/>
      <c r="F68" s="1156"/>
      <c r="G68" s="1466"/>
      <c r="H68" s="1154"/>
      <c r="I68" s="1154"/>
      <c r="J68" s="1154"/>
      <c r="K68" s="1154"/>
      <c r="L68" s="1099" t="s">
        <v>49</v>
      </c>
    </row>
    <row r="69" spans="1:15" s="1157" customFormat="1" ht="15" customHeight="1">
      <c r="B69" s="1158"/>
      <c r="D69" s="1159"/>
      <c r="E69" s="1160"/>
      <c r="F69" s="1160"/>
      <c r="K69" s="1161" t="s">
        <v>312</v>
      </c>
    </row>
    <row r="70" spans="1:15" s="1157" customFormat="1" ht="13.5" customHeight="1">
      <c r="D70" s="1159"/>
      <c r="E70" s="1160"/>
      <c r="F70" s="1160"/>
      <c r="G70" s="1160"/>
      <c r="K70" s="1162" t="s">
        <v>313</v>
      </c>
    </row>
    <row r="71" spans="1:15" ht="3.75" customHeight="1">
      <c r="B71" s="1163"/>
    </row>
    <row r="72" spans="1:15">
      <c r="B72" s="1114"/>
    </row>
  </sheetData>
  <mergeCells count="3">
    <mergeCell ref="G6:J7"/>
    <mergeCell ref="B36:C36"/>
    <mergeCell ref="B37:C37"/>
  </mergeCells>
  <printOptions horizontalCentered="1"/>
  <pageMargins left="0.39370078740157499" right="0.39370078740157499" top="0.74803149606299202" bottom="0.511811023622047" header="0.118110236220472" footer="0.39370078740157499"/>
  <pageSetup paperSize="9" scale="73" orientation="portrait" r:id="rId1"/>
  <headerFooter scaleWithDoc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Q54"/>
  <sheetViews>
    <sheetView showGridLines="0" view="pageBreakPreview" zoomScaleNormal="100" zoomScaleSheetLayoutView="100" workbookViewId="0">
      <selection activeCell="B5" sqref="B5"/>
    </sheetView>
  </sheetViews>
  <sheetFormatPr defaultColWidth="8.42578125" defaultRowHeight="16.5"/>
  <cols>
    <col min="1" max="1" width="1" style="1100" customWidth="1"/>
    <col min="2" max="2" width="11.85546875" style="1100" customWidth="1"/>
    <col min="3" max="3" width="15.28515625" style="1100" customWidth="1"/>
    <col min="4" max="4" width="15.28515625" style="1164" customWidth="1"/>
    <col min="5" max="5" width="10" style="1100" customWidth="1"/>
    <col min="6" max="6" width="0.5703125" style="1100" customWidth="1"/>
    <col min="7" max="7" width="10.7109375" style="1100" customWidth="1"/>
    <col min="8" max="8" width="15.5703125" style="1100" customWidth="1"/>
    <col min="9" max="9" width="19.28515625" style="1100" customWidth="1"/>
    <col min="10" max="10" width="11.5703125" style="1100" customWidth="1"/>
    <col min="11" max="11" width="1.42578125" style="1100" customWidth="1"/>
    <col min="12" max="16384" width="8.42578125" style="1100"/>
  </cols>
  <sheetData>
    <row r="1" spans="1:17" ht="15" customHeight="1"/>
    <row r="2" spans="1:17">
      <c r="B2" s="1103" t="s">
        <v>1197</v>
      </c>
      <c r="C2" s="1104" t="s">
        <v>818</v>
      </c>
      <c r="D2" s="1165"/>
      <c r="E2" s="1102"/>
      <c r="F2" s="1102"/>
      <c r="G2" s="1102"/>
      <c r="H2" s="1106"/>
      <c r="I2" s="1106"/>
      <c r="J2" s="1106"/>
    </row>
    <row r="3" spans="1:17">
      <c r="C3" s="1106" t="s">
        <v>973</v>
      </c>
      <c r="D3" s="1165"/>
      <c r="E3" s="1102"/>
      <c r="F3" s="1102"/>
      <c r="G3" s="1102"/>
      <c r="H3" s="1106"/>
      <c r="I3" s="1106"/>
      <c r="J3" s="1106"/>
    </row>
    <row r="4" spans="1:17">
      <c r="B4" s="1107" t="s">
        <v>1198</v>
      </c>
      <c r="C4" s="1099" t="s">
        <v>819</v>
      </c>
      <c r="D4" s="1166"/>
      <c r="E4" s="1102"/>
      <c r="F4" s="1102"/>
      <c r="G4" s="1102"/>
    </row>
    <row r="5" spans="1:17">
      <c r="A5" s="1099"/>
      <c r="C5" s="1109" t="s">
        <v>974</v>
      </c>
      <c r="D5" s="1166"/>
      <c r="E5" s="1102"/>
      <c r="F5" s="1102"/>
      <c r="G5" s="1102"/>
    </row>
    <row r="6" spans="1:17" ht="10.5" customHeight="1" thickBot="1"/>
    <row r="7" spans="1:17" ht="8.1" customHeight="1" thickTop="1">
      <c r="A7" s="1110"/>
      <c r="B7" s="1111"/>
      <c r="C7" s="1111"/>
      <c r="D7" s="1167"/>
      <c r="E7" s="1111"/>
      <c r="F7" s="1111"/>
      <c r="G7" s="1696" t="s">
        <v>1073</v>
      </c>
      <c r="H7" s="1701"/>
      <c r="I7" s="1701"/>
      <c r="J7" s="1701"/>
      <c r="K7" s="1110"/>
    </row>
    <row r="8" spans="1:17" ht="18" customHeight="1" thickBot="1">
      <c r="A8" s="1114"/>
      <c r="B8" s="1115" t="s">
        <v>50</v>
      </c>
      <c r="C8" s="1092"/>
      <c r="D8" s="1097" t="s">
        <v>1</v>
      </c>
      <c r="E8" s="1116" t="s">
        <v>326</v>
      </c>
      <c r="F8" s="1092"/>
      <c r="G8" s="1702"/>
      <c r="H8" s="1702"/>
      <c r="I8" s="1702"/>
      <c r="J8" s="1702"/>
      <c r="K8" s="1117"/>
    </row>
    <row r="9" spans="1:17" ht="16.5" customHeight="1">
      <c r="A9" s="1114"/>
      <c r="B9" s="1168" t="s">
        <v>52</v>
      </c>
      <c r="C9" s="1169"/>
      <c r="D9" s="1170" t="s">
        <v>6</v>
      </c>
      <c r="E9" s="1122" t="s">
        <v>327</v>
      </c>
      <c r="F9" s="1116"/>
      <c r="G9" s="1116" t="s">
        <v>2</v>
      </c>
      <c r="H9" s="1121" t="s">
        <v>328</v>
      </c>
      <c r="I9" s="1121" t="s">
        <v>329</v>
      </c>
      <c r="J9" s="1116" t="s">
        <v>164</v>
      </c>
      <c r="K9" s="1114"/>
    </row>
    <row r="10" spans="1:17" ht="16.5" customHeight="1">
      <c r="A10" s="1114"/>
      <c r="B10" s="1092"/>
      <c r="C10" s="1092"/>
      <c r="D10" s="1171"/>
      <c r="E10" s="1092"/>
      <c r="F10" s="1120"/>
      <c r="G10" s="1122" t="s">
        <v>7</v>
      </c>
      <c r="H10" s="1123" t="s">
        <v>299</v>
      </c>
      <c r="I10" s="1123" t="s">
        <v>330</v>
      </c>
      <c r="J10" s="1123" t="s">
        <v>168</v>
      </c>
      <c r="K10" s="1114"/>
    </row>
    <row r="11" spans="1:17" ht="8.1" customHeight="1">
      <c r="A11" s="1124"/>
      <c r="B11" s="1125"/>
      <c r="C11" s="1125"/>
      <c r="D11" s="1172"/>
      <c r="E11" s="1125"/>
      <c r="F11" s="1125"/>
      <c r="G11" s="1125"/>
      <c r="H11" s="1125"/>
      <c r="I11" s="1125"/>
      <c r="J11" s="1125"/>
      <c r="K11" s="1124"/>
    </row>
    <row r="12" spans="1:17" ht="8.1" customHeight="1">
      <c r="A12" s="1114"/>
      <c r="B12" s="1092"/>
      <c r="C12" s="1092"/>
      <c r="D12" s="1171"/>
      <c r="E12" s="1092"/>
      <c r="F12" s="1092"/>
      <c r="G12" s="1092"/>
      <c r="H12" s="1092"/>
      <c r="I12" s="1092"/>
      <c r="J12" s="1092"/>
      <c r="K12" s="1114"/>
    </row>
    <row r="13" spans="1:17" ht="20.100000000000001" customHeight="1">
      <c r="A13" s="1114"/>
      <c r="B13" s="1091" t="s">
        <v>345</v>
      </c>
      <c r="C13" s="1092"/>
      <c r="D13" s="1098">
        <v>2020</v>
      </c>
      <c r="E13" s="1129">
        <v>2341</v>
      </c>
      <c r="F13" s="1467"/>
      <c r="G13" s="1173">
        <v>100</v>
      </c>
      <c r="H13" s="1173">
        <v>89.24</v>
      </c>
      <c r="I13" s="1173">
        <v>7.35</v>
      </c>
      <c r="J13" s="1173">
        <v>3.42</v>
      </c>
      <c r="K13" s="1132"/>
      <c r="M13" s="1174"/>
      <c r="N13" s="1174"/>
      <c r="O13" s="1174"/>
      <c r="P13" s="1174"/>
      <c r="Q13" s="1174"/>
    </row>
    <row r="14" spans="1:17" s="1145" customFormat="1" ht="20.100000000000001" customHeight="1">
      <c r="A14" s="1143"/>
      <c r="B14" s="1093" t="s">
        <v>346</v>
      </c>
      <c r="C14" s="1144"/>
      <c r="D14" s="1098">
        <v>2021</v>
      </c>
      <c r="E14" s="1129">
        <v>2437</v>
      </c>
      <c r="F14" s="1467"/>
      <c r="G14" s="1173">
        <v>100</v>
      </c>
      <c r="H14" s="1173">
        <v>89.13</v>
      </c>
      <c r="I14" s="1173">
        <v>7.42</v>
      </c>
      <c r="J14" s="1173">
        <v>3.45</v>
      </c>
      <c r="K14" s="1175"/>
      <c r="M14" s="1174"/>
      <c r="N14" s="1174"/>
      <c r="O14" s="1174"/>
      <c r="P14" s="1174"/>
      <c r="Q14" s="1174"/>
    </row>
    <row r="15" spans="1:17" s="1145" customFormat="1" ht="20.100000000000001" customHeight="1">
      <c r="A15" s="1143"/>
      <c r="B15" s="1093"/>
      <c r="C15" s="1144"/>
      <c r="D15" s="1098">
        <v>2022</v>
      </c>
      <c r="E15" s="1129">
        <v>2223</v>
      </c>
      <c r="F15" s="1468"/>
      <c r="G15" s="1173">
        <v>100</v>
      </c>
      <c r="H15" s="1438">
        <v>86.7</v>
      </c>
      <c r="I15" s="1438">
        <v>9.33</v>
      </c>
      <c r="J15" s="1438">
        <v>3.97</v>
      </c>
      <c r="K15" s="1175"/>
      <c r="M15" s="1174"/>
      <c r="N15" s="1174"/>
      <c r="O15" s="1174"/>
      <c r="P15" s="1174"/>
      <c r="Q15" s="1174"/>
    </row>
    <row r="16" spans="1:17" s="1145" customFormat="1" ht="20.100000000000001" customHeight="1">
      <c r="A16" s="1143"/>
      <c r="B16" s="1093"/>
      <c r="C16" s="1144"/>
      <c r="D16" s="1098"/>
      <c r="E16" s="1129"/>
      <c r="F16" s="1468"/>
      <c r="G16" s="1176"/>
      <c r="H16" s="1438"/>
      <c r="I16" s="1438"/>
      <c r="J16" s="1438"/>
      <c r="K16" s="1175"/>
      <c r="M16" s="1174"/>
      <c r="N16" s="1174"/>
      <c r="O16" s="1174"/>
      <c r="P16" s="1174"/>
      <c r="Q16" s="1174"/>
    </row>
    <row r="17" spans="1:17" ht="20.100000000000001" customHeight="1">
      <c r="A17" s="1114"/>
      <c r="B17" s="1177" t="s">
        <v>347</v>
      </c>
      <c r="C17" s="1092"/>
      <c r="D17" s="1098">
        <v>2020</v>
      </c>
      <c r="E17" s="1129">
        <v>736</v>
      </c>
      <c r="F17" s="1468"/>
      <c r="G17" s="1176">
        <v>100</v>
      </c>
      <c r="H17" s="1438">
        <v>74.73</v>
      </c>
      <c r="I17" s="1438">
        <v>13.18</v>
      </c>
      <c r="J17" s="1438">
        <v>12.09</v>
      </c>
      <c r="K17" s="1114"/>
      <c r="M17" s="1174"/>
      <c r="N17" s="1174"/>
      <c r="O17" s="1174"/>
      <c r="P17" s="1174"/>
      <c r="Q17" s="1174"/>
    </row>
    <row r="18" spans="1:17" ht="20.100000000000001" customHeight="1">
      <c r="A18" s="1114"/>
      <c r="B18" s="1177"/>
      <c r="C18" s="1092"/>
      <c r="D18" s="1098">
        <v>2021</v>
      </c>
      <c r="E18" s="1129">
        <v>759</v>
      </c>
      <c r="F18" s="1468"/>
      <c r="G18" s="1176">
        <v>100</v>
      </c>
      <c r="H18" s="1438">
        <v>74.290000000000006</v>
      </c>
      <c r="I18" s="1438">
        <v>13.26</v>
      </c>
      <c r="J18" s="1438">
        <v>12.45</v>
      </c>
      <c r="K18" s="1114"/>
      <c r="M18" s="1174"/>
      <c r="N18" s="1174"/>
      <c r="O18" s="1174"/>
      <c r="P18" s="1174"/>
      <c r="Q18" s="1174"/>
    </row>
    <row r="19" spans="1:17" ht="20.100000000000001" customHeight="1">
      <c r="A19" s="1114"/>
      <c r="B19" s="1177"/>
      <c r="C19" s="1092"/>
      <c r="D19" s="1098">
        <v>2022</v>
      </c>
      <c r="E19" s="1178">
        <v>698</v>
      </c>
      <c r="F19" s="1468"/>
      <c r="G19" s="1173">
        <v>100</v>
      </c>
      <c r="H19" s="1438">
        <v>70.67</v>
      </c>
      <c r="I19" s="1438">
        <v>16.149999999999999</v>
      </c>
      <c r="J19" s="1438">
        <v>13.19</v>
      </c>
      <c r="K19" s="1114"/>
      <c r="M19" s="1174"/>
      <c r="N19" s="1174"/>
      <c r="O19" s="1174"/>
      <c r="P19" s="1174"/>
      <c r="Q19" s="1174"/>
    </row>
    <row r="20" spans="1:17" ht="20.100000000000001" customHeight="1">
      <c r="A20" s="1114"/>
      <c r="B20" s="1177"/>
      <c r="C20" s="1092"/>
      <c r="D20" s="1098"/>
      <c r="E20" s="1129"/>
      <c r="F20" s="1468"/>
      <c r="G20" s="1176"/>
      <c r="H20" s="1438"/>
      <c r="I20" s="1438"/>
      <c r="J20" s="1438"/>
      <c r="K20" s="1114"/>
      <c r="M20" s="1174"/>
      <c r="N20" s="1174"/>
      <c r="O20" s="1174"/>
      <c r="P20" s="1174"/>
      <c r="Q20" s="1174"/>
    </row>
    <row r="21" spans="1:17" ht="20.100000000000001" customHeight="1">
      <c r="A21" s="1114"/>
      <c r="B21" s="1177" t="s">
        <v>348</v>
      </c>
      <c r="C21" s="1092"/>
      <c r="D21" s="1098">
        <v>2020</v>
      </c>
      <c r="E21" s="1129">
        <v>3612</v>
      </c>
      <c r="F21" s="1468"/>
      <c r="G21" s="1176">
        <v>100</v>
      </c>
      <c r="H21" s="1438">
        <v>73.09</v>
      </c>
      <c r="I21" s="1438">
        <v>16.47</v>
      </c>
      <c r="J21" s="1438">
        <v>10.44</v>
      </c>
      <c r="K21" s="1114"/>
      <c r="M21" s="1174"/>
      <c r="N21" s="1174"/>
      <c r="O21" s="1174"/>
      <c r="P21" s="1174"/>
      <c r="Q21" s="1174"/>
    </row>
    <row r="22" spans="1:17" ht="20.100000000000001" customHeight="1">
      <c r="A22" s="1114"/>
      <c r="B22" s="1093"/>
      <c r="C22" s="1092"/>
      <c r="D22" s="1098">
        <v>2021</v>
      </c>
      <c r="E22" s="1129">
        <v>3714</v>
      </c>
      <c r="F22" s="1468"/>
      <c r="G22" s="1176">
        <v>100</v>
      </c>
      <c r="H22" s="1438">
        <v>72.88</v>
      </c>
      <c r="I22" s="1438">
        <v>16.53</v>
      </c>
      <c r="J22" s="1438">
        <v>10.6</v>
      </c>
      <c r="K22" s="1114"/>
      <c r="M22" s="1174"/>
      <c r="N22" s="1174"/>
      <c r="O22" s="1174"/>
      <c r="P22" s="1174"/>
      <c r="Q22" s="1174"/>
    </row>
    <row r="23" spans="1:17" ht="20.100000000000001" customHeight="1">
      <c r="A23" s="1114"/>
      <c r="B23" s="1093"/>
      <c r="C23" s="1092"/>
      <c r="D23" s="1098">
        <v>2022</v>
      </c>
      <c r="E23" s="1129">
        <v>3712</v>
      </c>
      <c r="F23" s="1468"/>
      <c r="G23" s="1173">
        <v>100</v>
      </c>
      <c r="H23" s="1439">
        <v>74.849999999999994</v>
      </c>
      <c r="I23" s="1439">
        <v>16.559999999999999</v>
      </c>
      <c r="J23" s="1439">
        <v>8.6</v>
      </c>
      <c r="K23" s="1114"/>
      <c r="M23" s="1174"/>
      <c r="N23" s="1174"/>
      <c r="O23" s="1174"/>
      <c r="P23" s="1174"/>
      <c r="Q23" s="1174"/>
    </row>
    <row r="24" spans="1:17" ht="20.100000000000001" customHeight="1">
      <c r="A24" s="1114"/>
      <c r="B24" s="1093"/>
      <c r="C24" s="1092"/>
      <c r="D24" s="1098"/>
      <c r="E24" s="1129"/>
      <c r="F24" s="1469"/>
      <c r="G24" s="1176"/>
      <c r="H24" s="1440"/>
      <c r="I24" s="1440"/>
      <c r="J24" s="1440"/>
      <c r="K24" s="1114"/>
      <c r="M24" s="1174"/>
      <c r="N24" s="1174"/>
      <c r="O24" s="1174"/>
      <c r="P24" s="1174"/>
      <c r="Q24" s="1174"/>
    </row>
    <row r="25" spans="1:17" ht="30" customHeight="1">
      <c r="A25" s="1114"/>
      <c r="B25" s="1091" t="s">
        <v>815</v>
      </c>
      <c r="C25" s="1179"/>
      <c r="D25" s="1098">
        <v>2020</v>
      </c>
      <c r="E25" s="1129">
        <v>618</v>
      </c>
      <c r="F25" s="1470"/>
      <c r="G25" s="1176">
        <v>100.00999999999999</v>
      </c>
      <c r="H25" s="1441">
        <v>91.1</v>
      </c>
      <c r="I25" s="1441">
        <v>7.77</v>
      </c>
      <c r="J25" s="1441">
        <v>1.1299999999999999</v>
      </c>
      <c r="K25" s="1180"/>
      <c r="M25" s="1174"/>
      <c r="N25" s="1174"/>
      <c r="O25" s="1174"/>
      <c r="P25" s="1174"/>
      <c r="Q25" s="1174"/>
    </row>
    <row r="26" spans="1:17" ht="17.100000000000001" customHeight="1">
      <c r="A26" s="1114"/>
      <c r="B26" s="1091" t="s">
        <v>334</v>
      </c>
      <c r="C26" s="1092"/>
      <c r="D26" s="1098">
        <v>2021</v>
      </c>
      <c r="E26" s="1129">
        <v>659</v>
      </c>
      <c r="F26" s="1470"/>
      <c r="G26" s="1176">
        <v>100</v>
      </c>
      <c r="H26" s="1441">
        <v>90.35</v>
      </c>
      <c r="I26" s="1441">
        <v>8.36</v>
      </c>
      <c r="J26" s="1441">
        <v>1.29</v>
      </c>
      <c r="K26" s="1180"/>
    </row>
    <row r="27" spans="1:17" ht="17.100000000000001" customHeight="1">
      <c r="A27" s="1114"/>
      <c r="B27" s="1179" t="s">
        <v>816</v>
      </c>
      <c r="C27" s="1092"/>
      <c r="D27" s="1098">
        <v>2022</v>
      </c>
      <c r="E27" s="1178">
        <v>590</v>
      </c>
      <c r="F27" s="1470"/>
      <c r="G27" s="1173">
        <v>100</v>
      </c>
      <c r="H27" s="1441">
        <v>92.24</v>
      </c>
      <c r="I27" s="1441">
        <v>5.96</v>
      </c>
      <c r="J27" s="1441">
        <v>1.81</v>
      </c>
      <c r="K27" s="1180"/>
    </row>
    <row r="28" spans="1:17" ht="17.100000000000001" customHeight="1">
      <c r="A28" s="1114"/>
      <c r="B28" s="1181" t="s">
        <v>817</v>
      </c>
      <c r="C28" s="1092"/>
      <c r="D28" s="1098"/>
      <c r="E28" s="1129"/>
      <c r="F28" s="1470"/>
      <c r="G28" s="1176"/>
      <c r="H28" s="1441"/>
      <c r="I28" s="1441"/>
      <c r="J28" s="1441"/>
      <c r="K28" s="1114"/>
    </row>
    <row r="29" spans="1:17" ht="17.100000000000001" customHeight="1">
      <c r="A29" s="1114"/>
      <c r="B29" s="1181" t="s">
        <v>349</v>
      </c>
      <c r="C29" s="1092"/>
      <c r="D29" s="1098"/>
      <c r="E29" s="1129"/>
      <c r="F29" s="1471"/>
      <c r="G29" s="1176"/>
      <c r="H29" s="1442"/>
      <c r="I29" s="1442"/>
      <c r="J29" s="1442"/>
      <c r="K29" s="1114"/>
    </row>
    <row r="30" spans="1:17" ht="18" customHeight="1">
      <c r="A30" s="1114"/>
      <c r="B30" s="1182"/>
      <c r="C30" s="1092"/>
      <c r="D30" s="1098"/>
      <c r="E30" s="1129"/>
      <c r="F30" s="1471"/>
      <c r="G30" s="1176"/>
      <c r="H30" s="1442"/>
      <c r="I30" s="1442"/>
      <c r="J30" s="1442"/>
      <c r="K30" s="1114"/>
    </row>
    <row r="31" spans="1:17" ht="20.100000000000001" customHeight="1">
      <c r="A31" s="1114"/>
      <c r="B31" s="1091"/>
      <c r="C31" s="1092"/>
      <c r="D31" s="1098">
        <v>2020</v>
      </c>
      <c r="E31" s="1129">
        <v>1762</v>
      </c>
      <c r="F31" s="1472"/>
      <c r="G31" s="1176">
        <v>100</v>
      </c>
      <c r="H31" s="1443">
        <v>81.040000000000006</v>
      </c>
      <c r="I31" s="1443">
        <v>14.42</v>
      </c>
      <c r="J31" s="1443">
        <v>4.54</v>
      </c>
      <c r="K31" s="1114"/>
    </row>
    <row r="32" spans="1:17" ht="20.100000000000001" customHeight="1">
      <c r="A32" s="1114"/>
      <c r="B32" s="1179" t="s">
        <v>215</v>
      </c>
      <c r="C32" s="1092"/>
      <c r="D32" s="1098">
        <v>2021</v>
      </c>
      <c r="E32" s="1129">
        <v>1820</v>
      </c>
      <c r="F32" s="1472"/>
      <c r="G32" s="1176">
        <v>100</v>
      </c>
      <c r="H32" s="1443">
        <v>81.09</v>
      </c>
      <c r="I32" s="1443">
        <v>14.37</v>
      </c>
      <c r="J32" s="1443">
        <v>4.55</v>
      </c>
      <c r="K32" s="1114"/>
    </row>
    <row r="33" spans="1:11" ht="20.100000000000001" customHeight="1">
      <c r="A33" s="1114"/>
      <c r="B33" s="1182"/>
      <c r="C33" s="1092"/>
      <c r="D33" s="1098">
        <v>2022</v>
      </c>
      <c r="E33" s="1129">
        <v>1801</v>
      </c>
      <c r="F33" s="1184"/>
      <c r="G33" s="1173">
        <v>100</v>
      </c>
      <c r="H33" s="1444">
        <v>81.86</v>
      </c>
      <c r="I33" s="1444">
        <v>14.26</v>
      </c>
      <c r="J33" s="1444">
        <v>3.88</v>
      </c>
      <c r="K33" s="1114"/>
    </row>
    <row r="34" spans="1:11" ht="20.100000000000001" customHeight="1">
      <c r="A34" s="1114"/>
      <c r="B34" s="1182"/>
      <c r="C34" s="1092"/>
      <c r="D34" s="1098"/>
      <c r="E34" s="1129"/>
      <c r="F34" s="1184"/>
      <c r="G34" s="1176"/>
      <c r="H34" s="1444"/>
      <c r="I34" s="1444"/>
      <c r="J34" s="1444"/>
      <c r="K34" s="1114"/>
    </row>
    <row r="35" spans="1:11" ht="20.100000000000001" customHeight="1">
      <c r="A35" s="1114"/>
      <c r="B35" s="1091"/>
      <c r="C35" s="1092"/>
      <c r="D35" s="1098">
        <v>2020</v>
      </c>
      <c r="E35" s="1129">
        <v>3499</v>
      </c>
      <c r="F35" s="1184"/>
      <c r="G35" s="1176">
        <v>100</v>
      </c>
      <c r="H35" s="1444">
        <v>86.54</v>
      </c>
      <c r="I35" s="1444">
        <v>12.8</v>
      </c>
      <c r="J35" s="1444">
        <v>0.66</v>
      </c>
      <c r="K35" s="1114"/>
    </row>
    <row r="36" spans="1:11" ht="20.100000000000001" customHeight="1">
      <c r="A36" s="1114"/>
      <c r="B36" s="1179" t="s">
        <v>217</v>
      </c>
      <c r="C36" s="1092"/>
      <c r="D36" s="1098">
        <v>2021</v>
      </c>
      <c r="E36" s="1129">
        <v>3590</v>
      </c>
      <c r="F36" s="1184"/>
      <c r="G36" s="1176">
        <v>100</v>
      </c>
      <c r="H36" s="1444">
        <v>86.48</v>
      </c>
      <c r="I36" s="1444">
        <v>12.86</v>
      </c>
      <c r="J36" s="1444">
        <v>0.66</v>
      </c>
      <c r="K36" s="1114"/>
    </row>
    <row r="37" spans="1:11" ht="20.100000000000001" customHeight="1">
      <c r="A37" s="1114"/>
      <c r="B37" s="1093"/>
      <c r="C37" s="1092"/>
      <c r="D37" s="1098">
        <v>2022</v>
      </c>
      <c r="E37" s="1129">
        <v>3622</v>
      </c>
      <c r="F37" s="1184"/>
      <c r="G37" s="1173">
        <v>100</v>
      </c>
      <c r="H37" s="1444">
        <v>84.83</v>
      </c>
      <c r="I37" s="1444">
        <v>13.56</v>
      </c>
      <c r="J37" s="1444">
        <v>1.61</v>
      </c>
      <c r="K37" s="1114"/>
    </row>
    <row r="38" spans="1:11" ht="20.100000000000001" customHeight="1">
      <c r="A38" s="1114"/>
      <c r="B38" s="1182"/>
      <c r="C38" s="1092"/>
      <c r="D38" s="1098"/>
      <c r="E38" s="1129"/>
      <c r="F38" s="1184"/>
      <c r="G38" s="1176"/>
      <c r="H38" s="1444"/>
      <c r="I38" s="1444"/>
      <c r="J38" s="1444"/>
      <c r="K38" s="1114"/>
    </row>
    <row r="39" spans="1:11" ht="20.100000000000001" customHeight="1">
      <c r="A39" s="1114"/>
      <c r="B39" s="1091"/>
      <c r="C39" s="1092"/>
      <c r="D39" s="1098">
        <v>2020</v>
      </c>
      <c r="E39" s="1129">
        <v>1838</v>
      </c>
      <c r="F39" s="1184"/>
      <c r="G39" s="1176">
        <v>100</v>
      </c>
      <c r="H39" s="1444">
        <v>81.88</v>
      </c>
      <c r="I39" s="1444">
        <v>17.079999999999998</v>
      </c>
      <c r="J39" s="1444">
        <v>1.03</v>
      </c>
      <c r="K39" s="1114"/>
    </row>
    <row r="40" spans="1:11" ht="20.100000000000001" customHeight="1">
      <c r="A40" s="1114"/>
      <c r="B40" s="1179" t="s">
        <v>219</v>
      </c>
      <c r="C40" s="1092"/>
      <c r="D40" s="1098">
        <v>2021</v>
      </c>
      <c r="E40" s="1129">
        <v>1910</v>
      </c>
      <c r="F40" s="1184"/>
      <c r="G40" s="1176">
        <v>100</v>
      </c>
      <c r="H40" s="1444">
        <v>81.42</v>
      </c>
      <c r="I40" s="1444">
        <v>17.61</v>
      </c>
      <c r="J40" s="1444">
        <v>0.97</v>
      </c>
      <c r="K40" s="1114"/>
    </row>
    <row r="41" spans="1:11" ht="20.100000000000001" customHeight="1">
      <c r="A41" s="1114"/>
      <c r="B41" s="1182"/>
      <c r="C41" s="1092"/>
      <c r="D41" s="1098">
        <v>2022</v>
      </c>
      <c r="E41" s="1129">
        <v>1926</v>
      </c>
      <c r="F41" s="1184"/>
      <c r="G41" s="1173">
        <v>100</v>
      </c>
      <c r="H41" s="1444">
        <v>82.04</v>
      </c>
      <c r="I41" s="1444">
        <v>17.100000000000001</v>
      </c>
      <c r="J41" s="1444">
        <v>0.86</v>
      </c>
      <c r="K41" s="1114"/>
    </row>
    <row r="42" spans="1:11" ht="20.100000000000001" customHeight="1">
      <c r="A42" s="1114"/>
      <c r="B42" s="1182"/>
      <c r="C42" s="1092"/>
      <c r="D42" s="1098"/>
      <c r="E42" s="1129"/>
      <c r="F42" s="1184"/>
      <c r="G42" s="1176"/>
      <c r="H42" s="1444"/>
      <c r="I42" s="1444"/>
      <c r="J42" s="1444"/>
      <c r="K42" s="1114"/>
    </row>
    <row r="43" spans="1:11" ht="20.100000000000001" customHeight="1">
      <c r="A43" s="1114"/>
      <c r="B43" s="1091" t="s">
        <v>222</v>
      </c>
      <c r="C43" s="1092"/>
      <c r="D43" s="1098">
        <v>2020</v>
      </c>
      <c r="E43" s="1129">
        <v>3417</v>
      </c>
      <c r="F43" s="1184"/>
      <c r="G43" s="1176">
        <v>99.99</v>
      </c>
      <c r="H43" s="1444">
        <v>97.6</v>
      </c>
      <c r="I43" s="1444">
        <v>2.31</v>
      </c>
      <c r="J43" s="1444">
        <v>0.09</v>
      </c>
      <c r="K43" s="1114"/>
    </row>
    <row r="44" spans="1:11" ht="20.100000000000001" customHeight="1">
      <c r="A44" s="1114"/>
      <c r="B44" s="1093" t="s">
        <v>350</v>
      </c>
      <c r="C44" s="1092"/>
      <c r="D44" s="1098">
        <v>2021</v>
      </c>
      <c r="E44" s="1129">
        <v>3602</v>
      </c>
      <c r="F44" s="1184"/>
      <c r="G44" s="1176">
        <v>100</v>
      </c>
      <c r="H44" s="1444">
        <v>97.62</v>
      </c>
      <c r="I44" s="1444">
        <v>2.2999999999999998</v>
      </c>
      <c r="J44" s="1444">
        <v>0.09</v>
      </c>
      <c r="K44" s="1114"/>
    </row>
    <row r="45" spans="1:11" ht="20.100000000000001" customHeight="1">
      <c r="A45" s="1114"/>
      <c r="B45" s="1093"/>
      <c r="C45" s="1092"/>
      <c r="D45" s="1098">
        <v>2022</v>
      </c>
      <c r="E45" s="1129">
        <v>3484</v>
      </c>
      <c r="F45" s="1184"/>
      <c r="G45" s="1173">
        <v>100</v>
      </c>
      <c r="H45" s="1444">
        <v>96.49</v>
      </c>
      <c r="I45" s="1444">
        <v>3.36</v>
      </c>
      <c r="J45" s="1444">
        <v>0.15</v>
      </c>
      <c r="K45" s="1114"/>
    </row>
    <row r="46" spans="1:11" ht="20.100000000000001" customHeight="1">
      <c r="A46" s="1114"/>
      <c r="B46" s="1093"/>
      <c r="C46" s="1092"/>
      <c r="D46" s="1098"/>
      <c r="E46" s="1129"/>
      <c r="F46" s="1184"/>
      <c r="G46" s="1176"/>
      <c r="H46" s="1444"/>
      <c r="I46" s="1444"/>
      <c r="J46" s="1444"/>
      <c r="K46" s="1114"/>
    </row>
    <row r="47" spans="1:11" ht="20.100000000000001" customHeight="1">
      <c r="A47" s="1114"/>
      <c r="B47" s="1091" t="s">
        <v>351</v>
      </c>
      <c r="C47" s="1092"/>
      <c r="D47" s="1098">
        <v>2020</v>
      </c>
      <c r="E47" s="1184">
        <v>8487</v>
      </c>
      <c r="F47" s="1184"/>
      <c r="G47" s="1183">
        <v>99.99</v>
      </c>
      <c r="H47" s="1444">
        <v>97.74</v>
      </c>
      <c r="I47" s="1444">
        <v>2.09</v>
      </c>
      <c r="J47" s="1444">
        <v>0.18</v>
      </c>
      <c r="K47" s="1114"/>
    </row>
    <row r="48" spans="1:11" ht="20.100000000000001" customHeight="1">
      <c r="A48" s="1114"/>
      <c r="B48" s="1093" t="s">
        <v>352</v>
      </c>
      <c r="C48" s="1092"/>
      <c r="D48" s="1098">
        <v>2021</v>
      </c>
      <c r="E48" s="1184">
        <v>8917</v>
      </c>
      <c r="F48" s="1184"/>
      <c r="G48" s="1183">
        <v>100</v>
      </c>
      <c r="H48" s="1444">
        <v>97.74</v>
      </c>
      <c r="I48" s="1444">
        <v>2.08</v>
      </c>
      <c r="J48" s="1444">
        <v>0.18</v>
      </c>
      <c r="K48" s="1114"/>
    </row>
    <row r="49" spans="1:12" ht="20.100000000000001" customHeight="1">
      <c r="A49" s="1114"/>
      <c r="B49" s="1185"/>
      <c r="C49" s="1114"/>
      <c r="D49" s="1098">
        <v>2022</v>
      </c>
      <c r="E49" s="1186">
        <v>8809</v>
      </c>
      <c r="F49" s="1182"/>
      <c r="G49" s="1173">
        <v>100</v>
      </c>
      <c r="H49" s="1473">
        <v>98.34</v>
      </c>
      <c r="I49" s="1473">
        <v>1.44</v>
      </c>
      <c r="J49" s="1473">
        <v>0.21</v>
      </c>
      <c r="K49" s="1114"/>
    </row>
    <row r="50" spans="1:12" ht="3.75" customHeight="1" thickBot="1">
      <c r="A50" s="1117"/>
      <c r="B50" s="1153"/>
      <c r="C50" s="1154"/>
      <c r="D50" s="1187"/>
      <c r="E50" s="1154"/>
      <c r="F50" s="1154"/>
      <c r="G50" s="1154"/>
      <c r="H50" s="1154"/>
      <c r="I50" s="1154"/>
      <c r="J50" s="1154"/>
      <c r="K50" s="1154"/>
      <c r="L50" s="1099" t="s">
        <v>49</v>
      </c>
    </row>
    <row r="51" spans="1:12" s="1188" customFormat="1" ht="15" customHeight="1">
      <c r="B51" s="1189"/>
      <c r="D51" s="1190"/>
      <c r="K51" s="1161" t="s">
        <v>312</v>
      </c>
    </row>
    <row r="52" spans="1:12" s="1188" customFormat="1" ht="13.5" customHeight="1">
      <c r="D52" s="1190"/>
      <c r="K52" s="1162" t="s">
        <v>313</v>
      </c>
    </row>
    <row r="53" spans="1:12" ht="3.75" customHeight="1">
      <c r="B53" s="1163"/>
    </row>
    <row r="54" spans="1:12">
      <c r="B54" s="1114"/>
    </row>
  </sheetData>
  <mergeCells count="1">
    <mergeCell ref="G7:J8"/>
  </mergeCells>
  <printOptions horizontalCentered="1"/>
  <pageMargins left="0.39370078740157499" right="0.39370078740157499" top="0.74803149606299202" bottom="0.511811023622047" header="0.118110236220472" footer="0.39370078740157499"/>
  <pageSetup paperSize="9" scale="82" orientation="portrait" r:id="rId1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N79"/>
  <sheetViews>
    <sheetView showGridLines="0" view="pageBreakPreview" zoomScale="80" zoomScaleNormal="100" zoomScaleSheetLayoutView="80" workbookViewId="0">
      <selection activeCell="B4" sqref="B4"/>
    </sheetView>
  </sheetViews>
  <sheetFormatPr defaultColWidth="9.140625" defaultRowHeight="16.5"/>
  <cols>
    <col min="1" max="1" width="1.140625" style="64" customWidth="1"/>
    <col min="2" max="2" width="12" style="64" customWidth="1"/>
    <col min="3" max="3" width="10" style="64" customWidth="1"/>
    <col min="4" max="4" width="11.5703125" style="839" customWidth="1"/>
    <col min="5" max="5" width="14.5703125" style="64" customWidth="1"/>
    <col min="6" max="6" width="1.42578125" style="64" customWidth="1"/>
    <col min="7" max="7" width="8.5703125" style="64" customWidth="1"/>
    <col min="8" max="8" width="7.7109375" style="840" customWidth="1"/>
    <col min="9" max="9" width="13.7109375" style="64" customWidth="1"/>
    <col min="10" max="10" width="1.42578125" style="64" customWidth="1"/>
    <col min="11" max="11" width="8.5703125" style="64" customWidth="1"/>
    <col min="12" max="12" width="9.5703125" style="64" customWidth="1"/>
    <col min="13" max="13" width="13.7109375" style="64" customWidth="1"/>
    <col min="14" max="14" width="1.140625" style="64" customWidth="1"/>
    <col min="15" max="16384" width="9.140625" style="64"/>
  </cols>
  <sheetData>
    <row r="1" spans="1:14" ht="15" customHeight="1"/>
    <row r="2" spans="1:14">
      <c r="B2" s="841" t="s">
        <v>1199</v>
      </c>
      <c r="C2" s="864" t="s">
        <v>1117</v>
      </c>
      <c r="D2" s="842"/>
    </row>
    <row r="3" spans="1:14" ht="15" customHeight="1">
      <c r="B3" s="843" t="s">
        <v>1200</v>
      </c>
      <c r="C3" s="865" t="s">
        <v>1118</v>
      </c>
      <c r="D3" s="844"/>
    </row>
    <row r="4" spans="1:14" ht="15" customHeight="1"/>
    <row r="5" spans="1:14" ht="10.5" customHeight="1">
      <c r="A5" s="845"/>
      <c r="B5" s="845"/>
      <c r="C5" s="846" t="s">
        <v>49</v>
      </c>
      <c r="D5" s="847"/>
      <c r="E5" s="845"/>
      <c r="F5" s="845"/>
      <c r="G5" s="846" t="s">
        <v>49</v>
      </c>
      <c r="H5" s="848"/>
      <c r="I5" s="845"/>
      <c r="J5" s="845"/>
      <c r="K5" s="845"/>
      <c r="L5" s="845"/>
      <c r="M5" s="845"/>
      <c r="N5" s="845"/>
    </row>
    <row r="6" spans="1:14">
      <c r="A6" s="66"/>
      <c r="B6" s="67" t="s">
        <v>353</v>
      </c>
      <c r="C6" s="67"/>
      <c r="D6" s="849" t="s">
        <v>1</v>
      </c>
      <c r="E6" s="850" t="s">
        <v>326</v>
      </c>
      <c r="F6" s="850"/>
      <c r="G6" s="1703" t="s">
        <v>354</v>
      </c>
      <c r="H6" s="1703"/>
      <c r="I6" s="1703"/>
      <c r="J6" s="68"/>
      <c r="K6" s="1703" t="s">
        <v>355</v>
      </c>
      <c r="L6" s="1703"/>
      <c r="M6" s="1703"/>
      <c r="N6" s="66"/>
    </row>
    <row r="7" spans="1:14">
      <c r="A7" s="66"/>
      <c r="B7" s="74" t="s">
        <v>356</v>
      </c>
      <c r="C7" s="68"/>
      <c r="D7" s="851" t="s">
        <v>6</v>
      </c>
      <c r="E7" s="850" t="s">
        <v>357</v>
      </c>
      <c r="F7" s="852"/>
      <c r="G7" s="1704" t="s">
        <v>358</v>
      </c>
      <c r="H7" s="1704"/>
      <c r="I7" s="1704"/>
      <c r="J7" s="68"/>
      <c r="K7" s="1704" t="s">
        <v>806</v>
      </c>
      <c r="L7" s="1704"/>
      <c r="M7" s="1704"/>
      <c r="N7" s="853"/>
    </row>
    <row r="8" spans="1:14" ht="19.5" customHeight="1">
      <c r="A8" s="66"/>
      <c r="B8" s="74"/>
      <c r="C8" s="68"/>
      <c r="D8" s="72"/>
      <c r="E8" s="852" t="s">
        <v>360</v>
      </c>
      <c r="F8" s="852"/>
      <c r="G8" s="850" t="s">
        <v>2</v>
      </c>
      <c r="H8" s="850" t="s">
        <v>33</v>
      </c>
      <c r="I8" s="850" t="s">
        <v>34</v>
      </c>
      <c r="J8" s="68"/>
      <c r="K8" s="850" t="s">
        <v>2</v>
      </c>
      <c r="L8" s="850" t="s">
        <v>33</v>
      </c>
      <c r="M8" s="850" t="s">
        <v>34</v>
      </c>
      <c r="N8" s="854"/>
    </row>
    <row r="9" spans="1:14">
      <c r="A9" s="66"/>
      <c r="B9" s="74"/>
      <c r="C9" s="68"/>
      <c r="D9" s="72"/>
      <c r="E9" s="855" t="s">
        <v>361</v>
      </c>
      <c r="F9" s="852"/>
      <c r="G9" s="852" t="s">
        <v>7</v>
      </c>
      <c r="H9" s="852" t="s">
        <v>35</v>
      </c>
      <c r="I9" s="852" t="s">
        <v>36</v>
      </c>
      <c r="J9" s="68"/>
      <c r="K9" s="852" t="s">
        <v>7</v>
      </c>
      <c r="L9" s="852" t="s">
        <v>35</v>
      </c>
      <c r="M9" s="852" t="s">
        <v>36</v>
      </c>
      <c r="N9" s="854"/>
    </row>
    <row r="10" spans="1:14" ht="9.75" customHeight="1">
      <c r="A10" s="856"/>
      <c r="B10" s="857"/>
      <c r="C10" s="857"/>
      <c r="D10" s="858"/>
      <c r="E10" s="859"/>
      <c r="F10" s="859"/>
      <c r="G10" s="857"/>
      <c r="H10" s="859"/>
      <c r="I10" s="857"/>
      <c r="J10" s="857"/>
      <c r="K10" s="857"/>
      <c r="L10" s="857"/>
      <c r="M10" s="857"/>
      <c r="N10" s="856"/>
    </row>
    <row r="11" spans="1:14" ht="6.75" customHeight="1">
      <c r="A11" s="66"/>
      <c r="B11" s="68"/>
      <c r="C11" s="860" t="s">
        <v>49</v>
      </c>
      <c r="D11" s="72"/>
      <c r="E11" s="861"/>
      <c r="F11" s="861"/>
      <c r="G11" s="68"/>
      <c r="H11" s="861"/>
      <c r="I11" s="68"/>
      <c r="J11" s="68"/>
      <c r="K11" s="68"/>
      <c r="L11" s="68"/>
      <c r="M11" s="68"/>
      <c r="N11" s="862"/>
    </row>
    <row r="12" spans="1:14" ht="34.5" customHeight="1">
      <c r="A12" s="66"/>
      <c r="B12" s="67" t="s">
        <v>2</v>
      </c>
      <c r="C12" s="866"/>
      <c r="D12" s="867">
        <v>2021</v>
      </c>
      <c r="E12" s="868">
        <f>SUM(E15,E20,E26)</f>
        <v>10920</v>
      </c>
      <c r="F12" s="870"/>
      <c r="G12" s="65">
        <f t="shared" ref="G12:G17" si="0">SUM(H12:I12)</f>
        <v>15094</v>
      </c>
      <c r="H12" s="868">
        <f t="shared" ref="H12:I14" si="1">SUM(H15,H20,H26)</f>
        <v>229</v>
      </c>
      <c r="I12" s="868">
        <f t="shared" si="1"/>
        <v>14865</v>
      </c>
      <c r="J12" s="65"/>
      <c r="K12" s="65">
        <f>SUM(L12:M12)</f>
        <v>274183</v>
      </c>
      <c r="L12" s="868">
        <f t="shared" ref="L12:M14" si="2">SUM(L15,L20,L26)</f>
        <v>138357</v>
      </c>
      <c r="M12" s="868">
        <f t="shared" si="2"/>
        <v>135826</v>
      </c>
      <c r="N12" s="66"/>
    </row>
    <row r="13" spans="1:14">
      <c r="A13" s="66"/>
      <c r="B13" s="869" t="s">
        <v>7</v>
      </c>
      <c r="C13" s="68"/>
      <c r="D13" s="1089">
        <v>2022</v>
      </c>
      <c r="E13" s="868">
        <f>SUM(E16,E21,E27)</f>
        <v>10826</v>
      </c>
      <c r="F13" s="870"/>
      <c r="G13" s="65">
        <f t="shared" si="0"/>
        <v>14649</v>
      </c>
      <c r="H13" s="868">
        <f t="shared" si="1"/>
        <v>232</v>
      </c>
      <c r="I13" s="868">
        <f t="shared" si="1"/>
        <v>14417</v>
      </c>
      <c r="J13" s="65"/>
      <c r="K13" s="65">
        <f>SUM(L13:M13)</f>
        <v>273708</v>
      </c>
      <c r="L13" s="868">
        <f t="shared" si="2"/>
        <v>137254</v>
      </c>
      <c r="M13" s="868">
        <f t="shared" si="2"/>
        <v>136454</v>
      </c>
      <c r="N13" s="66"/>
    </row>
    <row r="14" spans="1:14">
      <c r="A14" s="66"/>
      <c r="B14" s="869"/>
      <c r="C14" s="68"/>
      <c r="D14" s="1346">
        <v>2023</v>
      </c>
      <c r="E14" s="868">
        <f>SUM(E17,E22,E28)</f>
        <v>10971</v>
      </c>
      <c r="F14" s="870"/>
      <c r="G14" s="65">
        <f t="shared" si="0"/>
        <v>14878</v>
      </c>
      <c r="H14" s="868">
        <f t="shared" si="1"/>
        <v>243</v>
      </c>
      <c r="I14" s="868">
        <f t="shared" si="1"/>
        <v>14635</v>
      </c>
      <c r="J14" s="65"/>
      <c r="K14" s="65">
        <f>SUM(L14:M14)</f>
        <v>285608</v>
      </c>
      <c r="L14" s="868">
        <f t="shared" si="2"/>
        <v>144170</v>
      </c>
      <c r="M14" s="868">
        <f t="shared" si="2"/>
        <v>141438</v>
      </c>
      <c r="N14" s="66"/>
    </row>
    <row r="15" spans="1:14" ht="50.1" customHeight="1">
      <c r="A15" s="66"/>
      <c r="B15" s="67" t="s">
        <v>362</v>
      </c>
      <c r="C15" s="68"/>
      <c r="D15" s="72">
        <v>2021</v>
      </c>
      <c r="E15" s="69">
        <v>867</v>
      </c>
      <c r="F15" s="69"/>
      <c r="G15" s="69">
        <f t="shared" si="0"/>
        <v>3057</v>
      </c>
      <c r="H15" s="69">
        <v>62</v>
      </c>
      <c r="I15" s="69">
        <v>2995</v>
      </c>
      <c r="J15" s="69"/>
      <c r="K15" s="69">
        <f>L15+M15</f>
        <v>30918</v>
      </c>
      <c r="L15" s="69">
        <v>15990</v>
      </c>
      <c r="M15" s="69">
        <v>14928</v>
      </c>
      <c r="N15" s="66"/>
    </row>
    <row r="16" spans="1:14">
      <c r="A16" s="66"/>
      <c r="B16" s="67" t="s">
        <v>363</v>
      </c>
      <c r="C16" s="68"/>
      <c r="D16" s="72">
        <v>2022</v>
      </c>
      <c r="E16" s="69">
        <v>833</v>
      </c>
      <c r="F16" s="69"/>
      <c r="G16" s="69">
        <f t="shared" si="0"/>
        <v>2702</v>
      </c>
      <c r="H16" s="69">
        <v>43</v>
      </c>
      <c r="I16" s="69">
        <v>2659</v>
      </c>
      <c r="J16" s="69"/>
      <c r="K16" s="69">
        <f>L16+M16</f>
        <v>29108</v>
      </c>
      <c r="L16" s="69">
        <v>14842</v>
      </c>
      <c r="M16" s="69">
        <v>14266</v>
      </c>
      <c r="N16" s="66"/>
    </row>
    <row r="17" spans="1:14">
      <c r="A17" s="66"/>
      <c r="B17" s="71" t="s">
        <v>364</v>
      </c>
      <c r="C17" s="68"/>
      <c r="D17" s="72">
        <v>2023</v>
      </c>
      <c r="E17" s="69">
        <v>829</v>
      </c>
      <c r="F17" s="69"/>
      <c r="G17" s="69">
        <f t="shared" si="0"/>
        <v>3038</v>
      </c>
      <c r="H17" s="69">
        <v>56</v>
      </c>
      <c r="I17" s="69">
        <v>2982</v>
      </c>
      <c r="J17" s="69"/>
      <c r="K17" s="69">
        <f>SUM(L17:M17)</f>
        <v>31261</v>
      </c>
      <c r="L17" s="69">
        <v>16024</v>
      </c>
      <c r="M17" s="69">
        <v>15237</v>
      </c>
      <c r="N17" s="66"/>
    </row>
    <row r="18" spans="1:14">
      <c r="A18" s="66"/>
      <c r="B18" s="71" t="s">
        <v>365</v>
      </c>
      <c r="C18" s="68"/>
      <c r="D18" s="72"/>
      <c r="E18" s="69"/>
      <c r="F18" s="69"/>
      <c r="G18" s="69"/>
      <c r="H18" s="69"/>
      <c r="I18" s="69"/>
      <c r="J18" s="69"/>
      <c r="K18" s="69"/>
      <c r="L18" s="69"/>
      <c r="M18" s="69"/>
      <c r="N18" s="66"/>
    </row>
    <row r="19" spans="1:14">
      <c r="A19" s="66"/>
      <c r="B19" s="73" t="s">
        <v>366</v>
      </c>
      <c r="C19" s="68"/>
      <c r="D19" s="72"/>
      <c r="E19" s="69"/>
      <c r="F19" s="69"/>
      <c r="G19" s="69"/>
      <c r="H19" s="69"/>
      <c r="I19" s="69"/>
      <c r="J19" s="69"/>
      <c r="K19" s="69"/>
      <c r="L19" s="69"/>
      <c r="M19" s="69"/>
      <c r="N19" s="66"/>
    </row>
    <row r="20" spans="1:14" ht="50.1" customHeight="1">
      <c r="A20" s="66"/>
      <c r="B20" s="67" t="s">
        <v>367</v>
      </c>
      <c r="C20" s="68"/>
      <c r="D20" s="72">
        <v>2021</v>
      </c>
      <c r="E20" s="69">
        <v>8272</v>
      </c>
      <c r="F20" s="69"/>
      <c r="G20" s="69">
        <f>SUM(H20:I20)</f>
        <v>10319</v>
      </c>
      <c r="H20" s="69">
        <v>167</v>
      </c>
      <c r="I20" s="69">
        <v>10152</v>
      </c>
      <c r="J20" s="69"/>
      <c r="K20" s="69">
        <f>SUM(L20:M20)</f>
        <v>206082</v>
      </c>
      <c r="L20" s="69">
        <v>103659</v>
      </c>
      <c r="M20" s="69">
        <v>102423</v>
      </c>
      <c r="N20" s="66"/>
    </row>
    <row r="21" spans="1:14">
      <c r="A21" s="66"/>
      <c r="B21" s="67" t="s">
        <v>368</v>
      </c>
      <c r="C21" s="68"/>
      <c r="D21" s="72">
        <v>2022</v>
      </c>
      <c r="E21" s="69">
        <v>8212</v>
      </c>
      <c r="F21" s="69"/>
      <c r="G21" s="69">
        <f>SUM(H21:I21)</f>
        <v>10243</v>
      </c>
      <c r="H21" s="69">
        <v>189</v>
      </c>
      <c r="I21" s="69">
        <v>10054</v>
      </c>
      <c r="J21" s="69"/>
      <c r="K21" s="69">
        <f>SUM(L21:M21)</f>
        <v>207965</v>
      </c>
      <c r="L21" s="69">
        <v>104019</v>
      </c>
      <c r="M21" s="69">
        <v>103946</v>
      </c>
      <c r="N21" s="66"/>
    </row>
    <row r="22" spans="1:14">
      <c r="A22" s="66"/>
      <c r="B22" s="67" t="s">
        <v>369</v>
      </c>
      <c r="C22" s="68"/>
      <c r="D22" s="72">
        <v>2023</v>
      </c>
      <c r="E22" s="69">
        <v>8361</v>
      </c>
      <c r="F22" s="69"/>
      <c r="G22" s="69">
        <f>SUM(H22:I22)</f>
        <v>10141</v>
      </c>
      <c r="H22" s="69">
        <v>187</v>
      </c>
      <c r="I22" s="69">
        <v>9954</v>
      </c>
      <c r="J22" s="69"/>
      <c r="K22" s="69">
        <f>SUM(L22:M22)</f>
        <v>217473</v>
      </c>
      <c r="L22" s="69">
        <v>109571</v>
      </c>
      <c r="M22" s="69">
        <v>107902</v>
      </c>
      <c r="N22" s="66"/>
    </row>
    <row r="23" spans="1:14">
      <c r="A23" s="66"/>
      <c r="B23" s="71" t="s">
        <v>370</v>
      </c>
      <c r="C23" s="68"/>
      <c r="D23" s="72"/>
      <c r="E23" s="69"/>
      <c r="F23" s="69"/>
      <c r="G23" s="69"/>
      <c r="H23" s="69"/>
      <c r="I23" s="69"/>
      <c r="J23" s="69"/>
      <c r="K23" s="69"/>
      <c r="L23" s="69"/>
      <c r="M23" s="69"/>
      <c r="N23" s="66"/>
    </row>
    <row r="24" spans="1:14">
      <c r="A24" s="66"/>
      <c r="B24" s="71" t="s">
        <v>371</v>
      </c>
      <c r="C24" s="68"/>
      <c r="D24" s="72"/>
      <c r="E24" s="69"/>
      <c r="F24" s="69"/>
      <c r="G24" s="69"/>
      <c r="H24" s="69"/>
      <c r="I24" s="69"/>
      <c r="J24" s="69"/>
      <c r="K24" s="69"/>
      <c r="L24" s="69"/>
      <c r="M24" s="69"/>
      <c r="N24" s="66"/>
    </row>
    <row r="25" spans="1:14">
      <c r="A25" s="66"/>
      <c r="B25" s="74" t="s">
        <v>372</v>
      </c>
      <c r="C25" s="68"/>
      <c r="D25" s="72"/>
      <c r="E25" s="69"/>
      <c r="F25" s="69"/>
      <c r="G25" s="69"/>
      <c r="H25" s="69"/>
      <c r="I25" s="69"/>
      <c r="J25" s="69"/>
      <c r="K25" s="69"/>
      <c r="L25" s="69"/>
      <c r="M25" s="69"/>
      <c r="N25" s="66"/>
    </row>
    <row r="26" spans="1:14" ht="50.1" customHeight="1">
      <c r="A26" s="66"/>
      <c r="B26" s="67" t="s">
        <v>373</v>
      </c>
      <c r="C26" s="68"/>
      <c r="D26" s="72">
        <v>2021</v>
      </c>
      <c r="E26" s="69">
        <v>1781</v>
      </c>
      <c r="G26" s="69">
        <f>SUM(H26:I26)</f>
        <v>1718</v>
      </c>
      <c r="H26" s="69" t="s">
        <v>29</v>
      </c>
      <c r="I26" s="69">
        <v>1718</v>
      </c>
      <c r="J26" s="69"/>
      <c r="K26" s="69">
        <f>SUM(L26:M26)</f>
        <v>37183</v>
      </c>
      <c r="L26" s="69">
        <v>18708</v>
      </c>
      <c r="M26" s="69">
        <v>18475</v>
      </c>
      <c r="N26" s="66"/>
    </row>
    <row r="27" spans="1:14">
      <c r="A27" s="66"/>
      <c r="B27" s="67" t="s">
        <v>374</v>
      </c>
      <c r="C27" s="68"/>
      <c r="D27" s="72">
        <v>2022</v>
      </c>
      <c r="E27" s="69">
        <v>1781</v>
      </c>
      <c r="F27" s="69"/>
      <c r="G27" s="69">
        <f>SUM(H27:I27)</f>
        <v>1704</v>
      </c>
      <c r="H27" s="69" t="s">
        <v>29</v>
      </c>
      <c r="I27" s="69">
        <v>1704</v>
      </c>
      <c r="J27" s="69"/>
      <c r="K27" s="69">
        <f>SUM(L27:M27)</f>
        <v>36635</v>
      </c>
      <c r="L27" s="69">
        <v>18393</v>
      </c>
      <c r="M27" s="69">
        <v>18242</v>
      </c>
      <c r="N27" s="66"/>
    </row>
    <row r="28" spans="1:14">
      <c r="A28" s="66"/>
      <c r="B28" s="67" t="s">
        <v>375</v>
      </c>
      <c r="C28" s="68"/>
      <c r="D28" s="72">
        <v>2023</v>
      </c>
      <c r="E28" s="69">
        <v>1781</v>
      </c>
      <c r="F28" s="69"/>
      <c r="G28" s="69">
        <f>SUM(H28:I28)</f>
        <v>1699</v>
      </c>
      <c r="H28" s="69" t="s">
        <v>29</v>
      </c>
      <c r="I28" s="69">
        <v>1699</v>
      </c>
      <c r="J28" s="69"/>
      <c r="K28" s="69">
        <f>SUM(L28:M28)</f>
        <v>36874</v>
      </c>
      <c r="L28" s="69">
        <v>18575</v>
      </c>
      <c r="M28" s="69">
        <v>18299</v>
      </c>
      <c r="N28" s="66"/>
    </row>
    <row r="29" spans="1:14">
      <c r="A29" s="66"/>
      <c r="B29" s="73" t="s">
        <v>370</v>
      </c>
      <c r="C29" s="68"/>
      <c r="N29" s="66"/>
    </row>
    <row r="30" spans="1:14">
      <c r="A30" s="66"/>
      <c r="B30" s="73" t="s">
        <v>376</v>
      </c>
      <c r="C30" s="68"/>
      <c r="D30" s="72"/>
      <c r="E30" s="69"/>
      <c r="F30" s="69"/>
      <c r="G30" s="69"/>
      <c r="H30" s="70"/>
      <c r="I30" s="69"/>
      <c r="J30" s="69"/>
      <c r="K30" s="69"/>
      <c r="L30" s="69"/>
      <c r="M30" s="69"/>
      <c r="N30" s="66"/>
    </row>
    <row r="31" spans="1:14">
      <c r="A31" s="66"/>
      <c r="B31" s="73" t="s">
        <v>377</v>
      </c>
      <c r="C31" s="68"/>
      <c r="D31" s="72"/>
      <c r="E31" s="70"/>
      <c r="F31" s="70"/>
      <c r="G31" s="70"/>
      <c r="H31" s="70"/>
      <c r="I31" s="70"/>
      <c r="J31" s="75"/>
      <c r="K31" s="69"/>
      <c r="L31" s="75"/>
      <c r="M31" s="69"/>
      <c r="N31" s="66"/>
    </row>
    <row r="32" spans="1:14">
      <c r="A32" s="871"/>
      <c r="B32" s="871"/>
      <c r="C32" s="872"/>
      <c r="D32" s="873"/>
      <c r="E32" s="871"/>
      <c r="F32" s="871"/>
      <c r="G32" s="874"/>
      <c r="H32" s="874"/>
      <c r="I32" s="875"/>
      <c r="J32" s="875"/>
      <c r="K32" s="876"/>
      <c r="L32" s="876"/>
      <c r="M32" s="876"/>
      <c r="N32" s="871"/>
    </row>
    <row r="33" spans="1:14" s="882" customFormat="1" ht="15.75" customHeight="1">
      <c r="A33" s="877"/>
      <c r="B33" s="877"/>
      <c r="C33" s="878"/>
      <c r="D33" s="879"/>
      <c r="E33" s="877"/>
      <c r="F33" s="877"/>
      <c r="G33" s="880"/>
      <c r="H33" s="881"/>
      <c r="J33" s="883"/>
      <c r="L33" s="884"/>
      <c r="N33" s="885" t="s">
        <v>30</v>
      </c>
    </row>
    <row r="34" spans="1:14" s="882" customFormat="1" ht="11.25" customHeight="1">
      <c r="A34" s="877"/>
      <c r="B34" s="877"/>
      <c r="C34" s="878"/>
      <c r="D34" s="879"/>
      <c r="E34" s="877"/>
      <c r="F34" s="877"/>
      <c r="G34" s="880"/>
      <c r="H34" s="881"/>
      <c r="J34" s="878"/>
      <c r="L34" s="884"/>
      <c r="N34" s="886" t="s">
        <v>31</v>
      </c>
    </row>
    <row r="35" spans="1:14" ht="15" customHeight="1">
      <c r="A35" s="66"/>
      <c r="B35" s="66"/>
      <c r="C35" s="887"/>
      <c r="D35" s="888"/>
      <c r="E35" s="66"/>
      <c r="F35" s="66"/>
      <c r="G35" s="889"/>
      <c r="H35" s="890"/>
      <c r="I35" s="891"/>
      <c r="J35" s="891"/>
      <c r="K35" s="892"/>
      <c r="L35" s="892"/>
      <c r="M35" s="892"/>
    </row>
    <row r="52" ht="3.75" customHeight="1"/>
    <row r="59" ht="3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</sheetData>
  <mergeCells count="4">
    <mergeCell ref="G6:I6"/>
    <mergeCell ref="K6:M6"/>
    <mergeCell ref="G7:I7"/>
    <mergeCell ref="K7:M7"/>
  </mergeCells>
  <printOptions horizontalCentered="1"/>
  <pageMargins left="0.39370078740157499" right="0.39370078740157499" top="0.74803149606299202" bottom="0.511811023622047" header="0.31496062992126" footer="0.31496062992126"/>
  <pageSetup paperSize="9" scale="8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T88"/>
  <sheetViews>
    <sheetView view="pageBreakPreview" zoomScale="80" zoomScaleNormal="100" zoomScaleSheetLayoutView="80" workbookViewId="0">
      <selection activeCell="B5" sqref="B5"/>
    </sheetView>
  </sheetViews>
  <sheetFormatPr defaultColWidth="10.42578125" defaultRowHeight="14.25"/>
  <cols>
    <col min="1" max="1" width="1.85546875" style="260" customWidth="1"/>
    <col min="2" max="2" width="12.85546875" style="260" customWidth="1"/>
    <col min="3" max="3" width="6" style="260" customWidth="1"/>
    <col min="4" max="4" width="8.140625" style="261" customWidth="1"/>
    <col min="5" max="5" width="13.85546875" style="261" customWidth="1"/>
    <col min="6" max="6" width="1.140625" style="262" customWidth="1"/>
    <col min="7" max="7" width="8.7109375" style="262" customWidth="1"/>
    <col min="8" max="8" width="12.5703125" style="262" customWidth="1"/>
    <col min="9" max="9" width="10.140625" style="262" customWidth="1"/>
    <col min="10" max="10" width="1.140625" style="262" customWidth="1"/>
    <col min="11" max="11" width="8.7109375" style="262" customWidth="1"/>
    <col min="12" max="12" width="12.5703125" style="262" customWidth="1"/>
    <col min="13" max="13" width="10.140625" style="262" customWidth="1"/>
    <col min="14" max="14" width="8.85546875" style="262" customWidth="1"/>
    <col min="15" max="15" width="1.85546875" style="260" customWidth="1"/>
    <col min="16" max="16" width="11" style="260" customWidth="1"/>
    <col min="17" max="17" width="1" style="260" customWidth="1"/>
    <col min="18" max="18" width="11" style="260" customWidth="1"/>
    <col min="19" max="19" width="12.5703125" style="260" customWidth="1"/>
    <col min="20" max="20" width="11" style="260" customWidth="1"/>
    <col min="21" max="16384" width="10.42578125" style="260"/>
  </cols>
  <sheetData>
    <row r="1" spans="1:19" ht="8.1" customHeight="1"/>
    <row r="2" spans="1:19" ht="8.1" customHeight="1"/>
    <row r="3" spans="1:19" s="167" customFormat="1" ht="16.5" customHeight="1">
      <c r="B3" s="168" t="s">
        <v>1201</v>
      </c>
      <c r="C3" s="169" t="s">
        <v>1119</v>
      </c>
      <c r="D3" s="170"/>
      <c r="E3" s="170"/>
      <c r="F3" s="171"/>
      <c r="G3" s="171"/>
      <c r="H3" s="171"/>
      <c r="I3" s="171"/>
      <c r="J3" s="171"/>
      <c r="K3" s="171"/>
      <c r="L3" s="171"/>
      <c r="M3" s="171"/>
      <c r="N3" s="171"/>
      <c r="P3" s="172"/>
      <c r="Q3" s="172"/>
      <c r="R3" s="172"/>
    </row>
    <row r="4" spans="1:19" s="173" customFormat="1" ht="16.5" customHeight="1">
      <c r="B4" s="174" t="s">
        <v>1202</v>
      </c>
      <c r="C4" s="175" t="s">
        <v>1120</v>
      </c>
      <c r="D4" s="176"/>
      <c r="E4" s="176"/>
      <c r="F4" s="174"/>
      <c r="G4" s="174"/>
      <c r="H4" s="174"/>
      <c r="I4" s="174"/>
      <c r="J4" s="174"/>
      <c r="K4" s="174"/>
      <c r="L4" s="174"/>
      <c r="M4" s="174"/>
      <c r="N4" s="174"/>
      <c r="P4" s="175"/>
      <c r="Q4" s="175"/>
      <c r="R4" s="175"/>
    </row>
    <row r="5" spans="1:19" s="177" customFormat="1" ht="9.9499999999999993" customHeight="1">
      <c r="B5" s="178"/>
      <c r="C5" s="178"/>
      <c r="D5" s="179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1:19" s="815" customFormat="1" ht="5.25" customHeight="1">
      <c r="A6" s="181"/>
      <c r="B6" s="182"/>
      <c r="C6" s="183"/>
      <c r="D6" s="184"/>
      <c r="E6" s="184"/>
      <c r="F6" s="185"/>
      <c r="G6" s="185"/>
      <c r="H6" s="185"/>
      <c r="I6" s="185"/>
      <c r="J6" s="185"/>
      <c r="K6" s="185"/>
      <c r="L6" s="185"/>
      <c r="M6" s="185"/>
      <c r="N6" s="185"/>
      <c r="O6" s="181"/>
    </row>
    <row r="7" spans="1:19" s="815" customFormat="1">
      <c r="A7" s="187"/>
      <c r="B7" s="187" t="s">
        <v>0</v>
      </c>
      <c r="C7" s="188"/>
      <c r="D7" s="189" t="s">
        <v>1</v>
      </c>
      <c r="E7" s="190" t="s">
        <v>824</v>
      </c>
      <c r="F7" s="190"/>
      <c r="G7" s="1677" t="s">
        <v>3</v>
      </c>
      <c r="H7" s="1677"/>
      <c r="I7" s="1677"/>
      <c r="J7" s="190"/>
      <c r="K7" s="1677" t="s">
        <v>4</v>
      </c>
      <c r="L7" s="1677"/>
      <c r="M7" s="1677"/>
      <c r="N7" s="1677"/>
      <c r="O7" s="187"/>
    </row>
    <row r="8" spans="1:19" s="815" customFormat="1" ht="17.100000000000001" customHeight="1">
      <c r="A8" s="191"/>
      <c r="B8" s="191" t="s">
        <v>5</v>
      </c>
      <c r="C8" s="192"/>
      <c r="D8" s="193" t="s">
        <v>6</v>
      </c>
      <c r="E8" s="828" t="s">
        <v>136</v>
      </c>
      <c r="F8" s="194"/>
      <c r="G8" s="1678" t="s">
        <v>8</v>
      </c>
      <c r="H8" s="1678"/>
      <c r="I8" s="1678"/>
      <c r="J8" s="194"/>
      <c r="K8" s="1678" t="s">
        <v>9</v>
      </c>
      <c r="L8" s="1678"/>
      <c r="M8" s="1678"/>
      <c r="N8" s="1678"/>
      <c r="O8" s="191"/>
    </row>
    <row r="9" spans="1:19" s="815" customFormat="1">
      <c r="A9" s="191"/>
      <c r="B9" s="191"/>
      <c r="C9" s="192"/>
      <c r="D9" s="193"/>
      <c r="E9" s="194" t="s">
        <v>140</v>
      </c>
      <c r="F9" s="194"/>
      <c r="G9" s="190" t="s">
        <v>2</v>
      </c>
      <c r="H9" s="190" t="s">
        <v>10</v>
      </c>
      <c r="I9" s="190" t="s">
        <v>378</v>
      </c>
      <c r="J9" s="194"/>
      <c r="K9" s="190" t="s">
        <v>2</v>
      </c>
      <c r="L9" s="190" t="s">
        <v>10</v>
      </c>
      <c r="M9" s="190" t="s">
        <v>378</v>
      </c>
      <c r="N9" s="190" t="s">
        <v>379</v>
      </c>
      <c r="O9" s="191"/>
    </row>
    <row r="10" spans="1:19" s="815" customFormat="1">
      <c r="A10" s="191"/>
      <c r="B10" s="191"/>
      <c r="C10" s="192"/>
      <c r="D10" s="193"/>
      <c r="E10" s="194" t="s">
        <v>825</v>
      </c>
      <c r="F10" s="194"/>
      <c r="G10" s="194" t="s">
        <v>7</v>
      </c>
      <c r="H10" s="194" t="s">
        <v>11</v>
      </c>
      <c r="I10" s="194" t="s">
        <v>380</v>
      </c>
      <c r="J10" s="194"/>
      <c r="K10" s="194" t="s">
        <v>7</v>
      </c>
      <c r="L10" s="194" t="s">
        <v>11</v>
      </c>
      <c r="M10" s="194" t="s">
        <v>380</v>
      </c>
      <c r="N10" s="194" t="s">
        <v>381</v>
      </c>
      <c r="O10" s="191"/>
    </row>
    <row r="11" spans="1:19" s="815" customFormat="1" ht="7.5" customHeight="1">
      <c r="A11" s="196"/>
      <c r="B11" s="196"/>
      <c r="C11" s="197"/>
      <c r="D11" s="198"/>
      <c r="E11" s="198"/>
      <c r="F11" s="199"/>
      <c r="G11" s="199"/>
      <c r="H11" s="199"/>
      <c r="I11" s="199"/>
      <c r="J11" s="199"/>
      <c r="K11" s="199"/>
      <c r="L11" s="199"/>
      <c r="M11" s="199"/>
      <c r="N11" s="199"/>
      <c r="O11" s="196"/>
    </row>
    <row r="12" spans="1:19" ht="8.1" customHeight="1">
      <c r="B12" s="276"/>
      <c r="C12" s="276"/>
      <c r="D12" s="277"/>
      <c r="E12" s="277"/>
      <c r="F12" s="278"/>
      <c r="G12" s="278"/>
      <c r="H12" s="278"/>
      <c r="I12" s="278"/>
      <c r="J12" s="278"/>
      <c r="K12" s="278"/>
      <c r="L12" s="278"/>
      <c r="M12" s="278"/>
      <c r="N12" s="278"/>
    </row>
    <row r="13" spans="1:19" s="200" customFormat="1" ht="12.95" customHeight="1">
      <c r="B13" s="205" t="s">
        <v>12</v>
      </c>
      <c r="C13" s="206"/>
      <c r="D13" s="207">
        <v>2021</v>
      </c>
      <c r="E13" s="208">
        <f>SUM(E17,E21,E25,E29,E33,E37,E41,E45,E49,E53,E57,E61,E65,E69,E73,E77)</f>
        <v>8086</v>
      </c>
      <c r="F13" s="210"/>
      <c r="G13" s="210">
        <f t="shared" ref="G13:I15" si="0">SUM(G17,G21,G25,G29,G33,G37,G41,G45,G49,G53,G57,G61,G65,G69,G73,G77)</f>
        <v>132</v>
      </c>
      <c r="H13" s="210">
        <f t="shared" si="0"/>
        <v>71</v>
      </c>
      <c r="I13" s="210">
        <f t="shared" si="0"/>
        <v>61</v>
      </c>
      <c r="J13" s="210"/>
      <c r="K13" s="210">
        <f t="shared" ref="K13:N15" si="1">SUM(K17,K21,K25,K29,K33,K37,K41,K45,K49,K53,K57,K61,K65,K69,K73,K77)</f>
        <v>167</v>
      </c>
      <c r="L13" s="210">
        <f t="shared" si="1"/>
        <v>69</v>
      </c>
      <c r="M13" s="210">
        <f t="shared" si="1"/>
        <v>38</v>
      </c>
      <c r="N13" s="210">
        <f t="shared" si="1"/>
        <v>60</v>
      </c>
    </row>
    <row r="14" spans="1:19" s="200" customFormat="1" ht="12.95" customHeight="1">
      <c r="B14" s="205"/>
      <c r="C14" s="206"/>
      <c r="D14" s="207">
        <v>2022</v>
      </c>
      <c r="E14" s="208">
        <f>SUM(E18,E22,E26,E30,E34,E38,E42,E46,E50,E54,E58,E62,E66,E70,E74,E78)</f>
        <v>7740</v>
      </c>
      <c r="F14" s="210"/>
      <c r="G14" s="210">
        <f t="shared" si="0"/>
        <v>138</v>
      </c>
      <c r="H14" s="210">
        <f t="shared" si="0"/>
        <v>69</v>
      </c>
      <c r="I14" s="210">
        <f t="shared" si="0"/>
        <v>69</v>
      </c>
      <c r="J14" s="210"/>
      <c r="K14" s="210">
        <f t="shared" si="1"/>
        <v>161</v>
      </c>
      <c r="L14" s="210">
        <f t="shared" si="1"/>
        <v>62</v>
      </c>
      <c r="M14" s="210">
        <f t="shared" si="1"/>
        <v>39</v>
      </c>
      <c r="N14" s="210">
        <f t="shared" si="1"/>
        <v>60</v>
      </c>
    </row>
    <row r="15" spans="1:19" s="200" customFormat="1" ht="12.95" customHeight="1">
      <c r="B15" s="205"/>
      <c r="C15" s="206"/>
      <c r="D15" s="207">
        <v>2023</v>
      </c>
      <c r="E15" s="208">
        <f>SUM(E19,E23,E27,E31,E35,E39,E43,E47,E51,E55,E59,E63,E67,E71,E75,E79)</f>
        <v>7289</v>
      </c>
      <c r="F15" s="210"/>
      <c r="G15" s="210">
        <f t="shared" si="0"/>
        <v>135</v>
      </c>
      <c r="H15" s="210">
        <f t="shared" si="0"/>
        <v>66</v>
      </c>
      <c r="I15" s="210">
        <f t="shared" si="0"/>
        <v>69</v>
      </c>
      <c r="J15" s="210"/>
      <c r="K15" s="210">
        <f t="shared" si="1"/>
        <v>160</v>
      </c>
      <c r="L15" s="210">
        <f t="shared" si="1"/>
        <v>68</v>
      </c>
      <c r="M15" s="210">
        <f t="shared" si="1"/>
        <v>41</v>
      </c>
      <c r="N15" s="210">
        <f t="shared" si="1"/>
        <v>51</v>
      </c>
      <c r="P15" s="208"/>
      <c r="Q15" s="205"/>
      <c r="R15" s="209"/>
      <c r="S15" s="209"/>
    </row>
    <row r="16" spans="1:19" s="200" customFormat="1" ht="8.1" customHeight="1">
      <c r="B16" s="205"/>
      <c r="C16" s="206"/>
      <c r="D16" s="212"/>
      <c r="E16" s="214"/>
      <c r="F16" s="56"/>
      <c r="G16" s="56"/>
      <c r="H16" s="57"/>
      <c r="I16" s="57"/>
      <c r="J16" s="56"/>
      <c r="K16" s="56"/>
      <c r="L16" s="56"/>
      <c r="M16" s="56"/>
      <c r="N16" s="56"/>
      <c r="P16" s="208"/>
      <c r="Q16" s="205"/>
      <c r="R16" s="209"/>
      <c r="S16" s="209"/>
    </row>
    <row r="17" spans="2:19" s="200" customFormat="1" ht="12.95" customHeight="1">
      <c r="B17" s="217" t="s">
        <v>13</v>
      </c>
      <c r="C17" s="213"/>
      <c r="D17" s="212">
        <v>2021</v>
      </c>
      <c r="E17" s="214">
        <v>1383</v>
      </c>
      <c r="F17" s="126"/>
      <c r="G17" s="56">
        <f t="shared" ref="G17:G19" si="2">SUM(H17:I17)</f>
        <v>19</v>
      </c>
      <c r="H17" s="55">
        <v>8</v>
      </c>
      <c r="I17" s="54">
        <v>11</v>
      </c>
      <c r="J17" s="126"/>
      <c r="K17" s="56">
        <f t="shared" ref="K17:K18" si="3">SUM(L17:N17)</f>
        <v>21</v>
      </c>
      <c r="L17" s="63">
        <v>8</v>
      </c>
      <c r="M17" s="63">
        <v>5</v>
      </c>
      <c r="N17" s="63">
        <v>8</v>
      </c>
      <c r="P17" s="216"/>
      <c r="Q17" s="217"/>
    </row>
    <row r="18" spans="2:19" s="200" customFormat="1" ht="12.95" customHeight="1">
      <c r="B18" s="217"/>
      <c r="C18" s="213"/>
      <c r="D18" s="212">
        <v>2022</v>
      </c>
      <c r="E18" s="214">
        <v>1255</v>
      </c>
      <c r="F18" s="56"/>
      <c r="G18" s="56">
        <f t="shared" si="2"/>
        <v>15</v>
      </c>
      <c r="H18" s="221">
        <v>8</v>
      </c>
      <c r="I18" s="221">
        <v>7</v>
      </c>
      <c r="J18" s="56"/>
      <c r="K18" s="56">
        <f t="shared" si="3"/>
        <v>24</v>
      </c>
      <c r="L18" s="221">
        <v>11</v>
      </c>
      <c r="M18" s="221">
        <v>5</v>
      </c>
      <c r="N18" s="221">
        <v>8</v>
      </c>
      <c r="P18" s="216"/>
      <c r="Q18" s="217"/>
      <c r="R18" s="56"/>
      <c r="S18" s="56"/>
    </row>
    <row r="19" spans="2:19" s="200" customFormat="1" ht="12.95" customHeight="1">
      <c r="B19" s="217"/>
      <c r="C19" s="213"/>
      <c r="D19" s="212">
        <v>2023</v>
      </c>
      <c r="E19" s="214">
        <v>1249</v>
      </c>
      <c r="F19" s="56"/>
      <c r="G19" s="56">
        <f t="shared" si="2"/>
        <v>19</v>
      </c>
      <c r="H19" s="57">
        <v>7</v>
      </c>
      <c r="I19" s="57">
        <v>12</v>
      </c>
      <c r="J19" s="56"/>
      <c r="K19" s="56">
        <f>SUM(L19:N19)</f>
        <v>21</v>
      </c>
      <c r="L19" s="56">
        <v>7</v>
      </c>
      <c r="M19" s="56">
        <v>6</v>
      </c>
      <c r="N19" s="56">
        <v>8</v>
      </c>
      <c r="P19" s="216"/>
      <c r="Q19" s="217"/>
      <c r="R19" s="56"/>
      <c r="S19" s="56"/>
    </row>
    <row r="20" spans="2:19" s="200" customFormat="1" ht="8.1" customHeight="1">
      <c r="B20" s="217"/>
      <c r="C20" s="213"/>
      <c r="D20" s="212"/>
      <c r="E20" s="214"/>
      <c r="F20" s="56"/>
      <c r="G20" s="56"/>
      <c r="H20" s="57"/>
      <c r="I20" s="57"/>
      <c r="J20" s="56"/>
      <c r="K20" s="56"/>
      <c r="L20" s="56"/>
      <c r="M20" s="56"/>
      <c r="N20" s="56"/>
      <c r="P20" s="216"/>
      <c r="Q20" s="217"/>
      <c r="R20" s="56"/>
      <c r="S20" s="56"/>
    </row>
    <row r="21" spans="2:19" s="200" customFormat="1" ht="12.95" customHeight="1">
      <c r="B21" s="217" t="s">
        <v>14</v>
      </c>
      <c r="C21" s="213"/>
      <c r="D21" s="212">
        <v>2021</v>
      </c>
      <c r="E21" s="214">
        <v>572</v>
      </c>
      <c r="F21" s="63"/>
      <c r="G21" s="56">
        <f t="shared" ref="G21:G23" si="4">SUM(H21:I21)</f>
        <v>8</v>
      </c>
      <c r="H21" s="54">
        <v>1</v>
      </c>
      <c r="I21" s="54">
        <v>7</v>
      </c>
      <c r="J21" s="63"/>
      <c r="K21" s="56">
        <f t="shared" ref="K21:K22" si="5">SUM(L21:N21)</f>
        <v>8</v>
      </c>
      <c r="L21" s="63">
        <v>2</v>
      </c>
      <c r="M21" s="63">
        <v>3</v>
      </c>
      <c r="N21" s="63">
        <v>3</v>
      </c>
      <c r="P21" s="216"/>
      <c r="Q21" s="217"/>
    </row>
    <row r="22" spans="2:19" s="200" customFormat="1" ht="12.95" customHeight="1">
      <c r="B22" s="217"/>
      <c r="C22" s="213"/>
      <c r="D22" s="212">
        <v>2022</v>
      </c>
      <c r="E22" s="214">
        <v>566</v>
      </c>
      <c r="F22" s="56"/>
      <c r="G22" s="56">
        <f t="shared" si="4"/>
        <v>3</v>
      </c>
      <c r="H22" s="293">
        <v>1</v>
      </c>
      <c r="I22" s="221">
        <v>2</v>
      </c>
      <c r="J22" s="56"/>
      <c r="K22" s="56">
        <f t="shared" si="5"/>
        <v>13</v>
      </c>
      <c r="L22" s="221">
        <v>7</v>
      </c>
      <c r="M22" s="221">
        <v>3</v>
      </c>
      <c r="N22" s="221">
        <v>3</v>
      </c>
      <c r="P22" s="216"/>
      <c r="Q22" s="217"/>
      <c r="R22" s="56"/>
      <c r="S22" s="56"/>
    </row>
    <row r="23" spans="2:19" s="200" customFormat="1" ht="12.95" customHeight="1">
      <c r="B23" s="217"/>
      <c r="C23" s="213"/>
      <c r="D23" s="212">
        <v>2023</v>
      </c>
      <c r="E23" s="214">
        <v>537</v>
      </c>
      <c r="F23" s="56"/>
      <c r="G23" s="56">
        <f t="shared" si="4"/>
        <v>8</v>
      </c>
      <c r="H23" s="829">
        <v>1</v>
      </c>
      <c r="I23" s="57">
        <v>7</v>
      </c>
      <c r="J23" s="56"/>
      <c r="K23" s="56">
        <f>SUM(L23:N23)</f>
        <v>8</v>
      </c>
      <c r="L23" s="56">
        <v>2</v>
      </c>
      <c r="M23" s="56">
        <v>3</v>
      </c>
      <c r="N23" s="56">
        <v>3</v>
      </c>
      <c r="P23" s="216"/>
      <c r="Q23" s="217"/>
      <c r="R23" s="56"/>
      <c r="S23" s="56"/>
    </row>
    <row r="24" spans="2:19" s="200" customFormat="1" ht="8.1" customHeight="1">
      <c r="B24" s="217"/>
      <c r="C24" s="213"/>
      <c r="D24" s="212"/>
      <c r="E24" s="214"/>
      <c r="F24" s="56"/>
      <c r="G24" s="56"/>
      <c r="H24" s="830"/>
      <c r="I24" s="57"/>
      <c r="J24" s="56"/>
      <c r="K24" s="56"/>
      <c r="L24" s="56"/>
      <c r="M24" s="56"/>
      <c r="N24" s="56"/>
      <c r="P24" s="216"/>
      <c r="Q24" s="217"/>
      <c r="R24" s="56"/>
      <c r="S24" s="56"/>
    </row>
    <row r="25" spans="2:19" s="200" customFormat="1" ht="12.95" customHeight="1">
      <c r="B25" s="217" t="s">
        <v>15</v>
      </c>
      <c r="C25" s="213"/>
      <c r="D25" s="212">
        <v>2021</v>
      </c>
      <c r="E25" s="214">
        <v>268</v>
      </c>
      <c r="F25" s="63"/>
      <c r="G25" s="56">
        <f t="shared" ref="G25:G27" si="6">SUM(H25:I25)</f>
        <v>8</v>
      </c>
      <c r="H25" s="830" t="s">
        <v>29</v>
      </c>
      <c r="I25" s="57">
        <v>8</v>
      </c>
      <c r="J25" s="63"/>
      <c r="K25" s="56">
        <f t="shared" ref="K25:K26" si="7">SUM(L25:N25)</f>
        <v>6</v>
      </c>
      <c r="L25" s="63">
        <v>4</v>
      </c>
      <c r="M25" s="63">
        <v>1</v>
      </c>
      <c r="N25" s="63">
        <v>1</v>
      </c>
      <c r="P25" s="216"/>
      <c r="Q25" s="217"/>
    </row>
    <row r="26" spans="2:19" s="200" customFormat="1" ht="12.95" customHeight="1">
      <c r="B26" s="217"/>
      <c r="C26" s="213"/>
      <c r="D26" s="212">
        <v>2022</v>
      </c>
      <c r="E26" s="214">
        <v>260</v>
      </c>
      <c r="F26" s="56"/>
      <c r="G26" s="56">
        <f t="shared" si="6"/>
        <v>4</v>
      </c>
      <c r="H26" s="830" t="s">
        <v>29</v>
      </c>
      <c r="I26" s="218">
        <v>4</v>
      </c>
      <c r="J26" s="56"/>
      <c r="K26" s="56">
        <f t="shared" si="7"/>
        <v>10</v>
      </c>
      <c r="L26" s="221">
        <v>8</v>
      </c>
      <c r="M26" s="221">
        <v>1</v>
      </c>
      <c r="N26" s="221">
        <v>1</v>
      </c>
      <c r="P26" s="216"/>
      <c r="Q26" s="217"/>
      <c r="R26" s="56"/>
      <c r="S26" s="56"/>
    </row>
    <row r="27" spans="2:19" s="200" customFormat="1" ht="12.95" customHeight="1">
      <c r="B27" s="217"/>
      <c r="C27" s="213"/>
      <c r="D27" s="212">
        <v>2023</v>
      </c>
      <c r="E27" s="214">
        <v>255</v>
      </c>
      <c r="F27" s="56"/>
      <c r="G27" s="56">
        <f t="shared" si="6"/>
        <v>9</v>
      </c>
      <c r="H27" s="369" t="s">
        <v>29</v>
      </c>
      <c r="I27" s="369">
        <v>9</v>
      </c>
      <c r="J27" s="56"/>
      <c r="K27" s="56">
        <f>SUM(L27:N27)</f>
        <v>6</v>
      </c>
      <c r="L27" s="56">
        <v>4</v>
      </c>
      <c r="M27" s="56">
        <v>1</v>
      </c>
      <c r="N27" s="56">
        <v>1</v>
      </c>
      <c r="P27" s="216"/>
      <c r="Q27" s="217"/>
      <c r="R27" s="56"/>
      <c r="S27" s="56"/>
    </row>
    <row r="28" spans="2:19" s="200" customFormat="1" ht="8.1" customHeight="1">
      <c r="B28" s="217"/>
      <c r="C28" s="213"/>
      <c r="D28" s="212"/>
      <c r="E28" s="214"/>
      <c r="F28" s="56"/>
      <c r="G28" s="830"/>
      <c r="H28" s="830"/>
      <c r="I28" s="830"/>
      <c r="J28" s="56"/>
      <c r="K28" s="56"/>
      <c r="L28" s="56"/>
      <c r="M28" s="56"/>
      <c r="N28" s="56"/>
      <c r="P28" s="216"/>
      <c r="Q28" s="217"/>
      <c r="R28" s="56"/>
      <c r="S28" s="56"/>
    </row>
    <row r="29" spans="2:19" s="200" customFormat="1" ht="12.95" customHeight="1">
      <c r="B29" s="217" t="s">
        <v>16</v>
      </c>
      <c r="C29" s="219"/>
      <c r="D29" s="212">
        <v>2021</v>
      </c>
      <c r="E29" s="214">
        <v>346</v>
      </c>
      <c r="F29" s="63"/>
      <c r="G29" s="830" t="s">
        <v>29</v>
      </c>
      <c r="H29" s="830" t="s">
        <v>29</v>
      </c>
      <c r="I29" s="830" t="s">
        <v>29</v>
      </c>
      <c r="J29" s="63"/>
      <c r="K29" s="56">
        <f t="shared" ref="K29:K30" si="8">SUM(L29:N29)</f>
        <v>4</v>
      </c>
      <c r="L29" s="63">
        <v>1</v>
      </c>
      <c r="M29" s="63">
        <v>2</v>
      </c>
      <c r="N29" s="63">
        <v>1</v>
      </c>
      <c r="P29" s="216"/>
      <c r="Q29" s="220"/>
    </row>
    <row r="30" spans="2:19" s="200" customFormat="1" ht="12.95" customHeight="1">
      <c r="B30" s="217"/>
      <c r="C30" s="219"/>
      <c r="D30" s="212">
        <v>2022</v>
      </c>
      <c r="E30" s="214">
        <v>308</v>
      </c>
      <c r="F30" s="56"/>
      <c r="G30" s="56">
        <f t="shared" ref="G30:G31" si="9">SUM(H30:I30)</f>
        <v>1</v>
      </c>
      <c r="H30" s="830" t="s">
        <v>29</v>
      </c>
      <c r="I30" s="221">
        <v>1</v>
      </c>
      <c r="J30" s="56"/>
      <c r="K30" s="56">
        <f t="shared" si="8"/>
        <v>3</v>
      </c>
      <c r="L30" s="293" t="s">
        <v>29</v>
      </c>
      <c r="M30" s="221">
        <v>2</v>
      </c>
      <c r="N30" s="221">
        <v>1</v>
      </c>
      <c r="P30" s="216"/>
      <c r="Q30" s="220"/>
      <c r="R30" s="56"/>
      <c r="S30" s="56"/>
    </row>
    <row r="31" spans="2:19" s="200" customFormat="1" ht="12.95" customHeight="1">
      <c r="B31" s="217"/>
      <c r="C31" s="219"/>
      <c r="D31" s="212">
        <v>2023</v>
      </c>
      <c r="E31" s="214">
        <v>364</v>
      </c>
      <c r="F31" s="56"/>
      <c r="G31" s="56">
        <f t="shared" si="9"/>
        <v>0</v>
      </c>
      <c r="H31" s="218" t="s">
        <v>29</v>
      </c>
      <c r="I31" s="218" t="s">
        <v>29</v>
      </c>
      <c r="J31" s="56"/>
      <c r="K31" s="56">
        <f>SUM(L31:N31)</f>
        <v>4</v>
      </c>
      <c r="L31" s="56">
        <v>1</v>
      </c>
      <c r="M31" s="56">
        <v>2</v>
      </c>
      <c r="N31" s="56">
        <v>1</v>
      </c>
      <c r="P31" s="216"/>
      <c r="Q31" s="220"/>
      <c r="R31" s="56"/>
      <c r="S31" s="56"/>
    </row>
    <row r="32" spans="2:19" s="200" customFormat="1" ht="8.1" customHeight="1">
      <c r="B32" s="217"/>
      <c r="C32" s="219"/>
      <c r="D32" s="212"/>
      <c r="E32" s="214"/>
      <c r="F32" s="56"/>
      <c r="G32" s="56"/>
      <c r="H32" s="57"/>
      <c r="I32" s="57"/>
      <c r="J32" s="56"/>
      <c r="K32" s="56"/>
      <c r="L32" s="56"/>
      <c r="M32" s="56"/>
      <c r="N32" s="56"/>
      <c r="P32" s="216"/>
      <c r="Q32" s="220"/>
      <c r="R32" s="56"/>
      <c r="S32" s="56"/>
    </row>
    <row r="33" spans="2:19" s="200" customFormat="1" ht="12.95" customHeight="1">
      <c r="B33" s="217" t="s">
        <v>17</v>
      </c>
      <c r="C33" s="201"/>
      <c r="D33" s="212">
        <v>2021</v>
      </c>
      <c r="E33" s="214">
        <v>392</v>
      </c>
      <c r="F33" s="63"/>
      <c r="G33" s="56">
        <f t="shared" ref="G33:G35" si="10">SUM(H33:I33)</f>
        <v>7</v>
      </c>
      <c r="H33" s="57">
        <v>4</v>
      </c>
      <c r="I33" s="54">
        <v>3</v>
      </c>
      <c r="J33" s="63"/>
      <c r="K33" s="56">
        <f t="shared" ref="K33:K34" si="11">SUM(L33:N33)</f>
        <v>10</v>
      </c>
      <c r="L33" s="63">
        <v>5</v>
      </c>
      <c r="M33" s="63">
        <v>3</v>
      </c>
      <c r="N33" s="56">
        <v>2</v>
      </c>
      <c r="P33" s="216"/>
      <c r="Q33" s="217"/>
    </row>
    <row r="34" spans="2:19" s="200" customFormat="1" ht="12.95" customHeight="1">
      <c r="B34" s="217"/>
      <c r="C34" s="201"/>
      <c r="D34" s="212">
        <v>2022</v>
      </c>
      <c r="E34" s="214">
        <v>384</v>
      </c>
      <c r="F34" s="56"/>
      <c r="G34" s="56">
        <f t="shared" si="10"/>
        <v>10</v>
      </c>
      <c r="H34" s="218">
        <v>4</v>
      </c>
      <c r="I34" s="221">
        <v>6</v>
      </c>
      <c r="J34" s="56"/>
      <c r="K34" s="56">
        <f t="shared" si="11"/>
        <v>8</v>
      </c>
      <c r="L34" s="221">
        <v>3</v>
      </c>
      <c r="M34" s="221">
        <v>3</v>
      </c>
      <c r="N34" s="369">
        <v>2</v>
      </c>
      <c r="P34" s="216"/>
      <c r="Q34" s="217"/>
      <c r="R34" s="56"/>
      <c r="S34" s="56"/>
    </row>
    <row r="35" spans="2:19" s="200" customFormat="1" ht="12.95" customHeight="1">
      <c r="B35" s="217"/>
      <c r="C35" s="201"/>
      <c r="D35" s="212">
        <v>2023</v>
      </c>
      <c r="E35" s="214">
        <v>394</v>
      </c>
      <c r="F35" s="56"/>
      <c r="G35" s="56">
        <f t="shared" si="10"/>
        <v>6</v>
      </c>
      <c r="H35" s="369">
        <v>3</v>
      </c>
      <c r="I35" s="57">
        <v>3</v>
      </c>
      <c r="J35" s="56"/>
      <c r="K35" s="56">
        <f>SUM(L35:N35)</f>
        <v>10</v>
      </c>
      <c r="L35" s="56">
        <v>5</v>
      </c>
      <c r="M35" s="56">
        <v>3</v>
      </c>
      <c r="N35" s="369">
        <v>2</v>
      </c>
      <c r="P35" s="216"/>
      <c r="Q35" s="217"/>
      <c r="R35" s="56"/>
      <c r="S35" s="56"/>
    </row>
    <row r="36" spans="2:19" s="200" customFormat="1" ht="8.1" customHeight="1">
      <c r="B36" s="217"/>
      <c r="C36" s="201"/>
      <c r="D36" s="212"/>
      <c r="E36" s="214"/>
      <c r="F36" s="56"/>
      <c r="G36" s="56"/>
      <c r="H36" s="830"/>
      <c r="I36" s="57"/>
      <c r="J36" s="56"/>
      <c r="K36" s="56"/>
      <c r="L36" s="56"/>
      <c r="M36" s="56"/>
      <c r="N36" s="369"/>
      <c r="P36" s="216"/>
      <c r="Q36" s="217"/>
      <c r="R36" s="56"/>
      <c r="S36" s="56"/>
    </row>
    <row r="37" spans="2:19" s="200" customFormat="1" ht="12.95" customHeight="1">
      <c r="B37" s="217" t="s">
        <v>18</v>
      </c>
      <c r="C37" s="201"/>
      <c r="D37" s="212">
        <v>2021</v>
      </c>
      <c r="E37" s="214">
        <v>264</v>
      </c>
      <c r="F37" s="54"/>
      <c r="G37" s="56">
        <f t="shared" ref="G37:G39" si="12">SUM(H37:I37)</f>
        <v>6</v>
      </c>
      <c r="H37" s="830" t="s">
        <v>29</v>
      </c>
      <c r="I37" s="54">
        <v>6</v>
      </c>
      <c r="J37" s="54"/>
      <c r="K37" s="56">
        <f t="shared" ref="K37:K38" si="13">SUM(L37:N37)</f>
        <v>4</v>
      </c>
      <c r="L37" s="54">
        <v>2</v>
      </c>
      <c r="M37" s="54">
        <v>2</v>
      </c>
      <c r="N37" s="125" t="s">
        <v>29</v>
      </c>
      <c r="P37" s="216"/>
      <c r="Q37" s="217"/>
    </row>
    <row r="38" spans="2:19" s="200" customFormat="1" ht="12.95" customHeight="1">
      <c r="B38" s="217"/>
      <c r="C38" s="201"/>
      <c r="D38" s="212">
        <v>2022</v>
      </c>
      <c r="E38" s="214">
        <v>255</v>
      </c>
      <c r="F38" s="221"/>
      <c r="G38" s="56">
        <f t="shared" si="12"/>
        <v>2</v>
      </c>
      <c r="H38" s="830" t="s">
        <v>29</v>
      </c>
      <c r="I38" s="221">
        <v>2</v>
      </c>
      <c r="J38" s="221"/>
      <c r="K38" s="56">
        <f t="shared" si="13"/>
        <v>8</v>
      </c>
      <c r="L38" s="221">
        <v>6</v>
      </c>
      <c r="M38" s="221">
        <v>2</v>
      </c>
      <c r="N38" s="293" t="s">
        <v>29</v>
      </c>
      <c r="P38" s="216"/>
      <c r="Q38" s="217"/>
      <c r="R38" s="56"/>
      <c r="S38" s="56"/>
    </row>
    <row r="39" spans="2:19" s="200" customFormat="1" ht="12.95" customHeight="1">
      <c r="B39" s="217"/>
      <c r="C39" s="201"/>
      <c r="D39" s="212">
        <v>2023</v>
      </c>
      <c r="E39" s="214">
        <v>248</v>
      </c>
      <c r="F39" s="221"/>
      <c r="G39" s="56">
        <f t="shared" si="12"/>
        <v>6</v>
      </c>
      <c r="H39" s="293" t="s">
        <v>29</v>
      </c>
      <c r="I39" s="221">
        <v>6</v>
      </c>
      <c r="J39" s="221"/>
      <c r="K39" s="56">
        <f>SUM(L39:N39)</f>
        <v>4</v>
      </c>
      <c r="L39" s="221">
        <v>2</v>
      </c>
      <c r="M39" s="221">
        <v>2</v>
      </c>
      <c r="N39" s="293" t="s">
        <v>29</v>
      </c>
      <c r="P39" s="216"/>
      <c r="Q39" s="217"/>
      <c r="R39" s="56"/>
      <c r="S39" s="56"/>
    </row>
    <row r="40" spans="2:19" s="200" customFormat="1" ht="8.1" customHeight="1">
      <c r="B40" s="217"/>
      <c r="C40" s="201"/>
      <c r="D40" s="212"/>
      <c r="E40" s="214"/>
      <c r="F40" s="56"/>
      <c r="G40" s="56"/>
      <c r="H40" s="57"/>
      <c r="I40" s="57"/>
      <c r="J40" s="56"/>
      <c r="K40" s="56"/>
      <c r="L40" s="56"/>
      <c r="M40" s="56"/>
      <c r="N40" s="56"/>
      <c r="P40" s="216"/>
      <c r="Q40" s="217"/>
      <c r="R40" s="56"/>
      <c r="S40" s="56"/>
    </row>
    <row r="41" spans="2:19" s="200" customFormat="1" ht="12.95" customHeight="1">
      <c r="B41" s="217" t="s">
        <v>19</v>
      </c>
      <c r="C41" s="201"/>
      <c r="D41" s="212">
        <v>2021</v>
      </c>
      <c r="E41" s="214">
        <v>453</v>
      </c>
      <c r="F41" s="63"/>
      <c r="G41" s="56">
        <f t="shared" ref="G41:G43" si="14">SUM(H41:I41)</f>
        <v>4</v>
      </c>
      <c r="H41" s="54">
        <v>2</v>
      </c>
      <c r="I41" s="54">
        <v>2</v>
      </c>
      <c r="J41" s="63"/>
      <c r="K41" s="56">
        <f t="shared" ref="K41:K42" si="15">SUM(L41:N41)</f>
        <v>9</v>
      </c>
      <c r="L41" s="63">
        <v>3</v>
      </c>
      <c r="M41" s="63">
        <v>1</v>
      </c>
      <c r="N41" s="63">
        <v>5</v>
      </c>
      <c r="P41" s="216"/>
      <c r="Q41" s="217"/>
    </row>
    <row r="42" spans="2:19" s="200" customFormat="1" ht="12.95" customHeight="1">
      <c r="B42" s="217"/>
      <c r="C42" s="201"/>
      <c r="D42" s="212">
        <v>2022</v>
      </c>
      <c r="E42" s="214">
        <v>463</v>
      </c>
      <c r="F42" s="56"/>
      <c r="G42" s="56">
        <f t="shared" si="14"/>
        <v>5</v>
      </c>
      <c r="H42" s="221">
        <v>2</v>
      </c>
      <c r="I42" s="221">
        <v>3</v>
      </c>
      <c r="J42" s="56"/>
      <c r="K42" s="56">
        <f t="shared" si="15"/>
        <v>8</v>
      </c>
      <c r="L42" s="221">
        <v>2</v>
      </c>
      <c r="M42" s="221">
        <v>1</v>
      </c>
      <c r="N42" s="221">
        <v>5</v>
      </c>
      <c r="P42" s="216"/>
      <c r="Q42" s="217"/>
      <c r="R42" s="56"/>
      <c r="S42" s="56"/>
    </row>
    <row r="43" spans="2:19" s="200" customFormat="1" ht="12.95" customHeight="1">
      <c r="B43" s="217"/>
      <c r="C43" s="201"/>
      <c r="D43" s="212">
        <v>2023</v>
      </c>
      <c r="E43" s="214">
        <v>438</v>
      </c>
      <c r="F43" s="56"/>
      <c r="G43" s="56">
        <f t="shared" si="14"/>
        <v>5</v>
      </c>
      <c r="H43" s="57">
        <v>3</v>
      </c>
      <c r="I43" s="57">
        <v>2</v>
      </c>
      <c r="J43" s="56"/>
      <c r="K43" s="56">
        <f>SUM(L43:N43)</f>
        <v>8</v>
      </c>
      <c r="L43" s="56">
        <v>2</v>
      </c>
      <c r="M43" s="56">
        <v>1</v>
      </c>
      <c r="N43" s="56">
        <v>5</v>
      </c>
      <c r="P43" s="216"/>
      <c r="Q43" s="217"/>
      <c r="R43" s="56"/>
      <c r="S43" s="56"/>
    </row>
    <row r="44" spans="2:19" s="200" customFormat="1" ht="8.1" customHeight="1">
      <c r="B44" s="217"/>
      <c r="C44" s="201"/>
      <c r="D44" s="212"/>
      <c r="E44" s="214"/>
      <c r="F44" s="56"/>
      <c r="G44" s="56"/>
      <c r="H44" s="57"/>
      <c r="I44" s="57"/>
      <c r="J44" s="56"/>
      <c r="K44" s="56"/>
      <c r="L44" s="56"/>
      <c r="M44" s="56"/>
      <c r="N44" s="56"/>
      <c r="P44" s="216"/>
      <c r="Q44" s="217"/>
      <c r="R44" s="56"/>
      <c r="S44" s="56"/>
    </row>
    <row r="45" spans="2:19" s="200" customFormat="1" ht="12.95" customHeight="1">
      <c r="B45" s="217" t="s">
        <v>20</v>
      </c>
      <c r="C45" s="201"/>
      <c r="D45" s="212">
        <v>2021</v>
      </c>
      <c r="E45" s="214">
        <v>568</v>
      </c>
      <c r="F45" s="63"/>
      <c r="G45" s="56">
        <f t="shared" ref="G45:G47" si="16">SUM(H45:I45)</f>
        <v>3</v>
      </c>
      <c r="H45" s="57">
        <v>2</v>
      </c>
      <c r="I45" s="57">
        <v>1</v>
      </c>
      <c r="J45" s="63"/>
      <c r="K45" s="56">
        <f t="shared" ref="K45:K46" si="17">SUM(L45:N45)</f>
        <v>13</v>
      </c>
      <c r="L45" s="56">
        <v>3</v>
      </c>
      <c r="M45" s="63">
        <v>1</v>
      </c>
      <c r="N45" s="56">
        <v>9</v>
      </c>
      <c r="P45" s="216"/>
      <c r="Q45" s="217"/>
    </row>
    <row r="46" spans="2:19" s="200" customFormat="1" ht="12.95" customHeight="1">
      <c r="B46" s="217"/>
      <c r="C46" s="201"/>
      <c r="D46" s="212">
        <v>2022</v>
      </c>
      <c r="E46" s="214">
        <v>569</v>
      </c>
      <c r="F46" s="56"/>
      <c r="G46" s="56">
        <f t="shared" si="16"/>
        <v>2</v>
      </c>
      <c r="H46" s="218">
        <v>1</v>
      </c>
      <c r="I46" s="218">
        <v>1</v>
      </c>
      <c r="J46" s="56"/>
      <c r="K46" s="56">
        <f t="shared" si="17"/>
        <v>11</v>
      </c>
      <c r="L46" s="369">
        <v>1</v>
      </c>
      <c r="M46" s="221">
        <v>1</v>
      </c>
      <c r="N46" s="369">
        <v>9</v>
      </c>
      <c r="P46" s="216"/>
      <c r="Q46" s="217"/>
      <c r="R46" s="56"/>
      <c r="S46" s="56"/>
    </row>
    <row r="47" spans="2:19" s="200" customFormat="1" ht="12.95" customHeight="1">
      <c r="B47" s="217"/>
      <c r="C47" s="201"/>
      <c r="D47" s="212">
        <v>2023</v>
      </c>
      <c r="E47" s="214">
        <v>248</v>
      </c>
      <c r="F47" s="56"/>
      <c r="G47" s="56">
        <f t="shared" si="16"/>
        <v>6</v>
      </c>
      <c r="H47" s="369" t="s">
        <v>29</v>
      </c>
      <c r="I47" s="369">
        <v>6</v>
      </c>
      <c r="J47" s="56"/>
      <c r="K47" s="56">
        <f>SUM(L47:N47)</f>
        <v>4</v>
      </c>
      <c r="L47" s="369">
        <v>2</v>
      </c>
      <c r="M47" s="221">
        <v>2</v>
      </c>
      <c r="N47" s="369" t="s">
        <v>29</v>
      </c>
      <c r="P47" s="216"/>
      <c r="Q47" s="217"/>
      <c r="R47" s="56"/>
      <c r="S47" s="56"/>
    </row>
    <row r="48" spans="2:19" s="200" customFormat="1" ht="8.1" customHeight="1">
      <c r="B48" s="217"/>
      <c r="C48" s="201"/>
      <c r="D48" s="212"/>
      <c r="E48" s="214"/>
      <c r="F48" s="56"/>
      <c r="G48" s="369"/>
      <c r="H48" s="830"/>
      <c r="I48" s="830"/>
      <c r="J48" s="56"/>
      <c r="K48" s="56"/>
      <c r="L48" s="369"/>
      <c r="M48" s="56"/>
      <c r="N48" s="369"/>
      <c r="P48" s="216"/>
      <c r="Q48" s="217"/>
      <c r="R48" s="56"/>
      <c r="S48" s="56"/>
    </row>
    <row r="49" spans="2:19" s="200" customFormat="1" ht="12.95" customHeight="1">
      <c r="B49" s="217" t="s">
        <v>21</v>
      </c>
      <c r="C49" s="219"/>
      <c r="D49" s="212">
        <v>2021</v>
      </c>
      <c r="E49" s="214">
        <v>42</v>
      </c>
      <c r="F49" s="63"/>
      <c r="G49" s="369" t="s">
        <v>29</v>
      </c>
      <c r="H49" s="830" t="s">
        <v>29</v>
      </c>
      <c r="I49" s="830" t="s">
        <v>29</v>
      </c>
      <c r="J49" s="63"/>
      <c r="K49" s="56">
        <f t="shared" ref="K49:K50" si="18">SUM(L49:N49)</f>
        <v>1</v>
      </c>
      <c r="L49" s="124" t="s">
        <v>29</v>
      </c>
      <c r="M49" s="63">
        <v>1</v>
      </c>
      <c r="N49" s="124" t="s">
        <v>29</v>
      </c>
      <c r="P49" s="216"/>
      <c r="Q49" s="220"/>
    </row>
    <row r="50" spans="2:19" s="200" customFormat="1" ht="12.95" customHeight="1">
      <c r="B50" s="217"/>
      <c r="C50" s="219"/>
      <c r="D50" s="212">
        <v>2022</v>
      </c>
      <c r="E50" s="214">
        <v>41</v>
      </c>
      <c r="F50" s="56"/>
      <c r="G50" s="830" t="s">
        <v>29</v>
      </c>
      <c r="H50" s="830" t="s">
        <v>29</v>
      </c>
      <c r="I50" s="830" t="s">
        <v>29</v>
      </c>
      <c r="J50" s="56"/>
      <c r="K50" s="56">
        <f t="shared" si="18"/>
        <v>1</v>
      </c>
      <c r="L50" s="293" t="s">
        <v>29</v>
      </c>
      <c r="M50" s="221">
        <v>1</v>
      </c>
      <c r="N50" s="293" t="s">
        <v>29</v>
      </c>
      <c r="P50" s="216"/>
      <c r="Q50" s="220"/>
      <c r="R50" s="56"/>
      <c r="S50" s="56"/>
    </row>
    <row r="51" spans="2:19" s="200" customFormat="1" ht="12.95" customHeight="1">
      <c r="B51" s="217"/>
      <c r="C51" s="219"/>
      <c r="D51" s="212">
        <v>2023</v>
      </c>
      <c r="E51" s="214">
        <v>38</v>
      </c>
      <c r="F51" s="56"/>
      <c r="G51" s="56">
        <f t="shared" ref="G51" si="19">SUM(H51:I51)</f>
        <v>0</v>
      </c>
      <c r="H51" s="218" t="s">
        <v>29</v>
      </c>
      <c r="I51" s="218" t="s">
        <v>29</v>
      </c>
      <c r="J51" s="56"/>
      <c r="K51" s="56">
        <f>SUM(L51:N51)</f>
        <v>1</v>
      </c>
      <c r="L51" s="369" t="s">
        <v>29</v>
      </c>
      <c r="M51" s="56">
        <v>1</v>
      </c>
      <c r="N51" s="369" t="s">
        <v>29</v>
      </c>
      <c r="P51" s="216"/>
      <c r="Q51" s="220"/>
      <c r="R51" s="56"/>
    </row>
    <row r="52" spans="2:19" s="200" customFormat="1" ht="8.1" customHeight="1">
      <c r="B52" s="217"/>
      <c r="C52" s="219"/>
      <c r="D52" s="212"/>
      <c r="E52" s="214"/>
      <c r="F52" s="56"/>
      <c r="G52" s="56"/>
      <c r="H52" s="221"/>
      <c r="I52" s="221"/>
      <c r="J52" s="56"/>
      <c r="K52" s="56"/>
      <c r="L52" s="56"/>
      <c r="M52" s="56"/>
      <c r="N52" s="56"/>
      <c r="P52" s="216"/>
      <c r="Q52" s="220"/>
      <c r="R52" s="56"/>
      <c r="S52" s="56"/>
    </row>
    <row r="53" spans="2:19" s="200" customFormat="1" ht="12.95" customHeight="1">
      <c r="B53" s="217" t="s">
        <v>22</v>
      </c>
      <c r="C53" s="201"/>
      <c r="D53" s="212">
        <v>2021</v>
      </c>
      <c r="E53" s="214">
        <v>2299</v>
      </c>
      <c r="F53" s="63"/>
      <c r="G53" s="56">
        <f t="shared" ref="G53:G55" si="20">SUM(H53:I53)</f>
        <v>39</v>
      </c>
      <c r="H53" s="221">
        <v>23</v>
      </c>
      <c r="I53" s="221">
        <v>16</v>
      </c>
      <c r="J53" s="63"/>
      <c r="K53" s="56">
        <f t="shared" ref="K53:K54" si="21">SUM(L53:N53)</f>
        <v>39</v>
      </c>
      <c r="L53" s="63">
        <v>23</v>
      </c>
      <c r="M53" s="63">
        <v>12</v>
      </c>
      <c r="N53" s="56">
        <v>4</v>
      </c>
      <c r="P53" s="216"/>
      <c r="Q53" s="217"/>
    </row>
    <row r="54" spans="2:19" s="200" customFormat="1" ht="12.95" customHeight="1">
      <c r="B54" s="217"/>
      <c r="C54" s="201"/>
      <c r="D54" s="212">
        <v>2022</v>
      </c>
      <c r="E54" s="214">
        <v>2166</v>
      </c>
      <c r="F54" s="56"/>
      <c r="G54" s="56">
        <f t="shared" si="20"/>
        <v>45</v>
      </c>
      <c r="H54" s="221">
        <v>22</v>
      </c>
      <c r="I54" s="221">
        <v>23</v>
      </c>
      <c r="J54" s="56"/>
      <c r="K54" s="56">
        <f t="shared" si="21"/>
        <v>32</v>
      </c>
      <c r="L54" s="221">
        <v>16</v>
      </c>
      <c r="M54" s="221">
        <v>12</v>
      </c>
      <c r="N54" s="369">
        <v>4</v>
      </c>
      <c r="P54" s="216"/>
      <c r="Q54" s="217"/>
      <c r="R54" s="56"/>
      <c r="S54" s="56"/>
    </row>
    <row r="55" spans="2:19" s="200" customFormat="1" ht="12.95" customHeight="1">
      <c r="B55" s="217"/>
      <c r="C55" s="201"/>
      <c r="D55" s="212">
        <v>2023</v>
      </c>
      <c r="E55" s="214">
        <v>2081</v>
      </c>
      <c r="F55" s="56"/>
      <c r="G55" s="56">
        <f t="shared" si="20"/>
        <v>37</v>
      </c>
      <c r="H55" s="57">
        <v>21</v>
      </c>
      <c r="I55" s="57">
        <v>16</v>
      </c>
      <c r="J55" s="56"/>
      <c r="K55" s="56">
        <f>SUM(L55:N55)</f>
        <v>38</v>
      </c>
      <c r="L55" s="56">
        <v>22</v>
      </c>
      <c r="M55" s="56">
        <v>12</v>
      </c>
      <c r="N55" s="369">
        <v>4</v>
      </c>
      <c r="P55" s="216"/>
      <c r="Q55" s="217"/>
      <c r="R55" s="56"/>
      <c r="S55" s="56"/>
    </row>
    <row r="56" spans="2:19" s="200" customFormat="1" ht="8.1" customHeight="1">
      <c r="B56" s="217"/>
      <c r="C56" s="201"/>
      <c r="D56" s="212"/>
      <c r="E56" s="214"/>
      <c r="F56" s="56"/>
      <c r="G56" s="56"/>
      <c r="H56" s="57"/>
      <c r="I56" s="57"/>
      <c r="J56" s="56"/>
      <c r="K56" s="56"/>
      <c r="L56" s="56"/>
      <c r="M56" s="56"/>
      <c r="N56" s="369"/>
      <c r="P56" s="216"/>
      <c r="Q56" s="217"/>
      <c r="R56" s="56"/>
      <c r="S56" s="56"/>
    </row>
    <row r="57" spans="2:19" s="200" customFormat="1" ht="12.95" customHeight="1">
      <c r="B57" s="217" t="s">
        <v>23</v>
      </c>
      <c r="C57" s="201"/>
      <c r="D57" s="212">
        <v>2021</v>
      </c>
      <c r="E57" s="214">
        <v>152</v>
      </c>
      <c r="F57" s="63"/>
      <c r="G57" s="56">
        <f t="shared" ref="G57:G59" si="22">SUM(H57:I57)</f>
        <v>4</v>
      </c>
      <c r="H57" s="54">
        <v>1</v>
      </c>
      <c r="I57" s="54">
        <v>3</v>
      </c>
      <c r="J57" s="63"/>
      <c r="K57" s="56">
        <f t="shared" ref="K57:K58" si="23">SUM(L57:N57)</f>
        <v>9</v>
      </c>
      <c r="L57" s="63">
        <v>4</v>
      </c>
      <c r="M57" s="56">
        <v>5</v>
      </c>
      <c r="N57" s="124" t="s">
        <v>29</v>
      </c>
      <c r="P57" s="216"/>
      <c r="Q57" s="217"/>
    </row>
    <row r="58" spans="2:19" s="200" customFormat="1" ht="12.95" customHeight="1">
      <c r="B58" s="217"/>
      <c r="C58" s="201"/>
      <c r="D58" s="212">
        <v>2022</v>
      </c>
      <c r="E58" s="214">
        <v>160</v>
      </c>
      <c r="F58" s="56"/>
      <c r="G58" s="56">
        <f t="shared" si="22"/>
        <v>6</v>
      </c>
      <c r="H58" s="221">
        <v>1</v>
      </c>
      <c r="I58" s="221">
        <v>5</v>
      </c>
      <c r="J58" s="56"/>
      <c r="K58" s="56">
        <f t="shared" si="23"/>
        <v>8</v>
      </c>
      <c r="L58" s="221">
        <v>3</v>
      </c>
      <c r="M58" s="369">
        <v>5</v>
      </c>
      <c r="N58" s="293" t="s">
        <v>29</v>
      </c>
      <c r="P58" s="216"/>
      <c r="Q58" s="217"/>
      <c r="R58" s="56"/>
      <c r="S58" s="56"/>
    </row>
    <row r="59" spans="2:19" s="200" customFormat="1" ht="12.95" customHeight="1">
      <c r="B59" s="217"/>
      <c r="C59" s="201"/>
      <c r="D59" s="212">
        <v>2023</v>
      </c>
      <c r="E59" s="214">
        <v>158</v>
      </c>
      <c r="F59" s="56"/>
      <c r="G59" s="56">
        <f t="shared" si="22"/>
        <v>4</v>
      </c>
      <c r="H59" s="57">
        <v>1</v>
      </c>
      <c r="I59" s="57">
        <v>3</v>
      </c>
      <c r="J59" s="56"/>
      <c r="K59" s="56">
        <f>SUM(L59:N59)</f>
        <v>10</v>
      </c>
      <c r="L59" s="56">
        <v>5</v>
      </c>
      <c r="M59" s="369">
        <v>5</v>
      </c>
      <c r="N59" s="369" t="s">
        <v>29</v>
      </c>
      <c r="P59" s="216"/>
      <c r="Q59" s="217"/>
      <c r="R59" s="56"/>
      <c r="S59" s="56"/>
    </row>
    <row r="60" spans="2:19" s="200" customFormat="1" ht="8.1" customHeight="1">
      <c r="B60" s="217"/>
      <c r="C60" s="201"/>
      <c r="D60" s="212"/>
      <c r="E60" s="214"/>
      <c r="F60" s="56"/>
      <c r="G60" s="56"/>
      <c r="H60" s="57"/>
      <c r="I60" s="57"/>
      <c r="J60" s="56"/>
      <c r="K60" s="56"/>
      <c r="L60" s="56"/>
      <c r="M60" s="369"/>
      <c r="N60" s="56"/>
      <c r="P60" s="216"/>
      <c r="Q60" s="217"/>
      <c r="R60" s="56"/>
      <c r="S60" s="56"/>
    </row>
    <row r="61" spans="2:19" s="200" customFormat="1" ht="12.95" customHeight="1">
      <c r="B61" s="217" t="s">
        <v>24</v>
      </c>
      <c r="C61" s="201"/>
      <c r="D61" s="212">
        <v>2021</v>
      </c>
      <c r="E61" s="214">
        <v>412</v>
      </c>
      <c r="F61" s="63"/>
      <c r="G61" s="56">
        <f t="shared" ref="G61:G63" si="24">SUM(H61:I61)</f>
        <v>18</v>
      </c>
      <c r="H61" s="54">
        <v>17</v>
      </c>
      <c r="I61" s="54">
        <v>1</v>
      </c>
      <c r="J61" s="63"/>
      <c r="K61" s="56">
        <f t="shared" ref="K61:K62" si="25">SUM(L61:N61)</f>
        <v>15</v>
      </c>
      <c r="L61" s="63">
        <v>6</v>
      </c>
      <c r="M61" s="369" t="s">
        <v>29</v>
      </c>
      <c r="N61" s="63">
        <v>9</v>
      </c>
      <c r="P61" s="216"/>
      <c r="Q61" s="217"/>
    </row>
    <row r="62" spans="2:19" s="200" customFormat="1" ht="12.95" customHeight="1">
      <c r="B62" s="217"/>
      <c r="C62" s="201"/>
      <c r="D62" s="212">
        <v>2022</v>
      </c>
      <c r="E62" s="214">
        <v>397</v>
      </c>
      <c r="F62" s="56"/>
      <c r="G62" s="56">
        <f t="shared" si="24"/>
        <v>23</v>
      </c>
      <c r="H62" s="221">
        <v>17</v>
      </c>
      <c r="I62" s="221">
        <v>6</v>
      </c>
      <c r="J62" s="56"/>
      <c r="K62" s="56">
        <f t="shared" si="25"/>
        <v>10</v>
      </c>
      <c r="L62" s="221">
        <v>1</v>
      </c>
      <c r="M62" s="369" t="s">
        <v>29</v>
      </c>
      <c r="N62" s="221">
        <v>9</v>
      </c>
      <c r="P62" s="216"/>
      <c r="Q62" s="217"/>
      <c r="R62" s="56"/>
      <c r="S62" s="56"/>
    </row>
    <row r="63" spans="2:19" s="200" customFormat="1" ht="12.95" customHeight="1">
      <c r="B63" s="217"/>
      <c r="C63" s="201"/>
      <c r="D63" s="212">
        <v>2023</v>
      </c>
      <c r="E63" s="214">
        <v>378</v>
      </c>
      <c r="F63" s="56"/>
      <c r="G63" s="56">
        <f t="shared" si="24"/>
        <v>18</v>
      </c>
      <c r="H63" s="57">
        <v>17</v>
      </c>
      <c r="I63" s="57">
        <v>1</v>
      </c>
      <c r="J63" s="56"/>
      <c r="K63" s="56">
        <f>SUM(L63:N63)</f>
        <v>16</v>
      </c>
      <c r="L63" s="56">
        <v>7</v>
      </c>
      <c r="M63" s="369" t="s">
        <v>29</v>
      </c>
      <c r="N63" s="56">
        <v>9</v>
      </c>
      <c r="P63" s="216"/>
      <c r="Q63" s="217"/>
      <c r="R63" s="56"/>
      <c r="S63" s="56"/>
    </row>
    <row r="64" spans="2:19" s="200" customFormat="1" ht="8.1" customHeight="1">
      <c r="B64" s="217"/>
      <c r="C64" s="201"/>
      <c r="D64" s="212"/>
      <c r="E64" s="214"/>
      <c r="F64" s="56"/>
      <c r="G64" s="56"/>
      <c r="H64" s="57"/>
      <c r="I64" s="57"/>
      <c r="J64" s="56"/>
      <c r="K64" s="56"/>
      <c r="L64" s="56"/>
      <c r="M64" s="369"/>
      <c r="N64" s="56"/>
      <c r="P64" s="216"/>
      <c r="Q64" s="217"/>
      <c r="R64" s="56"/>
      <c r="S64" s="56"/>
    </row>
    <row r="65" spans="1:20" s="200" customFormat="1" ht="12.95" customHeight="1">
      <c r="B65" s="217" t="s">
        <v>25</v>
      </c>
      <c r="C65" s="201"/>
      <c r="D65" s="212">
        <v>2021</v>
      </c>
      <c r="E65" s="214">
        <v>490</v>
      </c>
      <c r="F65" s="63"/>
      <c r="G65" s="56">
        <f t="shared" ref="G65:G67" si="26">SUM(H65:I65)</f>
        <v>11</v>
      </c>
      <c r="H65" s="54">
        <v>9</v>
      </c>
      <c r="I65" s="54">
        <v>2</v>
      </c>
      <c r="J65" s="63"/>
      <c r="K65" s="56">
        <f t="shared" ref="K65:K66" si="27">SUM(L65:N65)</f>
        <v>19</v>
      </c>
      <c r="L65" s="63">
        <v>5</v>
      </c>
      <c r="M65" s="124" t="s">
        <v>29</v>
      </c>
      <c r="N65" s="63">
        <v>14</v>
      </c>
      <c r="P65" s="216"/>
      <c r="Q65" s="217"/>
    </row>
    <row r="66" spans="1:20" s="200" customFormat="1" ht="12.95" customHeight="1">
      <c r="B66" s="217"/>
      <c r="C66" s="201"/>
      <c r="D66" s="212">
        <v>2022</v>
      </c>
      <c r="E66" s="214">
        <v>481</v>
      </c>
      <c r="F66" s="56"/>
      <c r="G66" s="56">
        <f t="shared" si="26"/>
        <v>14</v>
      </c>
      <c r="H66" s="221">
        <v>9</v>
      </c>
      <c r="I66" s="221">
        <v>5</v>
      </c>
      <c r="J66" s="56"/>
      <c r="K66" s="56">
        <f t="shared" si="27"/>
        <v>18</v>
      </c>
      <c r="L66" s="221">
        <v>3</v>
      </c>
      <c r="M66" s="221">
        <v>1</v>
      </c>
      <c r="N66" s="221">
        <v>14</v>
      </c>
      <c r="P66" s="216"/>
      <c r="Q66" s="217"/>
      <c r="R66" s="56"/>
      <c r="S66" s="56"/>
    </row>
    <row r="67" spans="1:20" s="200" customFormat="1" ht="12.95" customHeight="1">
      <c r="B67" s="217"/>
      <c r="C67" s="201"/>
      <c r="D67" s="212">
        <v>2023</v>
      </c>
      <c r="E67" s="214">
        <v>466</v>
      </c>
      <c r="F67" s="56"/>
      <c r="G67" s="56">
        <f t="shared" si="26"/>
        <v>12</v>
      </c>
      <c r="H67" s="57">
        <v>9</v>
      </c>
      <c r="I67" s="57">
        <v>3</v>
      </c>
      <c r="J67" s="56"/>
      <c r="K67" s="56">
        <f>SUM(L67:N67)</f>
        <v>20</v>
      </c>
      <c r="L67" s="56">
        <v>5</v>
      </c>
      <c r="M67" s="56">
        <v>1</v>
      </c>
      <c r="N67" s="56">
        <v>14</v>
      </c>
      <c r="P67" s="216"/>
      <c r="Q67" s="217"/>
      <c r="R67" s="56"/>
      <c r="S67" s="56"/>
    </row>
    <row r="68" spans="1:20" s="200" customFormat="1" ht="8.1" customHeight="1">
      <c r="B68" s="217"/>
      <c r="C68" s="201"/>
      <c r="D68" s="212"/>
      <c r="E68" s="214"/>
      <c r="F68" s="56"/>
      <c r="G68" s="56"/>
      <c r="H68" s="57"/>
      <c r="I68" s="57"/>
      <c r="J68" s="56"/>
      <c r="K68" s="56"/>
      <c r="L68" s="56"/>
      <c r="M68" s="56"/>
      <c r="N68" s="56"/>
      <c r="P68" s="216"/>
      <c r="Q68" s="217"/>
      <c r="R68" s="56"/>
      <c r="S68" s="56"/>
    </row>
    <row r="69" spans="1:20" s="200" customFormat="1" ht="12.95" customHeight="1">
      <c r="B69" s="217" t="s">
        <v>26</v>
      </c>
      <c r="C69" s="219"/>
      <c r="D69" s="212">
        <v>2021</v>
      </c>
      <c r="E69" s="214">
        <v>356</v>
      </c>
      <c r="F69" s="63"/>
      <c r="G69" s="56">
        <f t="shared" ref="G69:G71" si="28">SUM(H69:I69)</f>
        <v>4</v>
      </c>
      <c r="H69" s="54">
        <v>3</v>
      </c>
      <c r="I69" s="57">
        <v>1</v>
      </c>
      <c r="J69" s="63"/>
      <c r="K69" s="56">
        <f t="shared" ref="K69:K70" si="29">SUM(L69:N69)</f>
        <v>8</v>
      </c>
      <c r="L69" s="63">
        <v>2</v>
      </c>
      <c r="M69" s="56">
        <v>2</v>
      </c>
      <c r="N69" s="56">
        <v>4</v>
      </c>
      <c r="P69" s="216"/>
      <c r="Q69" s="220"/>
    </row>
    <row r="70" spans="1:20" s="200" customFormat="1" ht="12.95" customHeight="1">
      <c r="B70" s="217"/>
      <c r="C70" s="219"/>
      <c r="D70" s="212">
        <v>2022</v>
      </c>
      <c r="E70" s="214">
        <v>350</v>
      </c>
      <c r="F70" s="56"/>
      <c r="G70" s="56">
        <f t="shared" si="28"/>
        <v>6</v>
      </c>
      <c r="H70" s="221">
        <v>3</v>
      </c>
      <c r="I70" s="218">
        <v>3</v>
      </c>
      <c r="J70" s="56"/>
      <c r="K70" s="56">
        <f t="shared" si="29"/>
        <v>7</v>
      </c>
      <c r="L70" s="221">
        <v>1</v>
      </c>
      <c r="M70" s="369">
        <v>2</v>
      </c>
      <c r="N70" s="369">
        <v>4</v>
      </c>
      <c r="P70" s="216"/>
      <c r="Q70" s="220"/>
    </row>
    <row r="71" spans="1:20" s="200" customFormat="1" ht="12.95" customHeight="1">
      <c r="B71" s="217"/>
      <c r="C71" s="219"/>
      <c r="D71" s="212">
        <v>2023</v>
      </c>
      <c r="E71" s="214">
        <v>353</v>
      </c>
      <c r="F71" s="56"/>
      <c r="G71" s="56">
        <f t="shared" si="28"/>
        <v>4</v>
      </c>
      <c r="H71" s="221">
        <v>3</v>
      </c>
      <c r="I71" s="218">
        <v>1</v>
      </c>
      <c r="J71" s="56"/>
      <c r="K71" s="56">
        <f>SUM(L71:N71)</f>
        <v>9</v>
      </c>
      <c r="L71" s="221">
        <v>3</v>
      </c>
      <c r="M71" s="369">
        <v>2</v>
      </c>
      <c r="N71" s="369">
        <v>4</v>
      </c>
      <c r="P71" s="216"/>
      <c r="Q71" s="220"/>
    </row>
    <row r="72" spans="1:20" s="200" customFormat="1" ht="8.1" customHeight="1">
      <c r="B72" s="217"/>
      <c r="C72" s="219"/>
      <c r="D72" s="212"/>
      <c r="E72" s="214"/>
      <c r="F72" s="56"/>
      <c r="G72" s="56"/>
      <c r="H72" s="57"/>
      <c r="I72" s="830"/>
      <c r="J72" s="56"/>
      <c r="K72" s="56"/>
      <c r="L72" s="56"/>
      <c r="M72" s="369"/>
      <c r="N72" s="369"/>
      <c r="P72" s="216"/>
      <c r="Q72" s="220"/>
    </row>
    <row r="73" spans="1:20" s="200" customFormat="1" ht="12.95" customHeight="1">
      <c r="B73" s="217" t="s">
        <v>27</v>
      </c>
      <c r="C73" s="219"/>
      <c r="D73" s="212">
        <v>2021</v>
      </c>
      <c r="E73" s="214">
        <v>14</v>
      </c>
      <c r="F73" s="214"/>
      <c r="G73" s="214">
        <f t="shared" ref="G73:G75" si="30">SUM(H73:I73)</f>
        <v>1</v>
      </c>
      <c r="H73" s="214">
        <v>1</v>
      </c>
      <c r="I73" s="214" t="s">
        <v>29</v>
      </c>
      <c r="J73" s="214"/>
      <c r="K73" s="214">
        <f t="shared" ref="K73" si="31">SUM(L73:N73)</f>
        <v>1</v>
      </c>
      <c r="L73" s="214">
        <v>1</v>
      </c>
      <c r="M73" s="214" t="s">
        <v>29</v>
      </c>
      <c r="N73" s="214" t="s">
        <v>29</v>
      </c>
      <c r="P73" s="216"/>
      <c r="Q73" s="220"/>
    </row>
    <row r="74" spans="1:20" s="200" customFormat="1" ht="12.95" customHeight="1">
      <c r="B74" s="217"/>
      <c r="C74" s="219"/>
      <c r="D74" s="212">
        <v>2022</v>
      </c>
      <c r="E74" s="214">
        <v>15</v>
      </c>
      <c r="F74" s="214"/>
      <c r="G74" s="214">
        <f t="shared" si="30"/>
        <v>2</v>
      </c>
      <c r="H74" s="214">
        <v>1</v>
      </c>
      <c r="I74" s="214">
        <v>1</v>
      </c>
      <c r="J74" s="214"/>
      <c r="K74" s="214" t="s">
        <v>29</v>
      </c>
      <c r="L74" s="214" t="s">
        <v>29</v>
      </c>
      <c r="M74" s="214" t="s">
        <v>29</v>
      </c>
      <c r="N74" s="214" t="s">
        <v>29</v>
      </c>
      <c r="P74" s="216"/>
      <c r="Q74" s="220"/>
    </row>
    <row r="75" spans="1:20" s="200" customFormat="1" ht="12.95" customHeight="1">
      <c r="B75" s="217"/>
      <c r="C75" s="219"/>
      <c r="D75" s="212">
        <v>2023</v>
      </c>
      <c r="E75" s="214">
        <v>15</v>
      </c>
      <c r="F75" s="214"/>
      <c r="G75" s="56">
        <f t="shared" si="30"/>
        <v>1</v>
      </c>
      <c r="H75" s="214">
        <v>1</v>
      </c>
      <c r="I75" s="1665" t="s">
        <v>29</v>
      </c>
      <c r="J75" s="214"/>
      <c r="K75" s="56">
        <f>SUM(L75:N75)</f>
        <v>1</v>
      </c>
      <c r="L75" s="214">
        <v>1</v>
      </c>
      <c r="M75" s="1665" t="s">
        <v>29</v>
      </c>
      <c r="N75" s="1665" t="s">
        <v>29</v>
      </c>
      <c r="P75" s="216"/>
      <c r="Q75" s="220"/>
    </row>
    <row r="76" spans="1:20" s="200" customFormat="1" ht="8.1" customHeight="1">
      <c r="B76" s="217"/>
      <c r="C76" s="219"/>
      <c r="D76" s="212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P76" s="216"/>
      <c r="Q76" s="220"/>
    </row>
    <row r="77" spans="1:20" s="200" customFormat="1" ht="12.95" customHeight="1">
      <c r="B77" s="217" t="s">
        <v>28</v>
      </c>
      <c r="C77" s="219"/>
      <c r="D77" s="212">
        <v>2021</v>
      </c>
      <c r="E77" s="214">
        <v>75</v>
      </c>
      <c r="F77" s="214"/>
      <c r="G77" s="214" t="s">
        <v>29</v>
      </c>
      <c r="H77" s="214" t="s">
        <v>29</v>
      </c>
      <c r="I77" s="214" t="s">
        <v>29</v>
      </c>
      <c r="J77" s="214"/>
      <c r="K77" s="214" t="s">
        <v>29</v>
      </c>
      <c r="L77" s="214" t="s">
        <v>29</v>
      </c>
      <c r="M77" s="214" t="s">
        <v>29</v>
      </c>
      <c r="N77" s="214" t="s">
        <v>29</v>
      </c>
      <c r="P77" s="216"/>
      <c r="Q77" s="220"/>
    </row>
    <row r="78" spans="1:20" s="200" customFormat="1" ht="12.95" customHeight="1">
      <c r="B78" s="217"/>
      <c r="C78" s="219"/>
      <c r="D78" s="212">
        <v>2022</v>
      </c>
      <c r="E78" s="214">
        <v>70</v>
      </c>
      <c r="F78" s="214"/>
      <c r="G78" s="214" t="s">
        <v>29</v>
      </c>
      <c r="H78" s="214" t="s">
        <v>29</v>
      </c>
      <c r="I78" s="214" t="s">
        <v>29</v>
      </c>
      <c r="J78" s="214"/>
      <c r="K78" s="214" t="s">
        <v>29</v>
      </c>
      <c r="L78" s="214" t="s">
        <v>29</v>
      </c>
      <c r="M78" s="214" t="s">
        <v>29</v>
      </c>
      <c r="N78" s="214" t="s">
        <v>29</v>
      </c>
      <c r="P78" s="216"/>
      <c r="Q78" s="220"/>
      <c r="R78" s="56"/>
      <c r="S78" s="56"/>
    </row>
    <row r="79" spans="1:20" s="200" customFormat="1" ht="12.95" customHeight="1">
      <c r="B79" s="217"/>
      <c r="C79" s="219"/>
      <c r="D79" s="212">
        <v>2023</v>
      </c>
      <c r="E79" s="214">
        <v>67</v>
      </c>
      <c r="F79" s="214"/>
      <c r="G79" s="214" t="s">
        <v>29</v>
      </c>
      <c r="H79" s="1665" t="s">
        <v>29</v>
      </c>
      <c r="I79" s="1665" t="s">
        <v>29</v>
      </c>
      <c r="J79" s="214"/>
      <c r="K79" s="214" t="s">
        <v>29</v>
      </c>
      <c r="L79" s="1665" t="s">
        <v>29</v>
      </c>
      <c r="M79" s="1665" t="s">
        <v>29</v>
      </c>
      <c r="N79" s="1665" t="s">
        <v>29</v>
      </c>
      <c r="P79" s="216"/>
      <c r="Q79" s="220"/>
      <c r="R79" s="56"/>
      <c r="S79" s="56"/>
      <c r="T79" s="222"/>
    </row>
    <row r="80" spans="1:20" s="200" customFormat="1" ht="8.1" customHeight="1">
      <c r="A80" s="223"/>
      <c r="B80" s="224"/>
      <c r="C80" s="225"/>
      <c r="D80" s="226"/>
      <c r="E80" s="226"/>
      <c r="F80" s="227"/>
      <c r="G80" s="227"/>
      <c r="H80" s="227"/>
      <c r="I80" s="227"/>
      <c r="J80" s="227"/>
      <c r="K80" s="227"/>
      <c r="L80" s="227"/>
      <c r="M80" s="227"/>
      <c r="N80" s="227"/>
      <c r="O80" s="223"/>
      <c r="P80" s="216"/>
      <c r="Q80" s="220"/>
      <c r="R80" s="229"/>
      <c r="S80" s="229"/>
      <c r="T80" s="214"/>
    </row>
    <row r="81" spans="2:20" s="234" customFormat="1" ht="17.25" customHeight="1">
      <c r="B81" s="231"/>
      <c r="D81" s="233"/>
      <c r="E81" s="233"/>
      <c r="H81" s="308"/>
      <c r="I81" s="308"/>
      <c r="O81" s="236" t="s">
        <v>30</v>
      </c>
    </row>
    <row r="82" spans="2:20" s="234" customFormat="1">
      <c r="B82" s="231"/>
      <c r="D82" s="233"/>
      <c r="E82" s="233"/>
      <c r="H82" s="308"/>
      <c r="I82" s="308"/>
      <c r="O82" s="827" t="s">
        <v>275</v>
      </c>
    </row>
    <row r="83" spans="2:20" s="234" customFormat="1">
      <c r="B83" s="231" t="s">
        <v>1062</v>
      </c>
      <c r="H83" s="308"/>
      <c r="I83" s="308"/>
    </row>
    <row r="84" spans="2:20" s="234" customFormat="1">
      <c r="B84" s="241" t="s">
        <v>382</v>
      </c>
      <c r="H84" s="308"/>
      <c r="I84" s="308"/>
    </row>
    <row r="85" spans="2:20" s="234" customFormat="1">
      <c r="B85" s="244" t="s">
        <v>383</v>
      </c>
      <c r="H85" s="308"/>
      <c r="I85" s="308"/>
    </row>
    <row r="86" spans="2:20" s="835" customFormat="1" ht="15.75" customHeight="1">
      <c r="B86" s="247"/>
      <c r="C86" s="831"/>
      <c r="D86" s="832"/>
      <c r="E86" s="832"/>
      <c r="F86" s="833"/>
      <c r="G86" s="833"/>
      <c r="H86" s="834"/>
      <c r="I86" s="834"/>
      <c r="J86" s="833"/>
      <c r="K86" s="833"/>
      <c r="L86" s="833"/>
      <c r="M86" s="833"/>
      <c r="N86" s="833"/>
      <c r="P86" s="833"/>
      <c r="Q86" s="833"/>
      <c r="R86" s="833"/>
      <c r="S86" s="833"/>
      <c r="T86" s="833"/>
    </row>
    <row r="87" spans="2:20" s="248" customFormat="1" ht="15.75" customHeight="1">
      <c r="B87" s="249"/>
      <c r="C87" s="836"/>
      <c r="D87" s="837"/>
      <c r="E87" s="837"/>
      <c r="F87" s="838"/>
      <c r="G87" s="838"/>
      <c r="H87" s="838"/>
      <c r="I87" s="838"/>
      <c r="J87" s="838"/>
      <c r="K87" s="838"/>
      <c r="L87" s="838"/>
      <c r="M87" s="838"/>
      <c r="N87" s="838"/>
      <c r="P87" s="250"/>
      <c r="Q87" s="250"/>
      <c r="R87" s="251"/>
      <c r="S87" s="250"/>
    </row>
    <row r="88" spans="2:20" ht="15.75">
      <c r="B88" s="252"/>
      <c r="C88" s="253"/>
      <c r="D88" s="254"/>
      <c r="E88" s="254"/>
      <c r="F88" s="250"/>
      <c r="G88" s="250"/>
      <c r="H88" s="250"/>
      <c r="I88" s="250"/>
      <c r="J88" s="250"/>
      <c r="K88" s="250"/>
      <c r="L88" s="250"/>
      <c r="M88" s="250"/>
      <c r="N88" s="250"/>
    </row>
  </sheetData>
  <mergeCells count="4">
    <mergeCell ref="G7:I7"/>
    <mergeCell ref="K7:N7"/>
    <mergeCell ref="G8:I8"/>
    <mergeCell ref="K8:N8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M80"/>
  <sheetViews>
    <sheetView view="pageBreakPreview" zoomScale="80" zoomScaleNormal="100" zoomScaleSheetLayoutView="80" workbookViewId="0">
      <selection activeCell="B5" sqref="B5"/>
    </sheetView>
  </sheetViews>
  <sheetFormatPr defaultColWidth="10.42578125" defaultRowHeight="14.25"/>
  <cols>
    <col min="1" max="1" width="1.85546875" style="260" customWidth="1"/>
    <col min="2" max="2" width="13.140625" style="260" customWidth="1"/>
    <col min="3" max="3" width="9.85546875" style="260" customWidth="1"/>
    <col min="4" max="4" width="11.42578125" style="261" customWidth="1"/>
    <col min="5" max="7" width="25.28515625" style="262" customWidth="1"/>
    <col min="8" max="8" width="1.85546875" style="262" customWidth="1"/>
    <col min="9" max="9" width="11" style="260" customWidth="1"/>
    <col min="10" max="10" width="1" style="260" customWidth="1"/>
    <col min="11" max="11" width="11" style="260" customWidth="1"/>
    <col min="12" max="12" width="12.5703125" style="260" customWidth="1"/>
    <col min="13" max="13" width="11" style="260" customWidth="1"/>
    <col min="14" max="16384" width="10.42578125" style="260"/>
  </cols>
  <sheetData>
    <row r="1" spans="1:12" ht="8.1" customHeight="1"/>
    <row r="2" spans="1:12" ht="8.1" customHeight="1"/>
    <row r="3" spans="1:12" s="167" customFormat="1" ht="16.5" customHeight="1">
      <c r="B3" s="168" t="s">
        <v>1201</v>
      </c>
      <c r="C3" s="169" t="s">
        <v>1121</v>
      </c>
      <c r="D3" s="170"/>
      <c r="E3" s="171"/>
      <c r="F3" s="171"/>
      <c r="G3" s="171"/>
      <c r="H3" s="171"/>
      <c r="I3" s="172"/>
      <c r="J3" s="172"/>
      <c r="K3" s="172"/>
    </row>
    <row r="4" spans="1:12" s="173" customFormat="1" ht="16.5" customHeight="1">
      <c r="B4" s="174" t="s">
        <v>1202</v>
      </c>
      <c r="C4" s="175" t="s">
        <v>1122</v>
      </c>
      <c r="D4" s="176"/>
      <c r="E4" s="174"/>
      <c r="F4" s="174"/>
      <c r="G4" s="174"/>
      <c r="H4" s="174"/>
      <c r="I4" s="175"/>
      <c r="J4" s="175"/>
      <c r="K4" s="175"/>
    </row>
    <row r="5" spans="1:12" s="177" customFormat="1" ht="9.9499999999999993" customHeight="1">
      <c r="B5" s="178"/>
      <c r="C5" s="178"/>
      <c r="D5" s="179"/>
      <c r="E5" s="180"/>
      <c r="F5" s="180"/>
      <c r="G5" s="180"/>
      <c r="H5" s="180"/>
    </row>
    <row r="6" spans="1:12" s="815" customFormat="1" ht="5.25" customHeight="1">
      <c r="A6" s="181"/>
      <c r="B6" s="182"/>
      <c r="C6" s="183"/>
      <c r="D6" s="184"/>
      <c r="E6" s="185"/>
      <c r="F6" s="185"/>
      <c r="G6" s="185"/>
      <c r="H6" s="185"/>
    </row>
    <row r="7" spans="1:12" s="815" customFormat="1">
      <c r="A7" s="187"/>
      <c r="B7" s="187" t="s">
        <v>0</v>
      </c>
      <c r="C7" s="188"/>
      <c r="D7" s="189" t="s">
        <v>1</v>
      </c>
      <c r="E7" s="299" t="s">
        <v>384</v>
      </c>
      <c r="F7" s="816" t="s">
        <v>385</v>
      </c>
      <c r="G7" s="816" t="s">
        <v>386</v>
      </c>
      <c r="H7" s="190"/>
    </row>
    <row r="8" spans="1:12" s="815" customFormat="1">
      <c r="A8" s="191"/>
      <c r="B8" s="191" t="s">
        <v>5</v>
      </c>
      <c r="C8" s="192"/>
      <c r="D8" s="193" t="s">
        <v>6</v>
      </c>
      <c r="E8" s="817" t="s">
        <v>387</v>
      </c>
      <c r="F8" s="818" t="s">
        <v>388</v>
      </c>
      <c r="G8" s="818" t="s">
        <v>389</v>
      </c>
      <c r="H8" s="194"/>
    </row>
    <row r="9" spans="1:12" s="815" customFormat="1" ht="7.5" customHeight="1">
      <c r="A9" s="196"/>
      <c r="B9" s="196"/>
      <c r="C9" s="197"/>
      <c r="D9" s="198"/>
      <c r="E9" s="199"/>
      <c r="F9" s="199"/>
      <c r="G9" s="199"/>
      <c r="H9" s="199"/>
    </row>
    <row r="10" spans="1:12" ht="8.1" customHeight="1">
      <c r="B10" s="276"/>
      <c r="C10" s="276"/>
      <c r="D10" s="277"/>
      <c r="E10" s="278"/>
      <c r="F10" s="278"/>
      <c r="G10" s="278"/>
      <c r="H10" s="278"/>
    </row>
    <row r="11" spans="1:12" s="200" customFormat="1" ht="12.95" customHeight="1">
      <c r="B11" s="205" t="s">
        <v>12</v>
      </c>
      <c r="C11" s="206"/>
      <c r="D11" s="207">
        <v>2021</v>
      </c>
      <c r="E11" s="210">
        <f t="shared" ref="E11:G13" si="0">SUM(E15,E19,E23,E27,E31,E35,E39,E43,E47,E51,E55,E59,E63,E67,E71,E75,)</f>
        <v>15</v>
      </c>
      <c r="F11" s="210">
        <f t="shared" si="0"/>
        <v>192</v>
      </c>
      <c r="G11" s="210">
        <f t="shared" si="0"/>
        <v>17</v>
      </c>
      <c r="H11" s="209"/>
    </row>
    <row r="12" spans="1:12" s="200" customFormat="1" ht="12.95" customHeight="1">
      <c r="B12" s="205"/>
      <c r="C12" s="206"/>
      <c r="D12" s="207">
        <v>2022</v>
      </c>
      <c r="E12" s="210">
        <f t="shared" si="0"/>
        <v>15</v>
      </c>
      <c r="F12" s="210">
        <f t="shared" si="0"/>
        <v>204</v>
      </c>
      <c r="G12" s="210">
        <f t="shared" si="0"/>
        <v>17</v>
      </c>
      <c r="H12" s="61"/>
    </row>
    <row r="13" spans="1:12" s="200" customFormat="1" ht="12.95" customHeight="1">
      <c r="B13" s="205"/>
      <c r="C13" s="206"/>
      <c r="D13" s="207">
        <v>2023</v>
      </c>
      <c r="E13" s="210">
        <f t="shared" si="0"/>
        <v>16</v>
      </c>
      <c r="F13" s="210">
        <f t="shared" si="0"/>
        <v>217</v>
      </c>
      <c r="G13" s="210">
        <f t="shared" si="0"/>
        <v>17</v>
      </c>
      <c r="H13" s="209"/>
      <c r="I13" s="208"/>
      <c r="J13" s="205"/>
      <c r="K13" s="209"/>
      <c r="L13" s="209"/>
    </row>
    <row r="14" spans="1:12" s="200" customFormat="1" ht="8.1" customHeight="1">
      <c r="B14" s="205"/>
      <c r="C14" s="206"/>
      <c r="D14" s="212"/>
      <c r="E14" s="57"/>
      <c r="F14" s="57"/>
      <c r="G14" s="819"/>
      <c r="H14" s="209"/>
      <c r="I14" s="208"/>
      <c r="J14" s="205"/>
      <c r="K14" s="209"/>
      <c r="L14" s="209"/>
    </row>
    <row r="15" spans="1:12" s="200" customFormat="1" ht="12.95" customHeight="1">
      <c r="B15" s="213" t="s">
        <v>13</v>
      </c>
      <c r="C15" s="213"/>
      <c r="D15" s="212">
        <v>2021</v>
      </c>
      <c r="E15" s="57">
        <v>2</v>
      </c>
      <c r="F15" s="57">
        <v>20</v>
      </c>
      <c r="G15" s="57">
        <v>1</v>
      </c>
      <c r="H15" s="56"/>
      <c r="I15" s="216"/>
      <c r="J15" s="217"/>
    </row>
    <row r="16" spans="1:12" s="200" customFormat="1" ht="12.95" customHeight="1">
      <c r="B16" s="213"/>
      <c r="C16" s="213"/>
      <c r="D16" s="212">
        <v>2022</v>
      </c>
      <c r="E16" s="57">
        <v>2</v>
      </c>
      <c r="F16" s="57">
        <v>25</v>
      </c>
      <c r="G16" s="57">
        <v>1</v>
      </c>
      <c r="H16" s="61"/>
      <c r="I16" s="216"/>
      <c r="J16" s="217"/>
      <c r="K16" s="56"/>
      <c r="L16" s="56"/>
    </row>
    <row r="17" spans="2:12" s="200" customFormat="1" ht="12.95" customHeight="1">
      <c r="B17" s="213"/>
      <c r="C17" s="213"/>
      <c r="D17" s="212">
        <v>2023</v>
      </c>
      <c r="E17" s="57">
        <v>2</v>
      </c>
      <c r="F17" s="57">
        <v>29</v>
      </c>
      <c r="G17" s="57">
        <v>1</v>
      </c>
      <c r="H17" s="56"/>
      <c r="I17" s="216"/>
      <c r="J17" s="217"/>
      <c r="K17" s="56"/>
      <c r="L17" s="56"/>
    </row>
    <row r="18" spans="2:12" s="200" customFormat="1" ht="8.1" customHeight="1">
      <c r="B18" s="213"/>
      <c r="C18" s="213"/>
      <c r="D18" s="212"/>
      <c r="E18" s="57"/>
      <c r="F18" s="57"/>
      <c r="G18" s="57"/>
      <c r="H18" s="56"/>
      <c r="I18" s="216"/>
      <c r="J18" s="217"/>
      <c r="K18" s="56"/>
      <c r="L18" s="56"/>
    </row>
    <row r="19" spans="2:12" s="200" customFormat="1" ht="12.95" customHeight="1">
      <c r="B19" s="213" t="s">
        <v>14</v>
      </c>
      <c r="C19" s="213"/>
      <c r="D19" s="212">
        <v>2021</v>
      </c>
      <c r="E19" s="57" t="s">
        <v>29</v>
      </c>
      <c r="F19" s="57">
        <v>4</v>
      </c>
      <c r="G19" s="57" t="s">
        <v>29</v>
      </c>
      <c r="H19" s="56"/>
      <c r="I19" s="216"/>
      <c r="J19" s="217"/>
    </row>
    <row r="20" spans="2:12" s="200" customFormat="1" ht="12.95" customHeight="1">
      <c r="B20" s="213"/>
      <c r="C20" s="213"/>
      <c r="D20" s="212">
        <v>2022</v>
      </c>
      <c r="E20" s="57" t="s">
        <v>29</v>
      </c>
      <c r="F20" s="57">
        <v>4</v>
      </c>
      <c r="G20" s="57" t="s">
        <v>29</v>
      </c>
      <c r="H20" s="62"/>
      <c r="I20" s="216"/>
      <c r="J20" s="217"/>
      <c r="K20" s="56"/>
      <c r="L20" s="56"/>
    </row>
    <row r="21" spans="2:12" s="200" customFormat="1" ht="12.95" customHeight="1">
      <c r="B21" s="213"/>
      <c r="C21" s="213"/>
      <c r="D21" s="212">
        <v>2023</v>
      </c>
      <c r="E21" s="218" t="s">
        <v>29</v>
      </c>
      <c r="F21" s="57">
        <v>4</v>
      </c>
      <c r="G21" s="218" t="s">
        <v>29</v>
      </c>
      <c r="H21" s="56"/>
      <c r="I21" s="216"/>
      <c r="J21" s="217"/>
      <c r="K21" s="56"/>
      <c r="L21" s="56"/>
    </row>
    <row r="22" spans="2:12" s="200" customFormat="1" ht="8.1" customHeight="1">
      <c r="B22" s="213"/>
      <c r="C22" s="213"/>
      <c r="D22" s="212"/>
      <c r="E22" s="57"/>
      <c r="F22" s="57"/>
      <c r="G22" s="57"/>
      <c r="H22" s="56"/>
      <c r="I22" s="216"/>
      <c r="J22" s="217"/>
      <c r="K22" s="56"/>
      <c r="L22" s="56"/>
    </row>
    <row r="23" spans="2:12" s="200" customFormat="1" ht="12.95" customHeight="1">
      <c r="B23" s="213" t="s">
        <v>15</v>
      </c>
      <c r="C23" s="213"/>
      <c r="D23" s="212">
        <v>2021</v>
      </c>
      <c r="E23" s="57">
        <v>1</v>
      </c>
      <c r="F23" s="57">
        <v>2</v>
      </c>
      <c r="G23" s="57" t="s">
        <v>29</v>
      </c>
      <c r="H23" s="56"/>
      <c r="I23" s="216"/>
      <c r="J23" s="217"/>
    </row>
    <row r="24" spans="2:12" s="200" customFormat="1" ht="12.95" customHeight="1">
      <c r="B24" s="213"/>
      <c r="C24" s="213"/>
      <c r="D24" s="212">
        <v>2022</v>
      </c>
      <c r="E24" s="57">
        <v>1</v>
      </c>
      <c r="F24" s="57">
        <v>2</v>
      </c>
      <c r="G24" s="57" t="s">
        <v>29</v>
      </c>
      <c r="H24" s="61"/>
      <c r="I24" s="216"/>
      <c r="J24" s="217"/>
      <c r="K24" s="56"/>
      <c r="L24" s="56"/>
    </row>
    <row r="25" spans="2:12" s="200" customFormat="1" ht="12.95" customHeight="1">
      <c r="B25" s="213"/>
      <c r="C25" s="213"/>
      <c r="D25" s="212">
        <v>2023</v>
      </c>
      <c r="E25" s="57">
        <v>1</v>
      </c>
      <c r="F25" s="57">
        <v>2</v>
      </c>
      <c r="G25" s="218" t="s">
        <v>29</v>
      </c>
      <c r="H25" s="56"/>
      <c r="I25" s="216"/>
      <c r="J25" s="217"/>
      <c r="K25" s="56"/>
      <c r="L25" s="56"/>
    </row>
    <row r="26" spans="2:12" s="200" customFormat="1" ht="8.1" customHeight="1">
      <c r="B26" s="213"/>
      <c r="C26" s="213"/>
      <c r="D26" s="212"/>
      <c r="E26" s="57"/>
      <c r="F26" s="57"/>
      <c r="G26" s="57"/>
      <c r="H26" s="56"/>
      <c r="I26" s="216"/>
      <c r="J26" s="217"/>
      <c r="K26" s="56"/>
      <c r="L26" s="56"/>
    </row>
    <row r="27" spans="2:12" s="200" customFormat="1" ht="12.95" customHeight="1">
      <c r="B27" s="213" t="s">
        <v>16</v>
      </c>
      <c r="C27" s="219"/>
      <c r="D27" s="212">
        <v>2021</v>
      </c>
      <c r="E27" s="57" t="s">
        <v>29</v>
      </c>
      <c r="F27" s="57">
        <v>4</v>
      </c>
      <c r="G27" s="57" t="s">
        <v>29</v>
      </c>
      <c r="H27" s="56"/>
      <c r="I27" s="216"/>
      <c r="J27" s="220"/>
    </row>
    <row r="28" spans="2:12" s="200" customFormat="1" ht="12.95" customHeight="1">
      <c r="B28" s="213"/>
      <c r="C28" s="219"/>
      <c r="D28" s="212">
        <v>2022</v>
      </c>
      <c r="E28" s="57" t="s">
        <v>29</v>
      </c>
      <c r="F28" s="57">
        <v>4</v>
      </c>
      <c r="G28" s="57" t="s">
        <v>29</v>
      </c>
      <c r="H28" s="61"/>
      <c r="I28" s="216"/>
      <c r="J28" s="220"/>
      <c r="K28" s="56"/>
      <c r="L28" s="56"/>
    </row>
    <row r="29" spans="2:12" s="200" customFormat="1" ht="12.95" customHeight="1">
      <c r="B29" s="213"/>
      <c r="C29" s="219"/>
      <c r="D29" s="212">
        <v>2023</v>
      </c>
      <c r="E29" s="218" t="s">
        <v>29</v>
      </c>
      <c r="F29" s="57">
        <v>5</v>
      </c>
      <c r="G29" s="218" t="s">
        <v>29</v>
      </c>
      <c r="H29" s="56"/>
      <c r="I29" s="216"/>
      <c r="J29" s="220"/>
      <c r="K29" s="56"/>
      <c r="L29" s="56"/>
    </row>
    <row r="30" spans="2:12" s="200" customFormat="1" ht="8.1" customHeight="1">
      <c r="B30" s="213"/>
      <c r="C30" s="219"/>
      <c r="D30" s="212"/>
      <c r="E30" s="57"/>
      <c r="F30" s="57"/>
      <c r="G30" s="57"/>
      <c r="H30" s="56"/>
      <c r="I30" s="216"/>
      <c r="J30" s="220"/>
      <c r="K30" s="56"/>
      <c r="L30" s="56"/>
    </row>
    <row r="31" spans="2:12" s="200" customFormat="1" ht="12.95" customHeight="1">
      <c r="B31" s="213" t="s">
        <v>17</v>
      </c>
      <c r="C31" s="201"/>
      <c r="D31" s="212">
        <v>2021</v>
      </c>
      <c r="E31" s="57" t="s">
        <v>29</v>
      </c>
      <c r="F31" s="57">
        <v>6</v>
      </c>
      <c r="G31" s="57" t="s">
        <v>29</v>
      </c>
      <c r="H31" s="56"/>
      <c r="I31" s="216"/>
      <c r="J31" s="217"/>
    </row>
    <row r="32" spans="2:12" s="200" customFormat="1" ht="12.95" customHeight="1">
      <c r="B32" s="213"/>
      <c r="C32" s="201"/>
      <c r="D32" s="212">
        <v>2022</v>
      </c>
      <c r="E32" s="57" t="s">
        <v>29</v>
      </c>
      <c r="F32" s="57">
        <v>6</v>
      </c>
      <c r="G32" s="57" t="s">
        <v>29</v>
      </c>
      <c r="H32" s="61"/>
      <c r="I32" s="216"/>
      <c r="J32" s="217"/>
      <c r="K32" s="56"/>
      <c r="L32" s="56"/>
    </row>
    <row r="33" spans="2:12" s="200" customFormat="1" ht="12.95" customHeight="1">
      <c r="B33" s="213"/>
      <c r="C33" s="201"/>
      <c r="D33" s="212">
        <v>2023</v>
      </c>
      <c r="E33" s="218" t="s">
        <v>29</v>
      </c>
      <c r="F33" s="57">
        <v>7</v>
      </c>
      <c r="G33" s="218" t="s">
        <v>29</v>
      </c>
      <c r="H33" s="56"/>
      <c r="I33" s="216"/>
      <c r="J33" s="217"/>
      <c r="K33" s="56"/>
      <c r="L33" s="56"/>
    </row>
    <row r="34" spans="2:12" s="200" customFormat="1" ht="8.1" customHeight="1">
      <c r="B34" s="213"/>
      <c r="C34" s="201"/>
      <c r="D34" s="212"/>
      <c r="E34" s="57"/>
      <c r="F34" s="57"/>
      <c r="G34" s="57"/>
      <c r="H34" s="56"/>
      <c r="I34" s="216"/>
      <c r="J34" s="217"/>
      <c r="K34" s="56"/>
      <c r="L34" s="56"/>
    </row>
    <row r="35" spans="2:12" s="200" customFormat="1" ht="12.95" customHeight="1">
      <c r="B35" s="213" t="s">
        <v>18</v>
      </c>
      <c r="C35" s="201"/>
      <c r="D35" s="212">
        <v>2021</v>
      </c>
      <c r="E35" s="57" t="s">
        <v>29</v>
      </c>
      <c r="F35" s="57">
        <v>4</v>
      </c>
      <c r="G35" s="57" t="s">
        <v>29</v>
      </c>
      <c r="H35" s="56"/>
      <c r="I35" s="216"/>
      <c r="J35" s="217"/>
    </row>
    <row r="36" spans="2:12" s="200" customFormat="1" ht="12.95" customHeight="1">
      <c r="B36" s="213"/>
      <c r="C36" s="201"/>
      <c r="D36" s="212">
        <v>2022</v>
      </c>
      <c r="E36" s="57" t="s">
        <v>29</v>
      </c>
      <c r="F36" s="57">
        <v>4</v>
      </c>
      <c r="G36" s="57" t="s">
        <v>29</v>
      </c>
      <c r="H36" s="61"/>
      <c r="I36" s="216"/>
      <c r="J36" s="217"/>
      <c r="K36" s="56"/>
      <c r="L36" s="56"/>
    </row>
    <row r="37" spans="2:12" s="200" customFormat="1" ht="12.95" customHeight="1">
      <c r="B37" s="213"/>
      <c r="C37" s="201"/>
      <c r="D37" s="212">
        <v>2023</v>
      </c>
      <c r="E37" s="218" t="s">
        <v>29</v>
      </c>
      <c r="F37" s="57">
        <v>4</v>
      </c>
      <c r="G37" s="218" t="s">
        <v>29</v>
      </c>
      <c r="H37" s="56"/>
      <c r="I37" s="216"/>
      <c r="J37" s="217"/>
      <c r="K37" s="56"/>
      <c r="L37" s="56"/>
    </row>
    <row r="38" spans="2:12" s="200" customFormat="1" ht="8.1" customHeight="1">
      <c r="B38" s="213"/>
      <c r="C38" s="201"/>
      <c r="D38" s="212"/>
      <c r="E38" s="57"/>
      <c r="F38" s="57"/>
      <c r="G38" s="57"/>
      <c r="H38" s="56"/>
      <c r="I38" s="216"/>
      <c r="J38" s="217"/>
      <c r="K38" s="56"/>
      <c r="L38" s="56"/>
    </row>
    <row r="39" spans="2:12" s="200" customFormat="1" ht="12.95" customHeight="1">
      <c r="B39" s="213" t="s">
        <v>19</v>
      </c>
      <c r="C39" s="201"/>
      <c r="D39" s="212">
        <v>2021</v>
      </c>
      <c r="E39" s="57">
        <v>5</v>
      </c>
      <c r="F39" s="57">
        <v>12</v>
      </c>
      <c r="G39" s="57">
        <v>1</v>
      </c>
      <c r="H39" s="56"/>
      <c r="I39" s="216"/>
      <c r="J39" s="217"/>
    </row>
    <row r="40" spans="2:12" s="200" customFormat="1" ht="12.95" customHeight="1">
      <c r="B40" s="213"/>
      <c r="C40" s="201"/>
      <c r="D40" s="212">
        <v>2022</v>
      </c>
      <c r="E40" s="57">
        <v>5</v>
      </c>
      <c r="F40" s="57">
        <v>12</v>
      </c>
      <c r="G40" s="57">
        <v>1</v>
      </c>
      <c r="H40" s="61"/>
      <c r="I40" s="216"/>
      <c r="J40" s="217"/>
      <c r="K40" s="56"/>
      <c r="L40" s="56"/>
    </row>
    <row r="41" spans="2:12" s="200" customFormat="1" ht="12.95" customHeight="1">
      <c r="B41" s="213"/>
      <c r="C41" s="201"/>
      <c r="D41" s="212">
        <v>2023</v>
      </c>
      <c r="E41" s="57">
        <v>5</v>
      </c>
      <c r="F41" s="57">
        <v>12</v>
      </c>
      <c r="G41" s="57">
        <v>1</v>
      </c>
      <c r="H41" s="56"/>
      <c r="I41" s="216"/>
      <c r="J41" s="217"/>
      <c r="K41" s="56"/>
      <c r="L41" s="56"/>
    </row>
    <row r="42" spans="2:12" s="200" customFormat="1" ht="8.1" customHeight="1">
      <c r="B42" s="213"/>
      <c r="C42" s="201"/>
      <c r="D42" s="212"/>
      <c r="E42" s="57"/>
      <c r="F42" s="57"/>
      <c r="G42" s="57"/>
      <c r="H42" s="56"/>
      <c r="I42" s="216"/>
      <c r="J42" s="217"/>
      <c r="K42" s="56"/>
      <c r="L42" s="56"/>
    </row>
    <row r="43" spans="2:12" s="200" customFormat="1" ht="12.95" customHeight="1">
      <c r="B43" s="213" t="s">
        <v>20</v>
      </c>
      <c r="C43" s="201"/>
      <c r="D43" s="212">
        <v>2021</v>
      </c>
      <c r="E43" s="57">
        <v>5</v>
      </c>
      <c r="F43" s="57">
        <v>9</v>
      </c>
      <c r="G43" s="57" t="s">
        <v>29</v>
      </c>
      <c r="H43" s="56"/>
      <c r="I43" s="216"/>
      <c r="J43" s="217"/>
    </row>
    <row r="44" spans="2:12" s="200" customFormat="1" ht="12.95" customHeight="1">
      <c r="B44" s="213"/>
      <c r="C44" s="201"/>
      <c r="D44" s="212">
        <v>2022</v>
      </c>
      <c r="E44" s="57">
        <v>5</v>
      </c>
      <c r="F44" s="57">
        <v>9</v>
      </c>
      <c r="G44" s="57" t="s">
        <v>29</v>
      </c>
      <c r="H44" s="61"/>
      <c r="I44" s="216"/>
      <c r="J44" s="217"/>
      <c r="K44" s="56"/>
      <c r="L44" s="56"/>
    </row>
    <row r="45" spans="2:12" s="200" customFormat="1" ht="12.95" customHeight="1">
      <c r="B45" s="213"/>
      <c r="C45" s="201"/>
      <c r="D45" s="212">
        <v>2023</v>
      </c>
      <c r="E45" s="57">
        <v>5</v>
      </c>
      <c r="F45" s="57">
        <v>9</v>
      </c>
      <c r="G45" s="218" t="s">
        <v>29</v>
      </c>
      <c r="H45" s="56"/>
      <c r="I45" s="216"/>
      <c r="J45" s="217"/>
      <c r="K45" s="56"/>
      <c r="L45" s="56"/>
    </row>
    <row r="46" spans="2:12" s="200" customFormat="1" ht="8.1" customHeight="1">
      <c r="B46" s="213"/>
      <c r="C46" s="201"/>
      <c r="D46" s="212"/>
      <c r="E46" s="57"/>
      <c r="F46" s="57"/>
      <c r="G46" s="57"/>
      <c r="H46" s="56"/>
      <c r="I46" s="216"/>
      <c r="J46" s="217"/>
      <c r="K46" s="56"/>
      <c r="L46" s="56"/>
    </row>
    <row r="47" spans="2:12" s="200" customFormat="1" ht="12.95" customHeight="1">
      <c r="B47" s="213" t="s">
        <v>21</v>
      </c>
      <c r="C47" s="219"/>
      <c r="D47" s="212">
        <v>2021</v>
      </c>
      <c r="E47" s="57" t="s">
        <v>29</v>
      </c>
      <c r="F47" s="57" t="s">
        <v>29</v>
      </c>
      <c r="G47" s="57" t="s">
        <v>29</v>
      </c>
      <c r="H47" s="56"/>
      <c r="I47" s="216"/>
      <c r="J47" s="220"/>
    </row>
    <row r="48" spans="2:12" s="200" customFormat="1" ht="12.95" customHeight="1">
      <c r="B48" s="213"/>
      <c r="C48" s="219"/>
      <c r="D48" s="212">
        <v>2022</v>
      </c>
      <c r="E48" s="57" t="s">
        <v>29</v>
      </c>
      <c r="F48" s="57" t="s">
        <v>29</v>
      </c>
      <c r="G48" s="57" t="s">
        <v>29</v>
      </c>
      <c r="H48" s="61"/>
      <c r="I48" s="216"/>
      <c r="J48" s="220"/>
      <c r="K48" s="56"/>
      <c r="L48" s="56"/>
    </row>
    <row r="49" spans="2:12" s="200" customFormat="1" ht="12.95" customHeight="1">
      <c r="B49" s="213"/>
      <c r="C49" s="219"/>
      <c r="D49" s="212">
        <v>2023</v>
      </c>
      <c r="E49" s="218" t="s">
        <v>29</v>
      </c>
      <c r="F49" s="218" t="s">
        <v>29</v>
      </c>
      <c r="G49" s="218" t="s">
        <v>29</v>
      </c>
      <c r="H49" s="56"/>
      <c r="I49" s="216"/>
      <c r="J49" s="220"/>
      <c r="K49" s="56"/>
    </row>
    <row r="50" spans="2:12" s="200" customFormat="1" ht="8.1" customHeight="1">
      <c r="B50" s="213"/>
      <c r="C50" s="219"/>
      <c r="D50" s="212"/>
      <c r="E50" s="57"/>
      <c r="F50" s="57"/>
      <c r="G50" s="57"/>
      <c r="H50" s="56"/>
      <c r="I50" s="216"/>
      <c r="J50" s="220"/>
      <c r="K50" s="56"/>
      <c r="L50" s="56"/>
    </row>
    <row r="51" spans="2:12" s="200" customFormat="1" ht="12.95" customHeight="1">
      <c r="B51" s="213" t="s">
        <v>22</v>
      </c>
      <c r="C51" s="201"/>
      <c r="D51" s="212">
        <v>2021</v>
      </c>
      <c r="E51" s="57" t="s">
        <v>29</v>
      </c>
      <c r="F51" s="57">
        <v>83</v>
      </c>
      <c r="G51" s="57">
        <v>7</v>
      </c>
      <c r="H51" s="56"/>
      <c r="I51" s="216"/>
      <c r="J51" s="217"/>
    </row>
    <row r="52" spans="2:12" s="200" customFormat="1" ht="12.95" customHeight="1">
      <c r="B52" s="213"/>
      <c r="C52" s="201"/>
      <c r="D52" s="212">
        <v>2022</v>
      </c>
      <c r="E52" s="57" t="s">
        <v>29</v>
      </c>
      <c r="F52" s="57">
        <v>86</v>
      </c>
      <c r="G52" s="57">
        <v>7</v>
      </c>
      <c r="H52" s="61"/>
      <c r="I52" s="216"/>
      <c r="J52" s="217"/>
      <c r="K52" s="56"/>
      <c r="L52" s="56"/>
    </row>
    <row r="53" spans="2:12" s="200" customFormat="1" ht="12.95" customHeight="1">
      <c r="B53" s="213"/>
      <c r="C53" s="201"/>
      <c r="D53" s="212">
        <v>2023</v>
      </c>
      <c r="E53" s="57">
        <v>1</v>
      </c>
      <c r="F53" s="57">
        <v>91</v>
      </c>
      <c r="G53" s="57">
        <v>7</v>
      </c>
      <c r="H53" s="56"/>
      <c r="I53" s="216"/>
      <c r="J53" s="217"/>
      <c r="K53" s="56"/>
      <c r="L53" s="56"/>
    </row>
    <row r="54" spans="2:12" s="200" customFormat="1" ht="8.1" customHeight="1">
      <c r="B54" s="213"/>
      <c r="C54" s="201"/>
      <c r="D54" s="212"/>
      <c r="E54" s="57"/>
      <c r="F54" s="57"/>
      <c r="G54" s="57"/>
      <c r="H54" s="56"/>
      <c r="I54" s="216"/>
      <c r="J54" s="217"/>
      <c r="K54" s="56"/>
      <c r="L54" s="56"/>
    </row>
    <row r="55" spans="2:12" s="200" customFormat="1" ht="12.95" customHeight="1">
      <c r="B55" s="213" t="s">
        <v>23</v>
      </c>
      <c r="C55" s="201"/>
      <c r="D55" s="212">
        <v>2021</v>
      </c>
      <c r="E55" s="57" t="s">
        <v>29</v>
      </c>
      <c r="F55" s="57">
        <v>2</v>
      </c>
      <c r="G55" s="57" t="s">
        <v>29</v>
      </c>
      <c r="H55" s="56"/>
      <c r="I55" s="216"/>
      <c r="J55" s="217"/>
    </row>
    <row r="56" spans="2:12" s="200" customFormat="1" ht="12.95" customHeight="1">
      <c r="B56" s="213"/>
      <c r="C56" s="201"/>
      <c r="D56" s="212">
        <v>2022</v>
      </c>
      <c r="E56" s="57" t="s">
        <v>29</v>
      </c>
      <c r="F56" s="57">
        <v>2</v>
      </c>
      <c r="G56" s="57" t="s">
        <v>29</v>
      </c>
      <c r="H56" s="61"/>
      <c r="I56" s="216"/>
      <c r="J56" s="217"/>
      <c r="K56" s="56"/>
      <c r="L56" s="56"/>
    </row>
    <row r="57" spans="2:12" s="200" customFormat="1" ht="12.95" customHeight="1">
      <c r="B57" s="213"/>
      <c r="C57" s="201"/>
      <c r="D57" s="212">
        <v>2023</v>
      </c>
      <c r="E57" s="218" t="s">
        <v>29</v>
      </c>
      <c r="F57" s="57">
        <v>2</v>
      </c>
      <c r="G57" s="218" t="s">
        <v>29</v>
      </c>
      <c r="H57" s="56"/>
      <c r="I57" s="216"/>
      <c r="J57" s="217"/>
      <c r="K57" s="56"/>
      <c r="L57" s="56"/>
    </row>
    <row r="58" spans="2:12" s="200" customFormat="1" ht="8.1" customHeight="1">
      <c r="B58" s="213"/>
      <c r="C58" s="201"/>
      <c r="D58" s="212"/>
      <c r="E58" s="57"/>
      <c r="F58" s="57"/>
      <c r="G58" s="57"/>
      <c r="H58" s="56"/>
      <c r="I58" s="216"/>
      <c r="J58" s="217"/>
      <c r="K58" s="56"/>
      <c r="L58" s="56"/>
    </row>
    <row r="59" spans="2:12" s="200" customFormat="1" ht="12.95" customHeight="1">
      <c r="B59" s="213" t="s">
        <v>24</v>
      </c>
      <c r="C59" s="201"/>
      <c r="D59" s="212">
        <v>2021</v>
      </c>
      <c r="E59" s="57" t="s">
        <v>29</v>
      </c>
      <c r="F59" s="57">
        <v>4</v>
      </c>
      <c r="G59" s="57">
        <v>2</v>
      </c>
      <c r="H59" s="56"/>
      <c r="I59" s="216"/>
      <c r="J59" s="217"/>
    </row>
    <row r="60" spans="2:12" s="200" customFormat="1" ht="12.95" customHeight="1">
      <c r="B60" s="213"/>
      <c r="C60" s="201"/>
      <c r="D60" s="212">
        <v>2022</v>
      </c>
      <c r="E60" s="57" t="s">
        <v>29</v>
      </c>
      <c r="F60" s="57">
        <v>4</v>
      </c>
      <c r="G60" s="57">
        <v>2</v>
      </c>
      <c r="H60" s="61"/>
      <c r="I60" s="216"/>
      <c r="J60" s="217"/>
      <c r="K60" s="56"/>
      <c r="L60" s="56"/>
    </row>
    <row r="61" spans="2:12" s="200" customFormat="1" ht="12.95" customHeight="1">
      <c r="B61" s="213"/>
      <c r="C61" s="201"/>
      <c r="D61" s="212">
        <v>2023</v>
      </c>
      <c r="E61" s="218" t="s">
        <v>29</v>
      </c>
      <c r="F61" s="57">
        <v>4</v>
      </c>
      <c r="G61" s="57">
        <v>2</v>
      </c>
      <c r="H61" s="56"/>
      <c r="I61" s="216"/>
      <c r="J61" s="217"/>
      <c r="K61" s="56"/>
      <c r="L61" s="56"/>
    </row>
    <row r="62" spans="2:12" s="200" customFormat="1" ht="8.1" customHeight="1">
      <c r="B62" s="213"/>
      <c r="C62" s="201"/>
      <c r="D62" s="212"/>
      <c r="E62" s="57"/>
      <c r="F62" s="57"/>
      <c r="G62" s="57"/>
      <c r="H62" s="56"/>
      <c r="I62" s="216"/>
      <c r="J62" s="217"/>
      <c r="K62" s="56"/>
      <c r="L62" s="56"/>
    </row>
    <row r="63" spans="2:12" s="200" customFormat="1" ht="12.95" customHeight="1">
      <c r="B63" s="213" t="s">
        <v>25</v>
      </c>
      <c r="C63" s="201"/>
      <c r="D63" s="212">
        <v>2021</v>
      </c>
      <c r="E63" s="57">
        <v>1</v>
      </c>
      <c r="F63" s="57">
        <v>6</v>
      </c>
      <c r="G63" s="57" t="s">
        <v>29</v>
      </c>
      <c r="H63" s="56"/>
      <c r="I63" s="216"/>
      <c r="J63" s="217"/>
    </row>
    <row r="64" spans="2:12" s="200" customFormat="1" ht="12.95" customHeight="1">
      <c r="B64" s="213"/>
      <c r="C64" s="201"/>
      <c r="D64" s="212">
        <v>2022</v>
      </c>
      <c r="E64" s="57">
        <v>1</v>
      </c>
      <c r="F64" s="57">
        <v>8</v>
      </c>
      <c r="G64" s="57" t="s">
        <v>29</v>
      </c>
      <c r="H64" s="61"/>
      <c r="I64" s="216"/>
      <c r="J64" s="217"/>
      <c r="K64" s="56"/>
      <c r="L64" s="56"/>
    </row>
    <row r="65" spans="1:13" s="200" customFormat="1" ht="12.95" customHeight="1">
      <c r="B65" s="213"/>
      <c r="C65" s="201"/>
      <c r="D65" s="212">
        <v>2023</v>
      </c>
      <c r="E65" s="57">
        <v>1</v>
      </c>
      <c r="F65" s="57">
        <v>8</v>
      </c>
      <c r="G65" s="218" t="s">
        <v>29</v>
      </c>
      <c r="H65" s="56"/>
      <c r="I65" s="216"/>
      <c r="J65" s="217"/>
      <c r="K65" s="56"/>
      <c r="L65" s="56"/>
    </row>
    <row r="66" spans="1:13" s="200" customFormat="1" ht="8.1" customHeight="1">
      <c r="B66" s="213"/>
      <c r="C66" s="201"/>
      <c r="D66" s="212"/>
      <c r="E66" s="57"/>
      <c r="F66" s="57"/>
      <c r="G66" s="57"/>
      <c r="H66" s="56"/>
      <c r="I66" s="216"/>
      <c r="J66" s="217"/>
      <c r="K66" s="56"/>
      <c r="L66" s="56"/>
    </row>
    <row r="67" spans="1:13" s="200" customFormat="1" ht="12.95" customHeight="1">
      <c r="B67" s="213" t="s">
        <v>26</v>
      </c>
      <c r="C67" s="219"/>
      <c r="D67" s="212">
        <v>2021</v>
      </c>
      <c r="E67" s="57">
        <v>1</v>
      </c>
      <c r="F67" s="57">
        <v>33</v>
      </c>
      <c r="G67" s="57">
        <v>6</v>
      </c>
      <c r="H67" s="56"/>
      <c r="I67" s="216"/>
      <c r="J67" s="220"/>
    </row>
    <row r="68" spans="1:13" s="200" customFormat="1" ht="12.95" customHeight="1">
      <c r="B68" s="213"/>
      <c r="C68" s="219"/>
      <c r="D68" s="212">
        <v>2022</v>
      </c>
      <c r="E68" s="57">
        <v>1</v>
      </c>
      <c r="F68" s="57">
        <v>35</v>
      </c>
      <c r="G68" s="57">
        <v>6</v>
      </c>
      <c r="H68" s="61"/>
      <c r="I68" s="216"/>
      <c r="J68" s="220"/>
    </row>
    <row r="69" spans="1:13" s="200" customFormat="1" ht="12.95" customHeight="1">
      <c r="B69" s="213"/>
      <c r="C69" s="219"/>
      <c r="D69" s="212">
        <v>2023</v>
      </c>
      <c r="E69" s="57">
        <v>1</v>
      </c>
      <c r="F69" s="57">
        <v>37</v>
      </c>
      <c r="G69" s="57">
        <v>6</v>
      </c>
      <c r="H69" s="56"/>
      <c r="I69" s="216"/>
      <c r="J69" s="220"/>
    </row>
    <row r="70" spans="1:13" s="200" customFormat="1" ht="8.1" customHeight="1">
      <c r="B70" s="213"/>
      <c r="C70" s="219"/>
      <c r="D70" s="212"/>
      <c r="E70" s="57"/>
      <c r="F70" s="57"/>
      <c r="G70" s="57"/>
      <c r="H70" s="56"/>
      <c r="I70" s="216"/>
      <c r="J70" s="220"/>
    </row>
    <row r="71" spans="1:13" s="200" customFormat="1" ht="12.95" customHeight="1">
      <c r="B71" s="213" t="s">
        <v>27</v>
      </c>
      <c r="C71" s="219"/>
      <c r="D71" s="212">
        <v>2021</v>
      </c>
      <c r="E71" s="57" t="s">
        <v>29</v>
      </c>
      <c r="F71" s="57">
        <v>1</v>
      </c>
      <c r="G71" s="57" t="s">
        <v>29</v>
      </c>
      <c r="H71" s="56"/>
      <c r="I71" s="216"/>
      <c r="J71" s="220"/>
    </row>
    <row r="72" spans="1:13" s="200" customFormat="1" ht="12.95" customHeight="1">
      <c r="B72" s="213"/>
      <c r="C72" s="219"/>
      <c r="D72" s="212">
        <v>2022</v>
      </c>
      <c r="E72" s="57" t="s">
        <v>29</v>
      </c>
      <c r="F72" s="57">
        <v>1</v>
      </c>
      <c r="G72" s="57" t="s">
        <v>29</v>
      </c>
      <c r="H72" s="61"/>
      <c r="I72" s="216"/>
      <c r="J72" s="220"/>
    </row>
    <row r="73" spans="1:13" s="200" customFormat="1" ht="12.95" customHeight="1">
      <c r="B73" s="213"/>
      <c r="C73" s="219"/>
      <c r="D73" s="212">
        <v>2023</v>
      </c>
      <c r="E73" s="218" t="s">
        <v>29</v>
      </c>
      <c r="F73" s="57">
        <v>1</v>
      </c>
      <c r="G73" s="218" t="s">
        <v>29</v>
      </c>
      <c r="H73" s="56"/>
      <c r="I73" s="216"/>
      <c r="J73" s="220"/>
    </row>
    <row r="74" spans="1:13" s="200" customFormat="1" ht="8.1" customHeight="1">
      <c r="B74" s="213"/>
      <c r="C74" s="219"/>
      <c r="D74" s="212"/>
      <c r="E74" s="57"/>
      <c r="F74" s="57"/>
      <c r="G74" s="57"/>
      <c r="H74" s="56"/>
      <c r="I74" s="216"/>
      <c r="J74" s="220"/>
    </row>
    <row r="75" spans="1:13" s="200" customFormat="1" ht="12.95" customHeight="1">
      <c r="B75" s="213" t="s">
        <v>28</v>
      </c>
      <c r="C75" s="219"/>
      <c r="D75" s="212">
        <v>2021</v>
      </c>
      <c r="E75" s="57" t="s">
        <v>29</v>
      </c>
      <c r="F75" s="57">
        <v>2</v>
      </c>
      <c r="G75" s="57" t="s">
        <v>29</v>
      </c>
      <c r="H75" s="56"/>
      <c r="I75" s="216"/>
      <c r="J75" s="220"/>
    </row>
    <row r="76" spans="1:13" s="200" customFormat="1" ht="12.95" customHeight="1">
      <c r="B76" s="213"/>
      <c r="C76" s="219"/>
      <c r="D76" s="212">
        <v>2022</v>
      </c>
      <c r="E76" s="57" t="s">
        <v>29</v>
      </c>
      <c r="F76" s="57">
        <v>2</v>
      </c>
      <c r="G76" s="57" t="s">
        <v>29</v>
      </c>
      <c r="H76" s="63"/>
      <c r="I76" s="216"/>
      <c r="J76" s="220"/>
      <c r="K76" s="56"/>
      <c r="L76" s="56"/>
    </row>
    <row r="77" spans="1:13" s="200" customFormat="1" ht="12.95" customHeight="1">
      <c r="B77" s="213"/>
      <c r="C77" s="219"/>
      <c r="D77" s="212">
        <v>2023</v>
      </c>
      <c r="E77" s="218" t="s">
        <v>29</v>
      </c>
      <c r="F77" s="57">
        <v>2</v>
      </c>
      <c r="G77" s="218" t="s">
        <v>29</v>
      </c>
      <c r="H77" s="56"/>
      <c r="I77" s="216"/>
      <c r="J77" s="220"/>
      <c r="K77" s="56"/>
      <c r="L77" s="56"/>
      <c r="M77" s="222"/>
    </row>
    <row r="78" spans="1:13" s="200" customFormat="1" ht="8.1" customHeight="1">
      <c r="A78" s="223"/>
      <c r="B78" s="224"/>
      <c r="C78" s="225"/>
      <c r="D78" s="226"/>
      <c r="E78" s="227"/>
      <c r="F78" s="227"/>
      <c r="G78" s="227"/>
      <c r="H78" s="227"/>
      <c r="I78" s="216"/>
      <c r="J78" s="220"/>
      <c r="K78" s="229"/>
      <c r="L78" s="229"/>
      <c r="M78" s="214"/>
    </row>
    <row r="79" spans="1:13" s="248" customFormat="1" ht="16.5" customHeight="1">
      <c r="B79" s="820"/>
      <c r="C79" s="821"/>
      <c r="D79" s="822"/>
      <c r="E79" s="823"/>
      <c r="F79" s="823"/>
      <c r="H79" s="236" t="s">
        <v>30</v>
      </c>
      <c r="I79" s="250"/>
      <c r="J79" s="250"/>
      <c r="K79" s="251"/>
      <c r="L79" s="250"/>
    </row>
    <row r="80" spans="1:13" ht="12.95" customHeight="1">
      <c r="B80" s="252"/>
      <c r="C80" s="824"/>
      <c r="D80" s="825"/>
      <c r="E80" s="826"/>
      <c r="F80" s="826"/>
      <c r="H80" s="827" t="s">
        <v>275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P87"/>
  <sheetViews>
    <sheetView view="pageBreakPreview" zoomScale="90" zoomScaleNormal="90" zoomScaleSheetLayoutView="90" workbookViewId="0">
      <selection activeCell="B5" sqref="B5"/>
    </sheetView>
  </sheetViews>
  <sheetFormatPr defaultColWidth="10.42578125" defaultRowHeight="16.5"/>
  <cols>
    <col min="1" max="1" width="1.85546875" style="164" customWidth="1"/>
    <col min="2" max="2" width="12.5703125" style="164" customWidth="1"/>
    <col min="3" max="3" width="5.28515625" style="164" customWidth="1"/>
    <col min="4" max="4" width="9.28515625" style="165" customWidth="1"/>
    <col min="5" max="5" width="8.5703125" style="165" customWidth="1"/>
    <col min="6" max="6" width="7.85546875" style="165" customWidth="1"/>
    <col min="7" max="7" width="11.5703125" style="165" customWidth="1"/>
    <col min="8" max="8" width="1.140625" style="166" customWidth="1"/>
    <col min="9" max="9" width="8.5703125" style="166" customWidth="1"/>
    <col min="10" max="10" width="7.85546875" style="166" customWidth="1"/>
    <col min="11" max="11" width="11.5703125" style="166" customWidth="1"/>
    <col min="12" max="12" width="1.28515625" style="166" customWidth="1"/>
    <col min="13" max="13" width="8.5703125" style="166" customWidth="1"/>
    <col min="14" max="14" width="7.85546875" style="166" customWidth="1"/>
    <col min="15" max="15" width="11.5703125" style="166" customWidth="1"/>
    <col min="16" max="16" width="1.85546875" style="164" customWidth="1"/>
    <col min="17" max="16384" width="10.42578125" style="164"/>
  </cols>
  <sheetData>
    <row r="1" spans="1:16" ht="8.1" customHeight="1"/>
    <row r="2" spans="1:16" ht="8.1" customHeight="1"/>
    <row r="3" spans="1:16" s="167" customFormat="1">
      <c r="B3" s="168" t="s">
        <v>1203</v>
      </c>
      <c r="C3" s="169" t="s">
        <v>1123</v>
      </c>
      <c r="D3" s="170"/>
      <c r="E3" s="170"/>
      <c r="F3" s="170"/>
      <c r="G3" s="170"/>
      <c r="H3" s="171"/>
      <c r="I3" s="171"/>
      <c r="J3" s="171"/>
      <c r="K3" s="171"/>
      <c r="L3" s="171"/>
      <c r="M3" s="171"/>
      <c r="N3" s="171"/>
      <c r="O3" s="171"/>
    </row>
    <row r="4" spans="1:16" s="173" customFormat="1" ht="16.5" customHeight="1">
      <c r="B4" s="174" t="s">
        <v>1204</v>
      </c>
      <c r="C4" s="175" t="s">
        <v>1124</v>
      </c>
      <c r="D4" s="176"/>
      <c r="E4" s="176"/>
      <c r="F4" s="176"/>
      <c r="G4" s="176"/>
      <c r="H4" s="174"/>
      <c r="I4" s="174"/>
      <c r="J4" s="174"/>
      <c r="K4" s="174"/>
      <c r="L4" s="174"/>
      <c r="M4" s="174"/>
      <c r="N4" s="174"/>
      <c r="O4" s="174"/>
    </row>
    <row r="5" spans="1:16" s="177" customFormat="1" ht="9.9499999999999993" customHeight="1" thickBot="1">
      <c r="B5" s="178"/>
      <c r="C5" s="178"/>
      <c r="D5" s="179"/>
      <c r="E5" s="179"/>
      <c r="F5" s="179"/>
      <c r="G5" s="179"/>
      <c r="H5" s="180"/>
      <c r="I5" s="180"/>
      <c r="J5" s="180"/>
      <c r="K5" s="180"/>
      <c r="L5" s="180"/>
      <c r="M5" s="180"/>
      <c r="N5" s="180"/>
      <c r="O5" s="180"/>
    </row>
    <row r="6" spans="1:16" s="186" customFormat="1" ht="5.25" customHeight="1" thickTop="1">
      <c r="A6" s="181"/>
      <c r="B6" s="182"/>
      <c r="C6" s="183"/>
      <c r="D6" s="184"/>
      <c r="E6" s="184"/>
      <c r="F6" s="184"/>
      <c r="G6" s="184"/>
      <c r="H6" s="185"/>
      <c r="I6" s="185"/>
      <c r="J6" s="185"/>
      <c r="K6" s="185"/>
      <c r="L6" s="185"/>
      <c r="M6" s="185"/>
      <c r="N6" s="185"/>
      <c r="O6" s="185"/>
      <c r="P6" s="181"/>
    </row>
    <row r="7" spans="1:16" s="186" customFormat="1" ht="16.5" customHeight="1">
      <c r="A7" s="187"/>
      <c r="B7" s="187" t="s">
        <v>0</v>
      </c>
      <c r="C7" s="188"/>
      <c r="D7" s="189" t="s">
        <v>1</v>
      </c>
      <c r="E7" s="1705" t="s">
        <v>872</v>
      </c>
      <c r="F7" s="1705"/>
      <c r="G7" s="1705"/>
      <c r="H7" s="190"/>
      <c r="I7" s="1677" t="s">
        <v>3</v>
      </c>
      <c r="J7" s="1677"/>
      <c r="K7" s="1677"/>
      <c r="L7" s="1677"/>
      <c r="M7" s="1677"/>
      <c r="N7" s="1677"/>
      <c r="O7" s="1677"/>
      <c r="P7" s="187"/>
    </row>
    <row r="8" spans="1:16" s="186" customFormat="1" ht="17.100000000000001" customHeight="1">
      <c r="A8" s="191"/>
      <c r="B8" s="191" t="s">
        <v>5</v>
      </c>
      <c r="C8" s="192"/>
      <c r="D8" s="193" t="s">
        <v>6</v>
      </c>
      <c r="E8" s="1706" t="s">
        <v>873</v>
      </c>
      <c r="F8" s="1706"/>
      <c r="G8" s="1706"/>
      <c r="H8" s="194"/>
      <c r="I8" s="1678" t="s">
        <v>8</v>
      </c>
      <c r="J8" s="1678"/>
      <c r="K8" s="1678"/>
      <c r="L8" s="1678"/>
      <c r="M8" s="1678"/>
      <c r="N8" s="1678"/>
      <c r="O8" s="1678"/>
      <c r="P8" s="191"/>
    </row>
    <row r="9" spans="1:16" s="186" customFormat="1" ht="17.100000000000001" customHeight="1">
      <c r="A9" s="191"/>
      <c r="B9" s="191"/>
      <c r="C9" s="192"/>
      <c r="D9" s="193"/>
      <c r="E9" s="258" t="s">
        <v>57</v>
      </c>
      <c r="F9" s="258" t="s">
        <v>33</v>
      </c>
      <c r="G9" s="258" t="s">
        <v>34</v>
      </c>
      <c r="H9" s="194"/>
      <c r="I9" s="1681" t="s">
        <v>2</v>
      </c>
      <c r="J9" s="1681"/>
      <c r="K9" s="1681"/>
      <c r="L9" s="189"/>
      <c r="M9" s="1677" t="s">
        <v>10</v>
      </c>
      <c r="N9" s="1677"/>
      <c r="O9" s="1677"/>
      <c r="P9" s="191"/>
    </row>
    <row r="10" spans="1:16" s="186" customFormat="1" ht="17.100000000000001" customHeight="1">
      <c r="A10" s="191"/>
      <c r="B10" s="191"/>
      <c r="C10" s="192"/>
      <c r="D10" s="193"/>
      <c r="E10" s="194" t="s">
        <v>7</v>
      </c>
      <c r="F10" s="194" t="s">
        <v>35</v>
      </c>
      <c r="G10" s="194" t="s">
        <v>36</v>
      </c>
      <c r="H10" s="194"/>
      <c r="I10" s="1678" t="s">
        <v>7</v>
      </c>
      <c r="J10" s="1678"/>
      <c r="K10" s="1678"/>
      <c r="L10" s="193"/>
      <c r="M10" s="1678" t="s">
        <v>11</v>
      </c>
      <c r="N10" s="1678"/>
      <c r="O10" s="1678"/>
      <c r="P10" s="191"/>
    </row>
    <row r="11" spans="1:16" s="186" customFormat="1">
      <c r="A11" s="191"/>
      <c r="B11" s="191"/>
      <c r="C11" s="192"/>
      <c r="D11" s="193"/>
      <c r="H11" s="194"/>
      <c r="I11" s="195" t="s">
        <v>57</v>
      </c>
      <c r="J11" s="195" t="s">
        <v>33</v>
      </c>
      <c r="K11" s="195" t="s">
        <v>34</v>
      </c>
      <c r="L11" s="195"/>
      <c r="M11" s="195" t="s">
        <v>57</v>
      </c>
      <c r="N11" s="195" t="s">
        <v>33</v>
      </c>
      <c r="O11" s="195" t="s">
        <v>34</v>
      </c>
      <c r="P11" s="191"/>
    </row>
    <row r="12" spans="1:16" s="186" customFormat="1">
      <c r="A12" s="191"/>
      <c r="B12" s="191"/>
      <c r="C12" s="192"/>
      <c r="D12" s="193"/>
      <c r="H12" s="194"/>
      <c r="I12" s="194" t="s">
        <v>7</v>
      </c>
      <c r="J12" s="194" t="s">
        <v>35</v>
      </c>
      <c r="K12" s="194" t="s">
        <v>36</v>
      </c>
      <c r="L12" s="194"/>
      <c r="M12" s="194" t="s">
        <v>7</v>
      </c>
      <c r="N12" s="194" t="s">
        <v>35</v>
      </c>
      <c r="O12" s="194" t="s">
        <v>36</v>
      </c>
      <c r="P12" s="191"/>
    </row>
    <row r="13" spans="1:16" s="186" customFormat="1" ht="7.5" customHeight="1">
      <c r="A13" s="196"/>
      <c r="B13" s="196"/>
      <c r="C13" s="197"/>
      <c r="D13" s="198"/>
      <c r="E13" s="198"/>
      <c r="F13" s="198"/>
      <c r="G13" s="198"/>
      <c r="H13" s="199"/>
      <c r="I13" s="199"/>
      <c r="J13" s="199"/>
      <c r="K13" s="199"/>
      <c r="L13" s="199"/>
      <c r="M13" s="199"/>
      <c r="N13" s="199"/>
      <c r="O13" s="199"/>
      <c r="P13" s="196"/>
    </row>
    <row r="14" spans="1:16" ht="6.95" customHeight="1">
      <c r="A14" s="200"/>
      <c r="B14" s="201"/>
      <c r="C14" s="201"/>
      <c r="D14" s="202"/>
      <c r="E14" s="202"/>
      <c r="F14" s="202"/>
      <c r="G14" s="202"/>
      <c r="H14" s="203"/>
      <c r="I14" s="204"/>
      <c r="J14" s="204"/>
      <c r="K14" s="204"/>
      <c r="L14" s="204"/>
      <c r="M14" s="204"/>
      <c r="N14" s="204"/>
      <c r="O14" s="204"/>
      <c r="P14" s="200"/>
    </row>
    <row r="15" spans="1:16" s="200" customFormat="1" ht="12.95" customHeight="1">
      <c r="B15" s="205" t="s">
        <v>12</v>
      </c>
      <c r="C15" s="206"/>
      <c r="D15" s="207">
        <v>2021</v>
      </c>
      <c r="E15" s="208">
        <f>SUM(E19,E23,E27,E31,E35,E39,E43,E47,E51,E55,E59,E63,E67,E71,E75,E79)</f>
        <v>32334</v>
      </c>
      <c r="F15" s="208">
        <f>SUM(F19,F23,F27,F31,F35,F39,F43,F47,F51,F55,F59,F63,F67,F71,F75,F79)</f>
        <v>517</v>
      </c>
      <c r="G15" s="208">
        <f>SUM(G19,G23,G27,G31,G35,G39,G43,G47,G51,G55,G59,G63,G67,G71,G75,G79)</f>
        <v>31817</v>
      </c>
      <c r="H15" s="210"/>
      <c r="I15" s="208">
        <f>SUM(I19,I23,I27,I31,I35,I39,I43,I47,I51,I55,I59,I63,I67,I71,I75,I79)</f>
        <v>3402</v>
      </c>
      <c r="J15" s="208">
        <f>SUM(J19,J23,J27,J31,J35,J39,J43,J47,J51,J55,J59,J63,J67,J71,J75,J79)</f>
        <v>669</v>
      </c>
      <c r="K15" s="208">
        <f>SUM(K19,K23,K27,K31,K35,K39,K43,K47,K51,K55,K59,K63,K67,K71,K75,K79)</f>
        <v>2733</v>
      </c>
      <c r="L15" s="208"/>
      <c r="M15" s="208">
        <f>SUM(M19,M23,M27,M31,M35,M39,M43,M47,M51,M55,M59,M63,M67,M71,M75,M79)</f>
        <v>1228</v>
      </c>
      <c r="N15" s="208">
        <f>SUM(N19,N23,N27,N31,N35,N39,N43,N47,N51,N55,N59,N63,N67,N71,N75,N79)</f>
        <v>214</v>
      </c>
      <c r="O15" s="208">
        <f>SUM(O19,O23,O27,O31,O35,O39,O43,O47,O51,O55,O59,O63,O67,O71,O75,O79)</f>
        <v>1014</v>
      </c>
    </row>
    <row r="16" spans="1:16" s="200" customFormat="1" ht="12.95" customHeight="1">
      <c r="B16" s="205"/>
      <c r="C16" s="206"/>
      <c r="D16" s="207">
        <v>2022</v>
      </c>
      <c r="E16" s="208">
        <f t="shared" ref="E16:G16" si="0">SUM(E20,E24,E28,E32,E36,E40,E44,E48,E52,E56,E60,E64,E68,E72,E76,E80)</f>
        <v>31622</v>
      </c>
      <c r="F16" s="208">
        <f t="shared" si="0"/>
        <v>534</v>
      </c>
      <c r="G16" s="208">
        <f t="shared" si="0"/>
        <v>31088</v>
      </c>
      <c r="H16" s="210"/>
      <c r="I16" s="208">
        <f t="shared" ref="I16:K16" si="1">SUM(I20,I24,I28,I32,I36,I40,I44,I48,I52,I56,I60,I64,I68,I72,I76,I80)</f>
        <v>3334</v>
      </c>
      <c r="J16" s="208">
        <f t="shared" si="1"/>
        <v>675</v>
      </c>
      <c r="K16" s="208">
        <f t="shared" si="1"/>
        <v>2659</v>
      </c>
      <c r="L16" s="208"/>
      <c r="M16" s="208">
        <f t="shared" ref="M16:O16" si="2">SUM(M20,M24,M28,M32,M36,M40,M44,M48,M52,M56,M60,M64,M68,M72,M76,M80)</f>
        <v>1172</v>
      </c>
      <c r="N16" s="208">
        <f t="shared" si="2"/>
        <v>225</v>
      </c>
      <c r="O16" s="208">
        <f t="shared" si="2"/>
        <v>947</v>
      </c>
    </row>
    <row r="17" spans="2:15" s="200" customFormat="1" ht="12.95" customHeight="1">
      <c r="B17" s="205"/>
      <c r="C17" s="206"/>
      <c r="D17" s="207">
        <v>2023</v>
      </c>
      <c r="E17" s="208">
        <f t="shared" ref="E17:G17" si="3">SUM(E21,E25,E29,E33,E37,E41,E45,E49,E53,E57,E61,E65,E69,E73,E77,E81)</f>
        <v>31853</v>
      </c>
      <c r="F17" s="208">
        <f t="shared" si="3"/>
        <v>528</v>
      </c>
      <c r="G17" s="208">
        <f t="shared" si="3"/>
        <v>31325</v>
      </c>
      <c r="H17" s="210"/>
      <c r="I17" s="208">
        <f t="shared" ref="I17:K17" si="4">SUM(I21,I25,I29,I33,I37,I41,I45,I49,I53,I57,I61,I65,I69,I73,I77,I81)</f>
        <v>1167</v>
      </c>
      <c r="J17" s="208">
        <f t="shared" si="4"/>
        <v>220</v>
      </c>
      <c r="K17" s="208">
        <f t="shared" si="4"/>
        <v>947</v>
      </c>
      <c r="L17" s="208"/>
      <c r="M17" s="208">
        <f t="shared" ref="M17:O17" si="5">SUM(M21,M25,M29,M33,M37,M41,M45,M49,M53,M57,M61,M65,M69,M73,M77,M81)</f>
        <v>1167</v>
      </c>
      <c r="N17" s="208">
        <f t="shared" si="5"/>
        <v>220</v>
      </c>
      <c r="O17" s="208">
        <f t="shared" si="5"/>
        <v>947</v>
      </c>
    </row>
    <row r="18" spans="2:15" s="200" customFormat="1" ht="6.95" customHeight="1">
      <c r="B18" s="205"/>
      <c r="C18" s="206"/>
      <c r="D18" s="212"/>
      <c r="E18" s="214"/>
      <c r="F18" s="214"/>
      <c r="G18" s="214"/>
      <c r="H18" s="56"/>
      <c r="I18" s="57"/>
      <c r="J18" s="57"/>
      <c r="K18" s="57"/>
      <c r="L18" s="57"/>
      <c r="M18" s="214"/>
      <c r="N18" s="57"/>
      <c r="O18" s="57"/>
    </row>
    <row r="19" spans="2:15" s="200" customFormat="1" ht="12.95" customHeight="1">
      <c r="B19" s="213" t="s">
        <v>13</v>
      </c>
      <c r="C19" s="213"/>
      <c r="D19" s="212">
        <v>2021</v>
      </c>
      <c r="E19" s="214">
        <f t="shared" ref="E19:E21" si="6">SUM(F19:G19)</f>
        <v>5431</v>
      </c>
      <c r="F19" s="214">
        <v>118</v>
      </c>
      <c r="G19" s="214">
        <v>5313</v>
      </c>
      <c r="H19" s="56"/>
      <c r="I19" s="57">
        <f t="shared" ref="I19:I20" si="7">SUM(J19:K19)</f>
        <v>429</v>
      </c>
      <c r="J19" s="57">
        <f>SUM(N19,'[20]6.21 (2)'!F22)</f>
        <v>77</v>
      </c>
      <c r="K19" s="57">
        <f>SUM(O19,'[20]6.21 (2)'!G22)</f>
        <v>352</v>
      </c>
      <c r="L19" s="57"/>
      <c r="M19" s="214">
        <f t="shared" ref="M19:M21" si="8">SUM(N19:O19)</f>
        <v>116</v>
      </c>
      <c r="N19" s="57">
        <v>19</v>
      </c>
      <c r="O19" s="57">
        <v>97</v>
      </c>
    </row>
    <row r="20" spans="2:15" s="200" customFormat="1" ht="12.95" customHeight="1">
      <c r="B20" s="213"/>
      <c r="C20" s="213"/>
      <c r="D20" s="212">
        <v>2022</v>
      </c>
      <c r="E20" s="214">
        <f t="shared" si="6"/>
        <v>5264</v>
      </c>
      <c r="F20" s="214">
        <v>122</v>
      </c>
      <c r="G20" s="214">
        <v>5142</v>
      </c>
      <c r="H20" s="126"/>
      <c r="I20" s="57">
        <f t="shared" si="7"/>
        <v>404</v>
      </c>
      <c r="J20" s="57">
        <f>SUM(N20,'[20]6.21 (2)'!F23)</f>
        <v>74</v>
      </c>
      <c r="K20" s="57">
        <f>SUM(O20,'[20]6.21 (2)'!G23)</f>
        <v>330</v>
      </c>
      <c r="L20" s="57"/>
      <c r="M20" s="214">
        <f t="shared" si="8"/>
        <v>88</v>
      </c>
      <c r="N20" s="58">
        <v>12</v>
      </c>
      <c r="O20" s="58">
        <v>76</v>
      </c>
    </row>
    <row r="21" spans="2:15" s="200" customFormat="1" ht="12.95" customHeight="1">
      <c r="B21" s="213"/>
      <c r="C21" s="213"/>
      <c r="D21" s="212">
        <v>2023</v>
      </c>
      <c r="E21" s="214">
        <f t="shared" si="6"/>
        <v>5566</v>
      </c>
      <c r="F21" s="214">
        <v>119</v>
      </c>
      <c r="G21" s="214">
        <v>5447</v>
      </c>
      <c r="H21" s="56"/>
      <c r="I21" s="57">
        <f t="shared" ref="I21" si="9">SUM(J21:K21)</f>
        <v>97</v>
      </c>
      <c r="J21" s="57">
        <f>SUM(N21,'[20]6.21 (2)'!F24)</f>
        <v>17</v>
      </c>
      <c r="K21" s="57">
        <f>SUM(O21,'[20]6.21 (2)'!G24)</f>
        <v>80</v>
      </c>
      <c r="L21" s="57"/>
      <c r="M21" s="214">
        <f t="shared" si="8"/>
        <v>97</v>
      </c>
      <c r="N21" s="215">
        <v>17</v>
      </c>
      <c r="O21" s="215">
        <v>80</v>
      </c>
    </row>
    <row r="22" spans="2:15" s="200" customFormat="1" ht="6.95" customHeight="1">
      <c r="B22" s="213"/>
      <c r="C22" s="213"/>
      <c r="D22" s="212"/>
      <c r="E22" s="214"/>
      <c r="F22" s="214"/>
      <c r="G22" s="214"/>
      <c r="H22" s="56"/>
      <c r="I22" s="57"/>
      <c r="J22" s="57"/>
      <c r="K22" s="57"/>
      <c r="L22" s="57"/>
      <c r="M22" s="214"/>
      <c r="N22" s="57"/>
      <c r="O22" s="57"/>
    </row>
    <row r="23" spans="2:15" s="200" customFormat="1" ht="12.95" customHeight="1">
      <c r="B23" s="213" t="s">
        <v>14</v>
      </c>
      <c r="C23" s="213"/>
      <c r="D23" s="212">
        <v>2021</v>
      </c>
      <c r="E23" s="214">
        <f t="shared" ref="E23:E25" si="10">SUM(F23:G23)</f>
        <v>2010</v>
      </c>
      <c r="F23" s="214">
        <v>23</v>
      </c>
      <c r="G23" s="214">
        <v>1987</v>
      </c>
      <c r="H23" s="56"/>
      <c r="I23" s="57">
        <f t="shared" ref="I23:I25" si="11">SUM(J23:K23)</f>
        <v>346</v>
      </c>
      <c r="J23" s="57">
        <f>SUM(N23,'[20]6.21 (2)'!F26)</f>
        <v>78</v>
      </c>
      <c r="K23" s="57">
        <f>SUM(O23,'[20]6.21 (2)'!G26)</f>
        <v>268</v>
      </c>
      <c r="L23" s="57"/>
      <c r="M23" s="214">
        <f t="shared" ref="M23:M25" si="12">SUM(N23:O23)</f>
        <v>26</v>
      </c>
      <c r="N23" s="57">
        <v>2</v>
      </c>
      <c r="O23" s="57">
        <v>24</v>
      </c>
    </row>
    <row r="24" spans="2:15" s="200" customFormat="1" ht="12.95" customHeight="1">
      <c r="B24" s="213"/>
      <c r="C24" s="213"/>
      <c r="D24" s="212">
        <v>2022</v>
      </c>
      <c r="E24" s="214">
        <f t="shared" si="10"/>
        <v>1949</v>
      </c>
      <c r="F24" s="214">
        <v>26</v>
      </c>
      <c r="G24" s="214">
        <v>1923</v>
      </c>
      <c r="H24" s="63"/>
      <c r="I24" s="57">
        <f t="shared" si="11"/>
        <v>338</v>
      </c>
      <c r="J24" s="57">
        <f>SUM(N24,'[20]6.21 (2)'!F27)</f>
        <v>72</v>
      </c>
      <c r="K24" s="57">
        <f>SUM(O24,'[20]6.21 (2)'!G27)</f>
        <v>266</v>
      </c>
      <c r="L24" s="57"/>
      <c r="M24" s="214">
        <f t="shared" si="12"/>
        <v>25</v>
      </c>
      <c r="N24" s="57">
        <v>2</v>
      </c>
      <c r="O24" s="57">
        <v>23</v>
      </c>
    </row>
    <row r="25" spans="2:15" s="200" customFormat="1" ht="12.95" customHeight="1">
      <c r="B25" s="213"/>
      <c r="C25" s="213"/>
      <c r="D25" s="212">
        <v>2023</v>
      </c>
      <c r="E25" s="214">
        <f t="shared" si="10"/>
        <v>1799</v>
      </c>
      <c r="F25" s="214">
        <v>19</v>
      </c>
      <c r="G25" s="214">
        <v>1780</v>
      </c>
      <c r="H25" s="56"/>
      <c r="I25" s="57">
        <f t="shared" si="11"/>
        <v>25</v>
      </c>
      <c r="J25" s="57">
        <f>SUM(N25,'[20]6.21 (2)'!F28)</f>
        <v>3</v>
      </c>
      <c r="K25" s="57">
        <f>SUM(O25,'[20]6.21 (2)'!G28)</f>
        <v>22</v>
      </c>
      <c r="L25" s="57"/>
      <c r="M25" s="214">
        <f t="shared" si="12"/>
        <v>25</v>
      </c>
      <c r="N25" s="218">
        <v>3</v>
      </c>
      <c r="O25" s="218">
        <v>22</v>
      </c>
    </row>
    <row r="26" spans="2:15" s="200" customFormat="1" ht="6.95" customHeight="1">
      <c r="B26" s="213"/>
      <c r="C26" s="213"/>
      <c r="D26" s="212"/>
      <c r="E26" s="214"/>
      <c r="F26" s="214"/>
      <c r="G26" s="214"/>
      <c r="H26" s="56"/>
      <c r="I26" s="57"/>
      <c r="J26" s="57"/>
      <c r="K26" s="57"/>
      <c r="L26" s="57"/>
      <c r="M26" s="214"/>
      <c r="N26" s="218"/>
      <c r="O26" s="218"/>
    </row>
    <row r="27" spans="2:15" s="200" customFormat="1" ht="12.95" customHeight="1">
      <c r="B27" s="213" t="s">
        <v>15</v>
      </c>
      <c r="C27" s="213"/>
      <c r="D27" s="212">
        <v>2021</v>
      </c>
      <c r="E27" s="214">
        <f t="shared" ref="E27:E28" si="13">SUM(F27:G27)</f>
        <v>928</v>
      </c>
      <c r="F27" s="214">
        <v>5</v>
      </c>
      <c r="G27" s="214">
        <v>923</v>
      </c>
      <c r="H27" s="56"/>
      <c r="I27" s="57">
        <f t="shared" ref="I27:I28" si="14">SUM(J27:K27)</f>
        <v>191</v>
      </c>
      <c r="J27" s="57">
        <f>SUM(N27,'[20]6.21 (2)'!F30)</f>
        <v>28</v>
      </c>
      <c r="K27" s="57">
        <f>SUM(O27,'[20]6.21 (2)'!G30)</f>
        <v>163</v>
      </c>
      <c r="L27" s="57"/>
      <c r="M27" s="214" t="s">
        <v>29</v>
      </c>
      <c r="N27" s="214" t="s">
        <v>29</v>
      </c>
      <c r="O27" s="214" t="s">
        <v>29</v>
      </c>
    </row>
    <row r="28" spans="2:15" s="200" customFormat="1" ht="12.95" customHeight="1">
      <c r="B28" s="213"/>
      <c r="C28" s="213"/>
      <c r="D28" s="212">
        <v>2022</v>
      </c>
      <c r="E28" s="214">
        <f t="shared" si="13"/>
        <v>914</v>
      </c>
      <c r="F28" s="214">
        <v>5</v>
      </c>
      <c r="G28" s="214">
        <v>909</v>
      </c>
      <c r="H28" s="63"/>
      <c r="I28" s="57">
        <f t="shared" si="14"/>
        <v>190</v>
      </c>
      <c r="J28" s="57">
        <f>SUM(N28,'[20]6.21 (2)'!F31)</f>
        <v>31</v>
      </c>
      <c r="K28" s="57">
        <f>SUM(O28,'[20]6.21 (2)'!G31)</f>
        <v>159</v>
      </c>
      <c r="L28" s="57"/>
      <c r="M28" s="214" t="s">
        <v>29</v>
      </c>
      <c r="N28" s="214" t="s">
        <v>29</v>
      </c>
      <c r="O28" s="214" t="s">
        <v>29</v>
      </c>
    </row>
    <row r="29" spans="2:15" s="200" customFormat="1" ht="12.95" customHeight="1">
      <c r="B29" s="213"/>
      <c r="C29" s="213"/>
      <c r="D29" s="212">
        <v>2023</v>
      </c>
      <c r="E29" s="214">
        <f t="shared" ref="E29" si="15">SUM(F29:G29)</f>
        <v>916</v>
      </c>
      <c r="F29" s="214">
        <v>4</v>
      </c>
      <c r="G29" s="214">
        <v>912</v>
      </c>
      <c r="H29" s="56"/>
      <c r="I29" s="214" t="s">
        <v>29</v>
      </c>
      <c r="J29" s="214" t="s">
        <v>29</v>
      </c>
      <c r="K29" s="214" t="s">
        <v>29</v>
      </c>
      <c r="L29" s="218"/>
      <c r="M29" s="214" t="s">
        <v>29</v>
      </c>
      <c r="N29" s="214" t="s">
        <v>29</v>
      </c>
      <c r="O29" s="214" t="s">
        <v>29</v>
      </c>
    </row>
    <row r="30" spans="2:15" s="200" customFormat="1" ht="6.95" customHeight="1">
      <c r="B30" s="213"/>
      <c r="C30" s="213"/>
      <c r="D30" s="212"/>
      <c r="E30" s="214"/>
      <c r="F30" s="214"/>
      <c r="G30" s="214"/>
      <c r="H30" s="56"/>
      <c r="I30" s="218"/>
      <c r="J30" s="218"/>
      <c r="K30" s="218"/>
      <c r="L30" s="218"/>
      <c r="M30" s="214"/>
      <c r="N30" s="218"/>
      <c r="O30" s="218"/>
    </row>
    <row r="31" spans="2:15" s="200" customFormat="1" ht="12.95" customHeight="1">
      <c r="B31" s="213" t="s">
        <v>16</v>
      </c>
      <c r="C31" s="219"/>
      <c r="D31" s="212">
        <v>2021</v>
      </c>
      <c r="E31" s="214">
        <f t="shared" ref="E31:E33" si="16">SUM(F31:G31)</f>
        <v>1192</v>
      </c>
      <c r="F31" s="214">
        <v>22</v>
      </c>
      <c r="G31" s="214">
        <v>1170</v>
      </c>
      <c r="H31" s="56"/>
      <c r="I31" s="214" t="s">
        <v>29</v>
      </c>
      <c r="J31" s="214" t="s">
        <v>29</v>
      </c>
      <c r="K31" s="214" t="s">
        <v>29</v>
      </c>
      <c r="L31" s="218"/>
      <c r="M31" s="214" t="s">
        <v>29</v>
      </c>
      <c r="N31" s="214" t="s">
        <v>29</v>
      </c>
      <c r="O31" s="214" t="s">
        <v>29</v>
      </c>
    </row>
    <row r="32" spans="2:15" s="200" customFormat="1" ht="12.95" customHeight="1">
      <c r="B32" s="213"/>
      <c r="C32" s="219"/>
      <c r="D32" s="212">
        <v>2022</v>
      </c>
      <c r="E32" s="214">
        <f t="shared" si="16"/>
        <v>1096</v>
      </c>
      <c r="F32" s="214">
        <v>19</v>
      </c>
      <c r="G32" s="214">
        <v>1077</v>
      </c>
      <c r="H32" s="63"/>
      <c r="I32" s="214" t="s">
        <v>29</v>
      </c>
      <c r="J32" s="214" t="s">
        <v>29</v>
      </c>
      <c r="K32" s="214" t="s">
        <v>29</v>
      </c>
      <c r="L32" s="57"/>
      <c r="M32" s="214" t="s">
        <v>29</v>
      </c>
      <c r="N32" s="214" t="s">
        <v>29</v>
      </c>
      <c r="O32" s="214" t="s">
        <v>29</v>
      </c>
    </row>
    <row r="33" spans="2:15" s="200" customFormat="1" ht="12.95" customHeight="1">
      <c r="B33" s="213"/>
      <c r="C33" s="219"/>
      <c r="D33" s="212">
        <v>2023</v>
      </c>
      <c r="E33" s="214">
        <f t="shared" si="16"/>
        <v>1377</v>
      </c>
      <c r="F33" s="214">
        <v>20</v>
      </c>
      <c r="G33" s="214">
        <v>1357</v>
      </c>
      <c r="H33" s="56"/>
      <c r="I33" s="214" t="s">
        <v>29</v>
      </c>
      <c r="J33" s="214" t="s">
        <v>29</v>
      </c>
      <c r="K33" s="214" t="s">
        <v>29</v>
      </c>
      <c r="L33" s="57"/>
      <c r="M33" s="214" t="s">
        <v>29</v>
      </c>
      <c r="N33" s="214" t="s">
        <v>29</v>
      </c>
      <c r="O33" s="214" t="s">
        <v>29</v>
      </c>
    </row>
    <row r="34" spans="2:15" s="200" customFormat="1" ht="6.95" customHeight="1">
      <c r="B34" s="213"/>
      <c r="C34" s="219"/>
      <c r="D34" s="212"/>
      <c r="E34" s="214"/>
      <c r="F34" s="214"/>
      <c r="G34" s="214"/>
      <c r="H34" s="56"/>
      <c r="I34" s="57"/>
      <c r="J34" s="57"/>
      <c r="K34" s="57"/>
      <c r="L34" s="57"/>
      <c r="M34" s="214"/>
      <c r="N34" s="57"/>
      <c r="O34" s="57"/>
    </row>
    <row r="35" spans="2:15" s="200" customFormat="1" ht="12.95" customHeight="1">
      <c r="B35" s="213" t="s">
        <v>17</v>
      </c>
      <c r="C35" s="201"/>
      <c r="D35" s="212">
        <v>2021</v>
      </c>
      <c r="E35" s="214">
        <f t="shared" ref="E35:E37" si="17">SUM(F35:G35)</f>
        <v>1419</v>
      </c>
      <c r="F35" s="214">
        <v>22</v>
      </c>
      <c r="G35" s="214">
        <v>1397</v>
      </c>
      <c r="H35" s="56"/>
      <c r="I35" s="57">
        <f t="shared" ref="I35:I37" si="18">SUM(J35:K35)</f>
        <v>146</v>
      </c>
      <c r="J35" s="57">
        <f>SUM(N35,'[20]6.21 (2)'!F38)</f>
        <v>27</v>
      </c>
      <c r="K35" s="57">
        <f>SUM(O35,'[20]6.21 (2)'!G38)</f>
        <v>119</v>
      </c>
      <c r="L35" s="57"/>
      <c r="M35" s="214">
        <f t="shared" ref="M35:M37" si="19">SUM(N35:O35)</f>
        <v>35</v>
      </c>
      <c r="N35" s="57">
        <v>4</v>
      </c>
      <c r="O35" s="57">
        <v>31</v>
      </c>
    </row>
    <row r="36" spans="2:15" s="200" customFormat="1" ht="12.95" customHeight="1">
      <c r="B36" s="213"/>
      <c r="C36" s="201"/>
      <c r="D36" s="212">
        <v>2022</v>
      </c>
      <c r="E36" s="214">
        <f t="shared" si="17"/>
        <v>1406</v>
      </c>
      <c r="F36" s="214">
        <v>23</v>
      </c>
      <c r="G36" s="214">
        <v>1383</v>
      </c>
      <c r="H36" s="63"/>
      <c r="I36" s="57">
        <f t="shared" si="18"/>
        <v>151</v>
      </c>
      <c r="J36" s="57">
        <f>SUM(N36,'[20]6.21 (2)'!F39)</f>
        <v>31</v>
      </c>
      <c r="K36" s="57">
        <f>SUM(O36,'[20]6.21 (2)'!G39)</f>
        <v>120</v>
      </c>
      <c r="L36" s="57"/>
      <c r="M36" s="214">
        <f t="shared" si="19"/>
        <v>38</v>
      </c>
      <c r="N36" s="57">
        <v>6</v>
      </c>
      <c r="O36" s="57">
        <v>32</v>
      </c>
    </row>
    <row r="37" spans="2:15" s="200" customFormat="1" ht="12.95" customHeight="1">
      <c r="B37" s="213"/>
      <c r="C37" s="201"/>
      <c r="D37" s="212">
        <v>2023</v>
      </c>
      <c r="E37" s="214">
        <f t="shared" si="17"/>
        <v>1468</v>
      </c>
      <c r="F37" s="214">
        <v>26</v>
      </c>
      <c r="G37" s="214">
        <v>1442</v>
      </c>
      <c r="H37" s="56"/>
      <c r="I37" s="57">
        <f t="shared" si="18"/>
        <v>26</v>
      </c>
      <c r="J37" s="57">
        <f>SUM(N37,'[20]6.21 (2)'!F40)</f>
        <v>2</v>
      </c>
      <c r="K37" s="57">
        <f>SUM(O37,'[20]6.21 (2)'!G40)</f>
        <v>24</v>
      </c>
      <c r="L37" s="57"/>
      <c r="M37" s="214">
        <f t="shared" si="19"/>
        <v>26</v>
      </c>
      <c r="N37" s="218">
        <v>2</v>
      </c>
      <c r="O37" s="218">
        <v>24</v>
      </c>
    </row>
    <row r="38" spans="2:15" s="200" customFormat="1" ht="6.95" customHeight="1">
      <c r="B38" s="213"/>
      <c r="C38" s="201"/>
      <c r="D38" s="212"/>
      <c r="E38" s="214"/>
      <c r="F38" s="214"/>
      <c r="G38" s="214"/>
      <c r="H38" s="56"/>
      <c r="I38" s="57"/>
      <c r="J38" s="57"/>
      <c r="K38" s="57"/>
      <c r="L38" s="57"/>
      <c r="M38" s="214"/>
      <c r="N38" s="218"/>
      <c r="O38" s="218"/>
    </row>
    <row r="39" spans="2:15" s="200" customFormat="1" ht="12.95" customHeight="1">
      <c r="B39" s="213" t="s">
        <v>18</v>
      </c>
      <c r="C39" s="201"/>
      <c r="D39" s="212">
        <v>2021</v>
      </c>
      <c r="E39" s="214">
        <f t="shared" ref="E39:E40" si="20">SUM(F39:G39)</f>
        <v>1004</v>
      </c>
      <c r="F39" s="214">
        <v>18</v>
      </c>
      <c r="G39" s="214">
        <v>986</v>
      </c>
      <c r="H39" s="56"/>
      <c r="I39" s="57">
        <f t="shared" ref="I39:I40" si="21">SUM(J39:K39)</f>
        <v>234</v>
      </c>
      <c r="J39" s="57">
        <f>SUM(N39,'[20]6.21 (2)'!F42)</f>
        <v>44</v>
      </c>
      <c r="K39" s="57">
        <f>SUM(O39,'[20]6.21 (2)'!G42)</f>
        <v>190</v>
      </c>
      <c r="L39" s="57"/>
      <c r="M39" s="214" t="s">
        <v>29</v>
      </c>
      <c r="N39" s="214" t="s">
        <v>29</v>
      </c>
      <c r="O39" s="214" t="s">
        <v>29</v>
      </c>
    </row>
    <row r="40" spans="2:15" s="200" customFormat="1" ht="12.95" customHeight="1">
      <c r="B40" s="213"/>
      <c r="C40" s="201"/>
      <c r="D40" s="212">
        <v>2022</v>
      </c>
      <c r="E40" s="214">
        <f t="shared" si="20"/>
        <v>991</v>
      </c>
      <c r="F40" s="214">
        <v>17</v>
      </c>
      <c r="G40" s="214">
        <v>974</v>
      </c>
      <c r="H40" s="54"/>
      <c r="I40" s="57">
        <f t="shared" si="21"/>
        <v>234</v>
      </c>
      <c r="J40" s="57">
        <f>SUM(N40,'[20]6.21 (2)'!F43)</f>
        <v>41</v>
      </c>
      <c r="K40" s="57">
        <f>SUM(O40,'[20]6.21 (2)'!G43)</f>
        <v>193</v>
      </c>
      <c r="L40" s="57"/>
      <c r="M40" s="214" t="s">
        <v>29</v>
      </c>
      <c r="N40" s="214" t="s">
        <v>29</v>
      </c>
      <c r="O40" s="214" t="s">
        <v>29</v>
      </c>
    </row>
    <row r="41" spans="2:15" s="200" customFormat="1" ht="12.95" customHeight="1">
      <c r="B41" s="213"/>
      <c r="C41" s="201"/>
      <c r="D41" s="212">
        <v>2023</v>
      </c>
      <c r="E41" s="214">
        <f t="shared" ref="E41" si="22">SUM(F41:G41)</f>
        <v>969</v>
      </c>
      <c r="F41" s="214">
        <v>19</v>
      </c>
      <c r="G41" s="214">
        <v>950</v>
      </c>
      <c r="H41" s="221"/>
      <c r="I41" s="214" t="s">
        <v>29</v>
      </c>
      <c r="J41" s="214" t="s">
        <v>29</v>
      </c>
      <c r="K41" s="214" t="s">
        <v>29</v>
      </c>
      <c r="L41" s="57"/>
      <c r="M41" s="214" t="s">
        <v>29</v>
      </c>
      <c r="N41" s="214" t="s">
        <v>29</v>
      </c>
      <c r="O41" s="214" t="s">
        <v>29</v>
      </c>
    </row>
    <row r="42" spans="2:15" s="200" customFormat="1" ht="6.95" customHeight="1">
      <c r="B42" s="213"/>
      <c r="C42" s="201"/>
      <c r="D42" s="212"/>
      <c r="E42" s="214"/>
      <c r="F42" s="214"/>
      <c r="G42" s="214"/>
      <c r="H42" s="221"/>
      <c r="I42" s="57"/>
      <c r="J42" s="57"/>
      <c r="K42" s="57"/>
      <c r="L42" s="57"/>
      <c r="M42" s="214"/>
      <c r="N42" s="215"/>
      <c r="O42" s="215"/>
    </row>
    <row r="43" spans="2:15" s="200" customFormat="1" ht="12.95" customHeight="1">
      <c r="B43" s="213" t="s">
        <v>19</v>
      </c>
      <c r="C43" s="201"/>
      <c r="D43" s="212">
        <v>2021</v>
      </c>
      <c r="E43" s="214">
        <f t="shared" ref="E43:E45" si="23">SUM(F43:G43)</f>
        <v>2030</v>
      </c>
      <c r="F43" s="214">
        <v>27</v>
      </c>
      <c r="G43" s="214">
        <v>2003</v>
      </c>
      <c r="H43" s="56"/>
      <c r="I43" s="57">
        <f t="shared" ref="I43:I45" si="24">SUM(J43:K43)</f>
        <v>103</v>
      </c>
      <c r="J43" s="57">
        <f>SUM(N43,'[20]6.21 (2)'!F46)</f>
        <v>26</v>
      </c>
      <c r="K43" s="57">
        <f>SUM(O43,'[20]6.21 (2)'!G46)</f>
        <v>77</v>
      </c>
      <c r="L43" s="57"/>
      <c r="M43" s="214">
        <f t="shared" ref="M43:M45" si="25">SUM(N43:O43)</f>
        <v>20</v>
      </c>
      <c r="N43" s="57">
        <v>4</v>
      </c>
      <c r="O43" s="57">
        <v>16</v>
      </c>
    </row>
    <row r="44" spans="2:15" s="200" customFormat="1" ht="12.95" customHeight="1">
      <c r="B44" s="213"/>
      <c r="C44" s="201"/>
      <c r="D44" s="212">
        <v>2022</v>
      </c>
      <c r="E44" s="214">
        <f t="shared" si="23"/>
        <v>1994</v>
      </c>
      <c r="F44" s="214">
        <v>37</v>
      </c>
      <c r="G44" s="214">
        <v>1957</v>
      </c>
      <c r="H44" s="63"/>
      <c r="I44" s="57">
        <f t="shared" si="24"/>
        <v>105</v>
      </c>
      <c r="J44" s="57">
        <f>SUM(N44,'[20]6.21 (2)'!F47)</f>
        <v>26</v>
      </c>
      <c r="K44" s="57">
        <f>SUM(O44,'[20]6.21 (2)'!G47)</f>
        <v>79</v>
      </c>
      <c r="L44" s="57"/>
      <c r="M44" s="214">
        <f t="shared" si="25"/>
        <v>22</v>
      </c>
      <c r="N44" s="215">
        <v>5</v>
      </c>
      <c r="O44" s="215">
        <v>17</v>
      </c>
    </row>
    <row r="45" spans="2:15" s="200" customFormat="1" ht="12.95" customHeight="1">
      <c r="B45" s="213"/>
      <c r="C45" s="201"/>
      <c r="D45" s="212">
        <v>2023</v>
      </c>
      <c r="E45" s="214">
        <f t="shared" si="23"/>
        <v>1980</v>
      </c>
      <c r="F45" s="214">
        <v>39</v>
      </c>
      <c r="G45" s="214">
        <v>1941</v>
      </c>
      <c r="H45" s="56"/>
      <c r="I45" s="57">
        <f t="shared" si="24"/>
        <v>34</v>
      </c>
      <c r="J45" s="57">
        <f>SUM(N45,'[20]6.21 (2)'!F48)</f>
        <v>5</v>
      </c>
      <c r="K45" s="57">
        <f>SUM(O45,'[20]6.21 (2)'!G48)</f>
        <v>29</v>
      </c>
      <c r="L45" s="57"/>
      <c r="M45" s="214">
        <f t="shared" si="25"/>
        <v>34</v>
      </c>
      <c r="N45" s="215">
        <v>5</v>
      </c>
      <c r="O45" s="215">
        <v>29</v>
      </c>
    </row>
    <row r="46" spans="2:15" s="200" customFormat="1" ht="6.95" customHeight="1">
      <c r="B46" s="213"/>
      <c r="C46" s="201"/>
      <c r="D46" s="212"/>
      <c r="E46" s="214"/>
      <c r="F46" s="214"/>
      <c r="G46" s="214"/>
      <c r="H46" s="56"/>
      <c r="I46" s="57"/>
      <c r="J46" s="57"/>
      <c r="K46" s="57"/>
      <c r="L46" s="57"/>
      <c r="M46" s="214"/>
      <c r="N46" s="57"/>
      <c r="O46" s="57"/>
    </row>
    <row r="47" spans="2:15" s="200" customFormat="1" ht="12.95" customHeight="1">
      <c r="B47" s="213" t="s">
        <v>20</v>
      </c>
      <c r="C47" s="201"/>
      <c r="D47" s="212">
        <v>2021</v>
      </c>
      <c r="E47" s="214">
        <f t="shared" ref="E47:E49" si="26">SUM(F47:G47)</f>
        <v>2044</v>
      </c>
      <c r="F47" s="214">
        <v>19</v>
      </c>
      <c r="G47" s="214">
        <v>2025</v>
      </c>
      <c r="H47" s="56"/>
      <c r="I47" s="57">
        <f t="shared" ref="I47:I49" si="27">SUM(J47:K47)</f>
        <v>34</v>
      </c>
      <c r="J47" s="57">
        <f>SUM(N47,'[20]6.21 (2)'!F50)</f>
        <v>5</v>
      </c>
      <c r="K47" s="57">
        <f>SUM(O47,'[20]6.21 (2)'!G50)</f>
        <v>29</v>
      </c>
      <c r="L47" s="57"/>
      <c r="M47" s="214">
        <f t="shared" ref="M47:M49" si="28">SUM(N47:O47)</f>
        <v>15</v>
      </c>
      <c r="N47" s="57">
        <v>1</v>
      </c>
      <c r="O47" s="57">
        <v>14</v>
      </c>
    </row>
    <row r="48" spans="2:15" s="200" customFormat="1" ht="12.95" customHeight="1">
      <c r="B48" s="213"/>
      <c r="C48" s="201"/>
      <c r="D48" s="212">
        <v>2022</v>
      </c>
      <c r="E48" s="214">
        <f t="shared" si="26"/>
        <v>2018</v>
      </c>
      <c r="F48" s="214">
        <v>16</v>
      </c>
      <c r="G48" s="214">
        <v>2002</v>
      </c>
      <c r="H48" s="63"/>
      <c r="I48" s="57">
        <f t="shared" si="27"/>
        <v>33</v>
      </c>
      <c r="J48" s="57">
        <f>SUM(N48,'[20]6.21 (2)'!F51)</f>
        <v>7</v>
      </c>
      <c r="K48" s="57">
        <f>SUM(O48,'[20]6.21 (2)'!G51)</f>
        <v>26</v>
      </c>
      <c r="L48" s="57"/>
      <c r="M48" s="214">
        <f t="shared" si="28"/>
        <v>18</v>
      </c>
      <c r="N48" s="57">
        <v>3</v>
      </c>
      <c r="O48" s="57">
        <v>15</v>
      </c>
    </row>
    <row r="49" spans="2:15" s="200" customFormat="1" ht="12.95" customHeight="1">
      <c r="B49" s="213"/>
      <c r="C49" s="201"/>
      <c r="D49" s="212">
        <v>2023</v>
      </c>
      <c r="E49" s="214">
        <f t="shared" si="26"/>
        <v>1925</v>
      </c>
      <c r="F49" s="214">
        <v>15</v>
      </c>
      <c r="G49" s="214">
        <v>1910</v>
      </c>
      <c r="H49" s="56"/>
      <c r="I49" s="57">
        <f t="shared" si="27"/>
        <v>16</v>
      </c>
      <c r="J49" s="57">
        <f>SUM(N49,'[20]6.21 (2)'!F52)</f>
        <v>2</v>
      </c>
      <c r="K49" s="57">
        <f>SUM(O49,'[20]6.21 (2)'!G52)</f>
        <v>14</v>
      </c>
      <c r="L49" s="218"/>
      <c r="M49" s="214">
        <f t="shared" si="28"/>
        <v>16</v>
      </c>
      <c r="N49" s="218">
        <v>2</v>
      </c>
      <c r="O49" s="218">
        <v>14</v>
      </c>
    </row>
    <row r="50" spans="2:15" s="200" customFormat="1" ht="6.95" customHeight="1">
      <c r="B50" s="213"/>
      <c r="C50" s="201"/>
      <c r="D50" s="212"/>
      <c r="E50" s="214"/>
      <c r="F50" s="214"/>
      <c r="G50" s="214"/>
      <c r="H50" s="56"/>
      <c r="I50" s="218"/>
      <c r="J50" s="218"/>
      <c r="K50" s="218"/>
      <c r="L50" s="218"/>
      <c r="M50" s="214"/>
      <c r="N50" s="218"/>
      <c r="O50" s="218"/>
    </row>
    <row r="51" spans="2:15" s="200" customFormat="1" ht="12.95" customHeight="1">
      <c r="B51" s="213" t="s">
        <v>21</v>
      </c>
      <c r="C51" s="219"/>
      <c r="D51" s="212">
        <v>2021</v>
      </c>
      <c r="E51" s="214">
        <f t="shared" ref="E51:E53" si="29">SUM(F51:G51)</f>
        <v>185</v>
      </c>
      <c r="F51" s="214">
        <v>2</v>
      </c>
      <c r="G51" s="214">
        <v>183</v>
      </c>
      <c r="H51" s="56"/>
      <c r="I51" s="214" t="s">
        <v>29</v>
      </c>
      <c r="J51" s="214" t="s">
        <v>29</v>
      </c>
      <c r="K51" s="214" t="s">
        <v>29</v>
      </c>
      <c r="L51" s="218"/>
      <c r="M51" s="214" t="s">
        <v>29</v>
      </c>
      <c r="N51" s="214" t="s">
        <v>29</v>
      </c>
      <c r="O51" s="214" t="s">
        <v>29</v>
      </c>
    </row>
    <row r="52" spans="2:15" s="200" customFormat="1" ht="12.95" customHeight="1">
      <c r="B52" s="213"/>
      <c r="C52" s="219"/>
      <c r="D52" s="212">
        <v>2022</v>
      </c>
      <c r="E52" s="214">
        <f t="shared" si="29"/>
        <v>173</v>
      </c>
      <c r="F52" s="214">
        <v>2</v>
      </c>
      <c r="G52" s="214">
        <v>171</v>
      </c>
      <c r="H52" s="63"/>
      <c r="I52" s="214" t="s">
        <v>29</v>
      </c>
      <c r="J52" s="214" t="s">
        <v>29</v>
      </c>
      <c r="K52" s="214" t="s">
        <v>29</v>
      </c>
      <c r="L52" s="57"/>
      <c r="M52" s="214" t="s">
        <v>29</v>
      </c>
      <c r="N52" s="214" t="s">
        <v>29</v>
      </c>
      <c r="O52" s="214" t="s">
        <v>29</v>
      </c>
    </row>
    <row r="53" spans="2:15" s="200" customFormat="1" ht="12.95" customHeight="1">
      <c r="B53" s="213"/>
      <c r="C53" s="219"/>
      <c r="D53" s="212">
        <v>2023</v>
      </c>
      <c r="E53" s="214">
        <f t="shared" si="29"/>
        <v>172</v>
      </c>
      <c r="F53" s="214">
        <v>2</v>
      </c>
      <c r="G53" s="214">
        <v>170</v>
      </c>
      <c r="H53" s="56"/>
      <c r="I53" s="214" t="s">
        <v>29</v>
      </c>
      <c r="J53" s="214" t="s">
        <v>29</v>
      </c>
      <c r="K53" s="214" t="s">
        <v>29</v>
      </c>
      <c r="L53" s="57"/>
      <c r="M53" s="214" t="s">
        <v>29</v>
      </c>
      <c r="N53" s="214" t="s">
        <v>29</v>
      </c>
      <c r="O53" s="214" t="s">
        <v>29</v>
      </c>
    </row>
    <row r="54" spans="2:15" s="200" customFormat="1" ht="6.95" customHeight="1">
      <c r="B54" s="213"/>
      <c r="C54" s="219"/>
      <c r="D54" s="212"/>
      <c r="E54" s="214"/>
      <c r="F54" s="214"/>
      <c r="G54" s="214"/>
      <c r="H54" s="56"/>
      <c r="I54" s="57"/>
      <c r="J54" s="57"/>
      <c r="K54" s="57"/>
      <c r="L54" s="57"/>
      <c r="M54" s="214"/>
      <c r="N54" s="57"/>
      <c r="O54" s="57"/>
    </row>
    <row r="55" spans="2:15" s="200" customFormat="1" ht="12.95" customHeight="1">
      <c r="B55" s="213" t="s">
        <v>22</v>
      </c>
      <c r="C55" s="201"/>
      <c r="D55" s="212">
        <v>2021</v>
      </c>
      <c r="E55" s="214">
        <f t="shared" ref="E55:E57" si="30">SUM(F55:G55)</f>
        <v>9622</v>
      </c>
      <c r="F55" s="214">
        <v>153</v>
      </c>
      <c r="G55" s="214">
        <v>9469</v>
      </c>
      <c r="H55" s="56"/>
      <c r="I55" s="57">
        <f t="shared" ref="I55:I57" si="31">SUM(J55:K55)</f>
        <v>1225</v>
      </c>
      <c r="J55" s="57">
        <f>SUM(N55,'[20]6.21 (2)'!F58)</f>
        <v>227</v>
      </c>
      <c r="K55" s="57">
        <f>SUM(O55,'[20]6.21 (2)'!G58)</f>
        <v>998</v>
      </c>
      <c r="L55" s="57"/>
      <c r="M55" s="214">
        <f t="shared" ref="M55:M57" si="32">SUM(N55:O55)</f>
        <v>542</v>
      </c>
      <c r="N55" s="57">
        <v>90</v>
      </c>
      <c r="O55" s="57">
        <v>452</v>
      </c>
    </row>
    <row r="56" spans="2:15" s="200" customFormat="1" ht="12.95" customHeight="1">
      <c r="B56" s="213"/>
      <c r="C56" s="201"/>
      <c r="D56" s="212">
        <v>2022</v>
      </c>
      <c r="E56" s="214">
        <f t="shared" si="30"/>
        <v>9424</v>
      </c>
      <c r="F56" s="214">
        <v>155</v>
      </c>
      <c r="G56" s="214">
        <v>9269</v>
      </c>
      <c r="H56" s="63"/>
      <c r="I56" s="57">
        <f t="shared" si="31"/>
        <v>1187</v>
      </c>
      <c r="J56" s="57">
        <f>SUM(N56,'[20]6.21 (2)'!F59)</f>
        <v>222</v>
      </c>
      <c r="K56" s="57">
        <f>SUM(O56,'[20]6.21 (2)'!G59)</f>
        <v>965</v>
      </c>
      <c r="L56" s="57"/>
      <c r="M56" s="214">
        <f t="shared" si="32"/>
        <v>518</v>
      </c>
      <c r="N56" s="215">
        <v>91</v>
      </c>
      <c r="O56" s="215">
        <v>427</v>
      </c>
    </row>
    <row r="57" spans="2:15" s="200" customFormat="1" ht="12.95" customHeight="1">
      <c r="B57" s="213"/>
      <c r="C57" s="201"/>
      <c r="D57" s="212">
        <v>2023</v>
      </c>
      <c r="E57" s="214">
        <f t="shared" si="30"/>
        <v>9371</v>
      </c>
      <c r="F57" s="214">
        <v>150</v>
      </c>
      <c r="G57" s="214">
        <v>9221</v>
      </c>
      <c r="H57" s="56"/>
      <c r="I57" s="57">
        <f t="shared" si="31"/>
        <v>493</v>
      </c>
      <c r="J57" s="57">
        <f>SUM(N57,'[20]6.21 (2)'!F60)</f>
        <v>89</v>
      </c>
      <c r="K57" s="57">
        <f>SUM(O57,'[20]6.21 (2)'!G60)</f>
        <v>404</v>
      </c>
      <c r="L57" s="57"/>
      <c r="M57" s="214">
        <f t="shared" si="32"/>
        <v>493</v>
      </c>
      <c r="N57" s="215">
        <v>89</v>
      </c>
      <c r="O57" s="215">
        <v>404</v>
      </c>
    </row>
    <row r="58" spans="2:15" s="200" customFormat="1" ht="6.95" customHeight="1">
      <c r="B58" s="213"/>
      <c r="C58" s="201"/>
      <c r="D58" s="212"/>
      <c r="E58" s="214"/>
      <c r="F58" s="214"/>
      <c r="G58" s="214"/>
      <c r="H58" s="56"/>
      <c r="I58" s="57"/>
      <c r="J58" s="57"/>
      <c r="K58" s="57"/>
      <c r="L58" s="57"/>
      <c r="M58" s="214"/>
      <c r="N58" s="57"/>
      <c r="O58" s="57"/>
    </row>
    <row r="59" spans="2:15" s="200" customFormat="1" ht="12.95" customHeight="1">
      <c r="B59" s="213" t="s">
        <v>23</v>
      </c>
      <c r="C59" s="201"/>
      <c r="D59" s="212">
        <v>2021</v>
      </c>
      <c r="E59" s="214">
        <f t="shared" ref="E59:E61" si="33">SUM(F59:G59)</f>
        <v>619</v>
      </c>
      <c r="F59" s="214">
        <v>6</v>
      </c>
      <c r="G59" s="214">
        <v>613</v>
      </c>
      <c r="H59" s="56"/>
      <c r="I59" s="57">
        <f t="shared" ref="I59:I61" si="34">SUM(J59:K59)</f>
        <v>135</v>
      </c>
      <c r="J59" s="57">
        <f>SUM(N59,'[20]6.21 (2)'!F62)</f>
        <v>21</v>
      </c>
      <c r="K59" s="57">
        <f>SUM(O59,'[20]6.21 (2)'!G62)</f>
        <v>114</v>
      </c>
      <c r="L59" s="57"/>
      <c r="M59" s="214">
        <f t="shared" ref="M59:M61" si="35">SUM(N59:O59)</f>
        <v>20</v>
      </c>
      <c r="N59" s="57">
        <v>4</v>
      </c>
      <c r="O59" s="57">
        <v>16</v>
      </c>
    </row>
    <row r="60" spans="2:15" s="200" customFormat="1" ht="12.95" customHeight="1">
      <c r="B60" s="213"/>
      <c r="C60" s="201"/>
      <c r="D60" s="212">
        <v>2022</v>
      </c>
      <c r="E60" s="214">
        <f t="shared" si="33"/>
        <v>647</v>
      </c>
      <c r="F60" s="214">
        <v>6</v>
      </c>
      <c r="G60" s="214">
        <v>641</v>
      </c>
      <c r="H60" s="63"/>
      <c r="I60" s="57">
        <f t="shared" si="34"/>
        <v>127</v>
      </c>
      <c r="J60" s="57">
        <f>SUM(N60,'[20]6.21 (2)'!F63)</f>
        <v>23</v>
      </c>
      <c r="K60" s="57">
        <f>SUM(O60,'[20]6.21 (2)'!G63)</f>
        <v>104</v>
      </c>
      <c r="L60" s="57"/>
      <c r="M60" s="214">
        <f t="shared" si="35"/>
        <v>15</v>
      </c>
      <c r="N60" s="58">
        <v>7</v>
      </c>
      <c r="O60" s="58">
        <v>8</v>
      </c>
    </row>
    <row r="61" spans="2:15" s="200" customFormat="1" ht="12.95" customHeight="1">
      <c r="B61" s="213"/>
      <c r="C61" s="201"/>
      <c r="D61" s="212">
        <v>2023</v>
      </c>
      <c r="E61" s="214">
        <f t="shared" si="33"/>
        <v>643</v>
      </c>
      <c r="F61" s="214">
        <v>6</v>
      </c>
      <c r="G61" s="214">
        <v>637</v>
      </c>
      <c r="H61" s="56"/>
      <c r="I61" s="57">
        <f t="shared" si="34"/>
        <v>17</v>
      </c>
      <c r="J61" s="57">
        <f>SUM(N61,'[20]6.21 (2)'!F64)</f>
        <v>7</v>
      </c>
      <c r="K61" s="57">
        <f>SUM(O61,'[20]6.21 (2)'!G64)</f>
        <v>10</v>
      </c>
      <c r="L61" s="57"/>
      <c r="M61" s="214">
        <f t="shared" si="35"/>
        <v>17</v>
      </c>
      <c r="N61" s="215">
        <v>7</v>
      </c>
      <c r="O61" s="215">
        <v>10</v>
      </c>
    </row>
    <row r="62" spans="2:15" s="200" customFormat="1" ht="6.95" customHeight="1">
      <c r="B62" s="213"/>
      <c r="C62" s="201"/>
      <c r="D62" s="212"/>
      <c r="E62" s="214"/>
      <c r="F62" s="214"/>
      <c r="G62" s="214"/>
      <c r="H62" s="56"/>
      <c r="I62" s="57"/>
      <c r="J62" s="57"/>
      <c r="K62" s="57"/>
      <c r="L62" s="57"/>
      <c r="M62" s="214"/>
      <c r="N62" s="57"/>
      <c r="O62" s="57"/>
    </row>
    <row r="63" spans="2:15" s="200" customFormat="1" ht="12.95" customHeight="1">
      <c r="B63" s="213" t="s">
        <v>24</v>
      </c>
      <c r="C63" s="201"/>
      <c r="D63" s="212">
        <v>2021</v>
      </c>
      <c r="E63" s="214">
        <f t="shared" ref="E63:E65" si="36">SUM(F63:G63)</f>
        <v>1669</v>
      </c>
      <c r="F63" s="214">
        <v>24</v>
      </c>
      <c r="G63" s="214">
        <v>1645</v>
      </c>
      <c r="H63" s="56"/>
      <c r="I63" s="57">
        <f t="shared" ref="I63:I65" si="37">SUM(J63:K63)</f>
        <v>215</v>
      </c>
      <c r="J63" s="57">
        <f>SUM(N63,'[20]6.21 (2)'!F66)</f>
        <v>65</v>
      </c>
      <c r="K63" s="57">
        <f>SUM(O63,'[20]6.21 (2)'!G66)</f>
        <v>150</v>
      </c>
      <c r="L63" s="57"/>
      <c r="M63" s="214">
        <f t="shared" ref="M63:M65" si="38">SUM(N63:O63)</f>
        <v>189</v>
      </c>
      <c r="N63" s="57">
        <v>55</v>
      </c>
      <c r="O63" s="57">
        <v>134</v>
      </c>
    </row>
    <row r="64" spans="2:15" s="200" customFormat="1" ht="12.95" customHeight="1">
      <c r="B64" s="213"/>
      <c r="C64" s="201"/>
      <c r="D64" s="212">
        <v>2022</v>
      </c>
      <c r="E64" s="214">
        <f t="shared" si="36"/>
        <v>1642</v>
      </c>
      <c r="F64" s="214">
        <v>28</v>
      </c>
      <c r="G64" s="214">
        <v>1614</v>
      </c>
      <c r="H64" s="63"/>
      <c r="I64" s="57">
        <f t="shared" si="37"/>
        <v>222</v>
      </c>
      <c r="J64" s="57">
        <f>SUM(N64,'[20]6.21 (2)'!F67)</f>
        <v>70</v>
      </c>
      <c r="K64" s="57">
        <f>SUM(O64,'[20]6.21 (2)'!G67)</f>
        <v>152</v>
      </c>
      <c r="L64" s="57"/>
      <c r="M64" s="214">
        <f t="shared" si="38"/>
        <v>197</v>
      </c>
      <c r="N64" s="215">
        <v>61</v>
      </c>
      <c r="O64" s="215">
        <v>136</v>
      </c>
    </row>
    <row r="65" spans="2:15" s="200" customFormat="1" ht="12.95" customHeight="1">
      <c r="B65" s="213"/>
      <c r="C65" s="201"/>
      <c r="D65" s="212">
        <v>2023</v>
      </c>
      <c r="E65" s="214">
        <f t="shared" si="36"/>
        <v>1569</v>
      </c>
      <c r="F65" s="214">
        <v>32</v>
      </c>
      <c r="G65" s="214">
        <v>1537</v>
      </c>
      <c r="H65" s="56"/>
      <c r="I65" s="57">
        <f t="shared" si="37"/>
        <v>193</v>
      </c>
      <c r="J65" s="57">
        <f>SUM(N65,'[20]6.21 (2)'!F68)</f>
        <v>57</v>
      </c>
      <c r="K65" s="57">
        <f>SUM(O65,'[20]6.21 (2)'!G68)</f>
        <v>136</v>
      </c>
      <c r="L65" s="57"/>
      <c r="M65" s="214">
        <f t="shared" si="38"/>
        <v>193</v>
      </c>
      <c r="N65" s="215">
        <v>57</v>
      </c>
      <c r="O65" s="215">
        <v>136</v>
      </c>
    </row>
    <row r="66" spans="2:15" s="200" customFormat="1" ht="6.95" customHeight="1">
      <c r="B66" s="213"/>
      <c r="C66" s="201"/>
      <c r="D66" s="212"/>
      <c r="E66" s="214"/>
      <c r="F66" s="214"/>
      <c r="G66" s="214"/>
      <c r="H66" s="56"/>
      <c r="I66" s="57"/>
      <c r="J66" s="57"/>
      <c r="K66" s="57"/>
      <c r="L66" s="57"/>
      <c r="M66" s="214"/>
      <c r="N66" s="57"/>
      <c r="O66" s="57"/>
    </row>
    <row r="67" spans="2:15" s="200" customFormat="1" ht="12.95" customHeight="1">
      <c r="B67" s="213" t="s">
        <v>25</v>
      </c>
      <c r="C67" s="201"/>
      <c r="D67" s="212">
        <v>2021</v>
      </c>
      <c r="E67" s="214">
        <f t="shared" ref="E67:E69" si="39">SUM(F67:G67)</f>
        <v>2083</v>
      </c>
      <c r="F67" s="214">
        <v>20</v>
      </c>
      <c r="G67" s="214">
        <v>2063</v>
      </c>
      <c r="H67" s="56"/>
      <c r="I67" s="57">
        <f t="shared" ref="I67:I69" si="40">SUM(J67:K67)</f>
        <v>244</v>
      </c>
      <c r="J67" s="57">
        <f>SUM(N67,'[20]6.21 (2)'!F70)</f>
        <v>51</v>
      </c>
      <c r="K67" s="57">
        <f>SUM(O67,'[20]6.21 (2)'!G70)</f>
        <v>193</v>
      </c>
      <c r="L67" s="57"/>
      <c r="M67" s="214">
        <f t="shared" ref="M67:M69" si="41">SUM(N67:O67)</f>
        <v>188</v>
      </c>
      <c r="N67" s="57">
        <v>25</v>
      </c>
      <c r="O67" s="57">
        <v>163</v>
      </c>
    </row>
    <row r="68" spans="2:15" s="200" customFormat="1" ht="12.95" customHeight="1">
      <c r="B68" s="213"/>
      <c r="C68" s="201"/>
      <c r="D68" s="212">
        <v>2022</v>
      </c>
      <c r="E68" s="214">
        <f t="shared" si="39"/>
        <v>2022</v>
      </c>
      <c r="F68" s="214">
        <v>22</v>
      </c>
      <c r="G68" s="214">
        <v>2000</v>
      </c>
      <c r="H68" s="63"/>
      <c r="I68" s="57">
        <f t="shared" si="40"/>
        <v>272</v>
      </c>
      <c r="J68" s="57">
        <f>SUM(N68,'[20]6.21 (2)'!F71)</f>
        <v>61</v>
      </c>
      <c r="K68" s="57">
        <f>SUM(O68,'[20]6.21 (2)'!G71)</f>
        <v>211</v>
      </c>
      <c r="L68" s="57"/>
      <c r="M68" s="214">
        <f t="shared" si="41"/>
        <v>204</v>
      </c>
      <c r="N68" s="58">
        <v>32</v>
      </c>
      <c r="O68" s="58">
        <v>172</v>
      </c>
    </row>
    <row r="69" spans="2:15" s="200" customFormat="1" ht="12.95" customHeight="1">
      <c r="B69" s="213"/>
      <c r="C69" s="201"/>
      <c r="D69" s="212">
        <v>2023</v>
      </c>
      <c r="E69" s="214">
        <f t="shared" si="39"/>
        <v>2006</v>
      </c>
      <c r="F69" s="214">
        <v>21</v>
      </c>
      <c r="G69" s="214">
        <v>1985</v>
      </c>
      <c r="H69" s="56"/>
      <c r="I69" s="57">
        <f t="shared" si="40"/>
        <v>195</v>
      </c>
      <c r="J69" s="57">
        <f>SUM(N69,'[20]6.21 (2)'!F72)</f>
        <v>30</v>
      </c>
      <c r="K69" s="57">
        <f>SUM(O69,'[20]6.21 (2)'!G72)</f>
        <v>165</v>
      </c>
      <c r="L69" s="57"/>
      <c r="M69" s="214">
        <f t="shared" si="41"/>
        <v>195</v>
      </c>
      <c r="N69" s="215">
        <v>30</v>
      </c>
      <c r="O69" s="215">
        <v>165</v>
      </c>
    </row>
    <row r="70" spans="2:15" s="200" customFormat="1" ht="6.95" customHeight="1">
      <c r="B70" s="213"/>
      <c r="C70" s="201"/>
      <c r="D70" s="212"/>
      <c r="E70" s="214"/>
      <c r="F70" s="214"/>
      <c r="G70" s="214"/>
      <c r="H70" s="56"/>
      <c r="I70" s="57"/>
      <c r="J70" s="57"/>
      <c r="K70" s="57"/>
      <c r="L70" s="57"/>
      <c r="M70" s="214"/>
      <c r="N70" s="57"/>
      <c r="O70" s="57"/>
    </row>
    <row r="71" spans="2:15" s="200" customFormat="1" ht="12.95" customHeight="1">
      <c r="B71" s="213" t="s">
        <v>26</v>
      </c>
      <c r="C71" s="219"/>
      <c r="D71" s="212">
        <v>2021</v>
      </c>
      <c r="E71" s="214">
        <f t="shared" ref="E71:E73" si="42">SUM(F71:G71)</f>
        <v>1700</v>
      </c>
      <c r="F71" s="214">
        <v>51</v>
      </c>
      <c r="G71" s="214">
        <v>1649</v>
      </c>
      <c r="H71" s="56"/>
      <c r="I71" s="57">
        <f t="shared" ref="I71:I73" si="43">SUM(J71:K71)</f>
        <v>79</v>
      </c>
      <c r="J71" s="57">
        <f>SUM(N71,'[20]6.21 (2)'!F74)</f>
        <v>16</v>
      </c>
      <c r="K71" s="57">
        <f>SUM(O71,'[20]6.21 (2)'!G74)</f>
        <v>63</v>
      </c>
      <c r="L71" s="57"/>
      <c r="M71" s="214">
        <f t="shared" ref="M71:M73" si="44">SUM(N71:O71)</f>
        <v>56</v>
      </c>
      <c r="N71" s="57">
        <v>6</v>
      </c>
      <c r="O71" s="57">
        <v>50</v>
      </c>
    </row>
    <row r="72" spans="2:15" s="200" customFormat="1" ht="12.95" customHeight="1">
      <c r="B72" s="213"/>
      <c r="C72" s="219"/>
      <c r="D72" s="212">
        <v>2022</v>
      </c>
      <c r="E72" s="214">
        <f t="shared" si="42"/>
        <v>1677</v>
      </c>
      <c r="F72" s="214">
        <v>49</v>
      </c>
      <c r="G72" s="214">
        <v>1628</v>
      </c>
      <c r="H72" s="63"/>
      <c r="I72" s="57">
        <f t="shared" si="43"/>
        <v>50</v>
      </c>
      <c r="J72" s="57">
        <f>SUM(N72,'[20]6.21 (2)'!F75)</f>
        <v>13</v>
      </c>
      <c r="K72" s="57">
        <f>SUM(O72,'[20]6.21 (2)'!G75)</f>
        <v>37</v>
      </c>
      <c r="L72" s="57"/>
      <c r="M72" s="214">
        <f t="shared" si="44"/>
        <v>26</v>
      </c>
      <c r="N72" s="58">
        <v>2</v>
      </c>
      <c r="O72" s="58">
        <v>24</v>
      </c>
    </row>
    <row r="73" spans="2:15" s="200" customFormat="1" ht="12.95" customHeight="1">
      <c r="B73" s="213"/>
      <c r="C73" s="219"/>
      <c r="D73" s="212">
        <v>2023</v>
      </c>
      <c r="E73" s="214">
        <f t="shared" si="42"/>
        <v>1715</v>
      </c>
      <c r="F73" s="214">
        <v>51</v>
      </c>
      <c r="G73" s="214">
        <v>1664</v>
      </c>
      <c r="H73" s="56"/>
      <c r="I73" s="57">
        <f t="shared" si="43"/>
        <v>50</v>
      </c>
      <c r="J73" s="57">
        <f>SUM(N73,'[20]6.21 (2)'!F76)</f>
        <v>5</v>
      </c>
      <c r="K73" s="57">
        <f>SUM(O73,'[20]6.21 (2)'!G76)</f>
        <v>45</v>
      </c>
      <c r="L73" s="57"/>
      <c r="M73" s="214">
        <f t="shared" si="44"/>
        <v>50</v>
      </c>
      <c r="N73" s="215">
        <v>5</v>
      </c>
      <c r="O73" s="215">
        <v>45</v>
      </c>
    </row>
    <row r="74" spans="2:15" s="200" customFormat="1" ht="6.95" customHeight="1">
      <c r="B74" s="213"/>
      <c r="C74" s="219"/>
      <c r="D74" s="212"/>
      <c r="E74" s="214"/>
      <c r="F74" s="214"/>
      <c r="G74" s="214"/>
      <c r="H74" s="56"/>
      <c r="I74" s="57"/>
      <c r="J74" s="57"/>
      <c r="K74" s="57"/>
      <c r="L74" s="57"/>
      <c r="M74" s="214"/>
      <c r="N74" s="57"/>
      <c r="O74" s="57"/>
    </row>
    <row r="75" spans="2:15" s="200" customFormat="1" ht="12.95" customHeight="1">
      <c r="B75" s="213" t="s">
        <v>27</v>
      </c>
      <c r="C75" s="219"/>
      <c r="D75" s="212">
        <v>2021</v>
      </c>
      <c r="E75" s="214">
        <f t="shared" ref="E75:E77" si="45">SUM(F75:G75)</f>
        <v>92</v>
      </c>
      <c r="F75" s="214">
        <v>4</v>
      </c>
      <c r="G75" s="214">
        <v>88</v>
      </c>
      <c r="H75" s="56"/>
      <c r="I75" s="57">
        <f t="shared" ref="I75:I77" si="46">SUM(J75:K75)</f>
        <v>21</v>
      </c>
      <c r="J75" s="57">
        <f>SUM(N75,'[20]6.21 (2)'!F78)</f>
        <v>4</v>
      </c>
      <c r="K75" s="57">
        <f>SUM(O75,'[20]6.21 (2)'!G78)</f>
        <v>17</v>
      </c>
      <c r="L75" s="57"/>
      <c r="M75" s="214">
        <f t="shared" ref="M75:M77" si="47">SUM(N75:O75)</f>
        <v>21</v>
      </c>
      <c r="N75" s="57">
        <v>4</v>
      </c>
      <c r="O75" s="57">
        <v>17</v>
      </c>
    </row>
    <row r="76" spans="2:15" s="200" customFormat="1" ht="12.95" customHeight="1">
      <c r="B76" s="213"/>
      <c r="C76" s="219"/>
      <c r="D76" s="212">
        <v>2022</v>
      </c>
      <c r="E76" s="214">
        <f t="shared" si="45"/>
        <v>101</v>
      </c>
      <c r="F76" s="214">
        <v>4</v>
      </c>
      <c r="G76" s="214">
        <v>97</v>
      </c>
      <c r="H76" s="63"/>
      <c r="I76" s="57">
        <f t="shared" si="46"/>
        <v>21</v>
      </c>
      <c r="J76" s="57">
        <f>SUM(N76,'[20]6.21 (2)'!F79)</f>
        <v>4</v>
      </c>
      <c r="K76" s="57">
        <f>SUM(O76,'[20]6.21 (2)'!G79)</f>
        <v>17</v>
      </c>
      <c r="L76" s="57"/>
      <c r="M76" s="214">
        <f t="shared" si="47"/>
        <v>21</v>
      </c>
      <c r="N76" s="57">
        <v>4</v>
      </c>
      <c r="O76" s="57">
        <v>17</v>
      </c>
    </row>
    <row r="77" spans="2:15" s="200" customFormat="1" ht="12.95" customHeight="1">
      <c r="B77" s="213"/>
      <c r="C77" s="219"/>
      <c r="D77" s="212">
        <v>2023</v>
      </c>
      <c r="E77" s="214">
        <f t="shared" si="45"/>
        <v>97</v>
      </c>
      <c r="F77" s="214">
        <v>3</v>
      </c>
      <c r="G77" s="214">
        <v>94</v>
      </c>
      <c r="H77" s="56"/>
      <c r="I77" s="57">
        <f t="shared" si="46"/>
        <v>21</v>
      </c>
      <c r="J77" s="57">
        <f>SUM(N77,'[20]6.21 (2)'!F80)</f>
        <v>3</v>
      </c>
      <c r="K77" s="57">
        <f>SUM(O77,'[20]6.21 (2)'!G80)</f>
        <v>18</v>
      </c>
      <c r="L77" s="218"/>
      <c r="M77" s="214">
        <f t="shared" si="47"/>
        <v>21</v>
      </c>
      <c r="N77" s="218">
        <v>3</v>
      </c>
      <c r="O77" s="218">
        <v>18</v>
      </c>
    </row>
    <row r="78" spans="2:15" s="200" customFormat="1" ht="6.95" customHeight="1">
      <c r="B78" s="213"/>
      <c r="C78" s="219"/>
      <c r="D78" s="212"/>
      <c r="E78" s="214"/>
      <c r="F78" s="214"/>
      <c r="G78" s="214"/>
      <c r="H78" s="211"/>
      <c r="I78" s="218"/>
      <c r="J78" s="218"/>
      <c r="K78" s="218"/>
      <c r="L78" s="218"/>
      <c r="M78" s="214"/>
      <c r="N78" s="218"/>
      <c r="O78" s="218"/>
    </row>
    <row r="79" spans="2:15" s="200" customFormat="1" ht="12.95" customHeight="1">
      <c r="B79" s="213" t="s">
        <v>28</v>
      </c>
      <c r="C79" s="219"/>
      <c r="D79" s="212">
        <v>2021</v>
      </c>
      <c r="E79" s="214">
        <f t="shared" ref="E79:E81" si="48">SUM(F79:G79)</f>
        <v>306</v>
      </c>
      <c r="F79" s="214">
        <v>3</v>
      </c>
      <c r="G79" s="214">
        <v>303</v>
      </c>
      <c r="H79" s="214"/>
      <c r="I79" s="214" t="s">
        <v>29</v>
      </c>
      <c r="J79" s="214" t="s">
        <v>29</v>
      </c>
      <c r="K79" s="214" t="s">
        <v>29</v>
      </c>
      <c r="L79" s="214"/>
      <c r="M79" s="214" t="s">
        <v>29</v>
      </c>
      <c r="N79" s="214" t="s">
        <v>29</v>
      </c>
      <c r="O79" s="214" t="s">
        <v>29</v>
      </c>
    </row>
    <row r="80" spans="2:15" s="200" customFormat="1" ht="12.95" customHeight="1">
      <c r="B80" s="213"/>
      <c r="C80" s="219"/>
      <c r="D80" s="212">
        <v>2022</v>
      </c>
      <c r="E80" s="214">
        <f t="shared" si="48"/>
        <v>304</v>
      </c>
      <c r="F80" s="214">
        <v>3</v>
      </c>
      <c r="G80" s="214">
        <v>301</v>
      </c>
      <c r="H80" s="214"/>
      <c r="I80" s="214" t="s">
        <v>29</v>
      </c>
      <c r="J80" s="214" t="s">
        <v>29</v>
      </c>
      <c r="K80" s="214" t="s">
        <v>29</v>
      </c>
      <c r="L80" s="214"/>
      <c r="M80" s="214" t="s">
        <v>29</v>
      </c>
      <c r="N80" s="214" t="s">
        <v>29</v>
      </c>
      <c r="O80" s="214" t="s">
        <v>29</v>
      </c>
    </row>
    <row r="81" spans="1:16" s="200" customFormat="1" ht="12.95" customHeight="1">
      <c r="B81" s="213"/>
      <c r="C81" s="219"/>
      <c r="D81" s="212">
        <v>2023</v>
      </c>
      <c r="E81" s="214">
        <f t="shared" si="48"/>
        <v>280</v>
      </c>
      <c r="F81" s="214">
        <v>2</v>
      </c>
      <c r="G81" s="214">
        <v>278</v>
      </c>
      <c r="H81" s="214"/>
      <c r="I81" s="214" t="s">
        <v>29</v>
      </c>
      <c r="J81" s="214" t="s">
        <v>29</v>
      </c>
      <c r="K81" s="214" t="s">
        <v>29</v>
      </c>
      <c r="L81" s="214"/>
      <c r="M81" s="214" t="s">
        <v>29</v>
      </c>
      <c r="N81" s="214" t="s">
        <v>29</v>
      </c>
      <c r="O81" s="214" t="s">
        <v>29</v>
      </c>
    </row>
    <row r="82" spans="1:16" s="200" customFormat="1" ht="6.95" customHeight="1" thickBot="1">
      <c r="A82" s="223"/>
      <c r="B82" s="224"/>
      <c r="C82" s="225"/>
      <c r="D82" s="226"/>
      <c r="E82" s="863"/>
      <c r="F82" s="863"/>
      <c r="G82" s="863"/>
      <c r="H82" s="228"/>
      <c r="I82" s="863"/>
      <c r="J82" s="863"/>
      <c r="K82" s="863"/>
      <c r="L82" s="228"/>
      <c r="M82" s="863"/>
      <c r="N82" s="863"/>
      <c r="O82" s="863"/>
    </row>
    <row r="83" spans="1:16" s="238" customFormat="1" ht="18" customHeight="1">
      <c r="B83" s="231"/>
      <c r="D83" s="1666"/>
      <c r="E83" s="214"/>
      <c r="F83" s="214"/>
      <c r="G83" s="214"/>
      <c r="H83" s="1667"/>
      <c r="I83" s="214"/>
      <c r="J83" s="214"/>
      <c r="K83" s="214"/>
      <c r="L83" s="1667"/>
      <c r="M83" s="214"/>
      <c r="N83" s="214"/>
      <c r="O83" s="214"/>
      <c r="P83" s="237" t="s">
        <v>30</v>
      </c>
    </row>
    <row r="84" spans="1:16" s="230" customFormat="1" ht="15.75" customHeight="1">
      <c r="B84" s="231"/>
      <c r="D84" s="232"/>
      <c r="E84" s="233"/>
      <c r="F84" s="233"/>
      <c r="G84" s="233"/>
      <c r="H84" s="234"/>
      <c r="I84" s="235"/>
      <c r="J84" s="235"/>
      <c r="K84" s="235"/>
      <c r="L84" s="235"/>
      <c r="M84" s="235"/>
      <c r="N84" s="235"/>
      <c r="O84" s="235"/>
      <c r="P84" s="239" t="s">
        <v>31</v>
      </c>
    </row>
    <row r="85" spans="1:16" s="230" customFormat="1" ht="15.75" customHeight="1">
      <c r="B85" s="231"/>
      <c r="D85" s="232"/>
      <c r="E85" s="234"/>
      <c r="F85" s="234"/>
      <c r="G85" s="234"/>
      <c r="H85" s="234"/>
      <c r="I85" s="235"/>
      <c r="J85" s="235"/>
      <c r="K85" s="235"/>
      <c r="L85" s="235"/>
      <c r="M85" s="235"/>
      <c r="N85" s="235"/>
      <c r="O85" s="235"/>
    </row>
    <row r="86" spans="1:16" s="240" customFormat="1" ht="15.75" customHeight="1">
      <c r="B86" s="241"/>
      <c r="D86" s="242"/>
      <c r="E86" s="234"/>
      <c r="F86" s="234"/>
      <c r="G86" s="234"/>
      <c r="H86" s="234"/>
      <c r="I86" s="243"/>
      <c r="J86" s="243"/>
      <c r="K86" s="243"/>
      <c r="L86" s="243"/>
      <c r="M86" s="243"/>
      <c r="N86" s="243"/>
      <c r="O86" s="243"/>
    </row>
    <row r="87" spans="1:16" s="230" customFormat="1" ht="15.75" customHeight="1">
      <c r="B87" s="244"/>
      <c r="C87" s="245"/>
      <c r="D87" s="246"/>
      <c r="E87" s="234"/>
      <c r="F87" s="234"/>
      <c r="G87" s="234"/>
      <c r="H87" s="234"/>
      <c r="I87" s="235"/>
      <c r="J87" s="235"/>
      <c r="K87" s="235"/>
      <c r="L87" s="235"/>
      <c r="M87" s="235"/>
      <c r="N87" s="235"/>
      <c r="O87" s="235"/>
    </row>
  </sheetData>
  <mergeCells count="8">
    <mergeCell ref="E7:G7"/>
    <mergeCell ref="E8:G8"/>
    <mergeCell ref="I9:K9"/>
    <mergeCell ref="I10:K10"/>
    <mergeCell ref="M9:O9"/>
    <mergeCell ref="M10:O10"/>
    <mergeCell ref="I7:O7"/>
    <mergeCell ref="I8:O8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89"/>
  <sheetViews>
    <sheetView view="pageBreakPreview" zoomScale="90" zoomScaleNormal="90" zoomScaleSheetLayoutView="90" workbookViewId="0">
      <selection activeCell="B6" sqref="B6"/>
    </sheetView>
  </sheetViews>
  <sheetFormatPr defaultColWidth="10.42578125" defaultRowHeight="16.5"/>
  <cols>
    <col min="1" max="1" width="1.85546875" style="164" customWidth="1"/>
    <col min="2" max="2" width="12.5703125" style="164" customWidth="1"/>
    <col min="3" max="3" width="5.28515625" style="164" customWidth="1"/>
    <col min="4" max="4" width="9.28515625" style="165" customWidth="1"/>
    <col min="5" max="5" width="9" style="166" customWidth="1"/>
    <col min="6" max="6" width="7.85546875" style="166" customWidth="1"/>
    <col min="7" max="7" width="12.5703125" style="166" customWidth="1"/>
    <col min="8" max="8" width="1.140625" style="166" customWidth="1"/>
    <col min="9" max="9" width="9" style="166" customWidth="1"/>
    <col min="10" max="10" width="7.85546875" style="166" customWidth="1"/>
    <col min="11" max="11" width="12.5703125" style="166" customWidth="1"/>
    <col min="12" max="12" width="1.140625" style="166" customWidth="1"/>
    <col min="13" max="13" width="9" style="166" customWidth="1"/>
    <col min="14" max="14" width="7.85546875" style="166" customWidth="1"/>
    <col min="15" max="15" width="12.5703125" style="166" customWidth="1"/>
    <col min="16" max="16" width="1.85546875" style="164" customWidth="1"/>
    <col min="17" max="17" width="1" style="164" customWidth="1"/>
    <col min="18" max="16384" width="10.42578125" style="164"/>
  </cols>
  <sheetData>
    <row r="1" spans="1:17" ht="8.1" customHeight="1"/>
    <row r="2" spans="1:17" ht="8.1" customHeight="1"/>
    <row r="3" spans="1:17" s="167" customFormat="1">
      <c r="B3" s="168" t="s">
        <v>1203</v>
      </c>
      <c r="C3" s="169" t="s">
        <v>826</v>
      </c>
      <c r="D3" s="170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Q3" s="172"/>
    </row>
    <row r="4" spans="1:17" s="167" customFormat="1">
      <c r="B4" s="174"/>
      <c r="C4" s="169" t="s">
        <v>1125</v>
      </c>
      <c r="D4" s="170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Q4" s="172"/>
    </row>
    <row r="5" spans="1:17" s="173" customFormat="1" ht="16.5" customHeight="1">
      <c r="B5" s="174" t="s">
        <v>1204</v>
      </c>
      <c r="C5" s="175" t="s">
        <v>827</v>
      </c>
      <c r="D5" s="176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Q5" s="175"/>
    </row>
    <row r="6" spans="1:17" s="173" customFormat="1" ht="16.5" customHeight="1">
      <c r="B6" s="265"/>
      <c r="C6" s="175" t="s">
        <v>1126</v>
      </c>
      <c r="D6" s="176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Q6" s="175"/>
    </row>
    <row r="7" spans="1:17" s="177" customFormat="1" ht="9.9499999999999993" customHeight="1" thickBot="1">
      <c r="B7" s="178"/>
      <c r="C7" s="178"/>
      <c r="D7" s="179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</row>
    <row r="8" spans="1:17" s="186" customFormat="1" ht="5.25" customHeight="1" thickTop="1">
      <c r="A8" s="181"/>
      <c r="B8" s="182"/>
      <c r="C8" s="183"/>
      <c r="D8" s="184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1"/>
    </row>
    <row r="9" spans="1:17" s="186" customFormat="1" ht="16.5" customHeight="1">
      <c r="A9" s="187"/>
      <c r="B9" s="187" t="s">
        <v>0</v>
      </c>
      <c r="C9" s="188"/>
      <c r="D9" s="189" t="s">
        <v>1</v>
      </c>
      <c r="E9" s="1677" t="s">
        <v>3</v>
      </c>
      <c r="F9" s="1677"/>
      <c r="G9" s="1677"/>
      <c r="H9" s="190"/>
      <c r="I9" s="1677" t="s">
        <v>4</v>
      </c>
      <c r="J9" s="1677"/>
      <c r="K9" s="1677"/>
      <c r="L9" s="1677"/>
      <c r="M9" s="1677"/>
      <c r="N9" s="1677"/>
      <c r="O9" s="1677"/>
      <c r="P9" s="187"/>
    </row>
    <row r="10" spans="1:17" s="186" customFormat="1" ht="17.100000000000001" customHeight="1">
      <c r="A10" s="191"/>
      <c r="B10" s="191" t="s">
        <v>5</v>
      </c>
      <c r="C10" s="192"/>
      <c r="D10" s="193" t="s">
        <v>6</v>
      </c>
      <c r="E10" s="1678" t="s">
        <v>8</v>
      </c>
      <c r="F10" s="1678"/>
      <c r="G10" s="1678"/>
      <c r="H10" s="194"/>
      <c r="I10" s="1678" t="s">
        <v>9</v>
      </c>
      <c r="J10" s="1678"/>
      <c r="K10" s="1678"/>
      <c r="L10" s="1678"/>
      <c r="M10" s="1678"/>
      <c r="N10" s="1678"/>
      <c r="O10" s="1678"/>
      <c r="P10" s="191"/>
    </row>
    <row r="11" spans="1:17" s="186" customFormat="1" ht="17.100000000000001" customHeight="1">
      <c r="A11" s="191"/>
      <c r="B11" s="191"/>
      <c r="C11" s="192"/>
      <c r="D11" s="193"/>
      <c r="E11" s="1681" t="s">
        <v>378</v>
      </c>
      <c r="F11" s="1681"/>
      <c r="G11" s="1681"/>
      <c r="H11" s="194"/>
      <c r="I11" s="1681" t="s">
        <v>2</v>
      </c>
      <c r="J11" s="1681"/>
      <c r="K11" s="1681"/>
      <c r="L11" s="255"/>
      <c r="M11" s="1681" t="s">
        <v>10</v>
      </c>
      <c r="N11" s="1681"/>
      <c r="O11" s="1681"/>
      <c r="P11" s="191"/>
    </row>
    <row r="12" spans="1:17" s="186" customFormat="1" ht="17.100000000000001" customHeight="1">
      <c r="A12" s="191"/>
      <c r="B12" s="191"/>
      <c r="C12" s="192"/>
      <c r="D12" s="193"/>
      <c r="E12" s="1678" t="s">
        <v>380</v>
      </c>
      <c r="F12" s="1678"/>
      <c r="G12" s="1678"/>
      <c r="H12" s="194"/>
      <c r="I12" s="1678" t="s">
        <v>7</v>
      </c>
      <c r="J12" s="1678"/>
      <c r="K12" s="1678"/>
      <c r="L12" s="193"/>
      <c r="M12" s="1678" t="s">
        <v>11</v>
      </c>
      <c r="N12" s="1678"/>
      <c r="O12" s="1678"/>
      <c r="P12" s="191"/>
    </row>
    <row r="13" spans="1:17" s="186" customFormat="1">
      <c r="A13" s="191"/>
      <c r="B13" s="191"/>
      <c r="C13" s="192"/>
      <c r="D13" s="193"/>
      <c r="E13" s="195" t="s">
        <v>57</v>
      </c>
      <c r="F13" s="195" t="s">
        <v>33</v>
      </c>
      <c r="G13" s="195" t="s">
        <v>34</v>
      </c>
      <c r="H13" s="194"/>
      <c r="I13" s="195" t="s">
        <v>57</v>
      </c>
      <c r="J13" s="195" t="s">
        <v>33</v>
      </c>
      <c r="K13" s="195" t="s">
        <v>34</v>
      </c>
      <c r="L13" s="195"/>
      <c r="M13" s="195" t="s">
        <v>57</v>
      </c>
      <c r="N13" s="195" t="s">
        <v>33</v>
      </c>
      <c r="O13" s="195" t="s">
        <v>34</v>
      </c>
      <c r="P13" s="191"/>
    </row>
    <row r="14" spans="1:17" s="186" customFormat="1">
      <c r="A14" s="191"/>
      <c r="B14" s="191"/>
      <c r="C14" s="192"/>
      <c r="D14" s="193"/>
      <c r="E14" s="194" t="s">
        <v>7</v>
      </c>
      <c r="F14" s="194" t="s">
        <v>35</v>
      </c>
      <c r="G14" s="194" t="s">
        <v>36</v>
      </c>
      <c r="H14" s="194"/>
      <c r="I14" s="194" t="s">
        <v>7</v>
      </c>
      <c r="J14" s="194" t="s">
        <v>35</v>
      </c>
      <c r="K14" s="194" t="s">
        <v>36</v>
      </c>
      <c r="L14" s="194"/>
      <c r="M14" s="194" t="s">
        <v>7</v>
      </c>
      <c r="N14" s="194" t="s">
        <v>35</v>
      </c>
      <c r="O14" s="194" t="s">
        <v>36</v>
      </c>
      <c r="P14" s="191"/>
    </row>
    <row r="15" spans="1:17" s="186" customFormat="1" ht="7.5" customHeight="1">
      <c r="A15" s="196"/>
      <c r="B15" s="196"/>
      <c r="C15" s="197"/>
      <c r="D15" s="198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6"/>
    </row>
    <row r="16" spans="1:17" ht="6.95" customHeight="1">
      <c r="A16" s="200"/>
      <c r="B16" s="201"/>
      <c r="C16" s="201"/>
      <c r="D16" s="202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0"/>
    </row>
    <row r="17" spans="2:17" s="200" customFormat="1" ht="12.95" customHeight="1">
      <c r="B17" s="205" t="s">
        <v>12</v>
      </c>
      <c r="C17" s="206"/>
      <c r="D17" s="207">
        <v>2021</v>
      </c>
      <c r="E17" s="208">
        <f>SUM(E21,E25,E29,E33,E37,E41,E45,E49,E53,E57,E61,E65,E69,E73,E77,E81)</f>
        <v>2174</v>
      </c>
      <c r="F17" s="208">
        <f>SUM(F21,F25,F29,F33,F37,F41,F45,F49,F53,F57,F61,F65,F69,F73,F77,F81)</f>
        <v>455</v>
      </c>
      <c r="G17" s="208">
        <f>SUM(G21,G25,G29,G33,G37,G41,G45,G49,G53,G57,G61,G65,G69,G73,G77,G81)</f>
        <v>1719</v>
      </c>
      <c r="H17" s="59"/>
      <c r="I17" s="208">
        <f>SUM(I21,I25,I29,I33,I37,I41,I45,I49,I53,I57,I61,I65,I69,I73,I77,I81)</f>
        <v>7081</v>
      </c>
      <c r="J17" s="208">
        <f>SUM(J21,J25,J29,J33,J37,J41,J45,J49,J53,J57,J61,J65,J69,J73,J77,J81)</f>
        <v>2418</v>
      </c>
      <c r="K17" s="208">
        <f>SUM(K21,K25,K29,K33,K37,K41,K45,K49,K53,K57,K61,K65,K69,K73,K77,K81)</f>
        <v>4663</v>
      </c>
      <c r="L17" s="57"/>
      <c r="M17" s="208">
        <f>SUM(M21,M25,M29,M33,M37,M41,M45,M49,M53,M57,M61,M65,M69,M73,M77,M81)</f>
        <v>1399</v>
      </c>
      <c r="N17" s="208">
        <f>SUM(N21,N25,N29,N33,N37,N41,N45,N49,N53,N57,N61,N65,N69,N73,N77,N81)</f>
        <v>462</v>
      </c>
      <c r="O17" s="208">
        <f>SUM(O21,O25,O29,O33,O37,O41,O45,O49,O53,O57,O61,O65,O69,O73,O77,O81)</f>
        <v>937</v>
      </c>
    </row>
    <row r="18" spans="2:17" s="200" customFormat="1" ht="12.95" customHeight="1">
      <c r="B18" s="205"/>
      <c r="C18" s="206"/>
      <c r="D18" s="207">
        <v>2022</v>
      </c>
      <c r="E18" s="208">
        <f t="shared" ref="E18:G19" si="0">SUM(E22,E26,E30,E34,E38,E42,E46,E50,E54,E58,E62,E66,E70,E74,E78,E82)</f>
        <v>2162</v>
      </c>
      <c r="F18" s="208">
        <f t="shared" si="0"/>
        <v>450</v>
      </c>
      <c r="G18" s="208">
        <f t="shared" si="0"/>
        <v>1712</v>
      </c>
      <c r="H18" s="59"/>
      <c r="I18" s="208">
        <f t="shared" ref="I18:K19" si="1">SUM(I22,I26,I30,I34,I38,I42,I46,I50,I54,I58,I62,I66,I70,I74,I78,I82)</f>
        <v>7055</v>
      </c>
      <c r="J18" s="208">
        <f t="shared" si="1"/>
        <v>2394</v>
      </c>
      <c r="K18" s="208">
        <f t="shared" si="1"/>
        <v>4661</v>
      </c>
      <c r="L18" s="57"/>
      <c r="M18" s="208">
        <f t="shared" ref="M18:O19" si="2">SUM(M22,M26,M30,M34,M38,M42,M46,M50,M54,M58,M62,M66,M70,M74,M78,M82)</f>
        <v>1363</v>
      </c>
      <c r="N18" s="208">
        <f t="shared" si="2"/>
        <v>440</v>
      </c>
      <c r="O18" s="208">
        <f t="shared" si="2"/>
        <v>923</v>
      </c>
    </row>
    <row r="19" spans="2:17" s="200" customFormat="1" ht="12.95" customHeight="1">
      <c r="B19" s="205"/>
      <c r="C19" s="206"/>
      <c r="D19" s="207">
        <v>2023</v>
      </c>
      <c r="E19" s="208">
        <f t="shared" si="0"/>
        <v>2204</v>
      </c>
      <c r="F19" s="208">
        <f t="shared" si="0"/>
        <v>468</v>
      </c>
      <c r="G19" s="208">
        <f t="shared" si="0"/>
        <v>1736</v>
      </c>
      <c r="H19" s="57"/>
      <c r="I19" s="208">
        <f t="shared" si="1"/>
        <v>3219</v>
      </c>
      <c r="J19" s="208">
        <f t="shared" si="1"/>
        <v>832</v>
      </c>
      <c r="K19" s="208">
        <f t="shared" si="1"/>
        <v>2387</v>
      </c>
      <c r="L19" s="57"/>
      <c r="M19" s="208">
        <f t="shared" si="2"/>
        <v>1358</v>
      </c>
      <c r="N19" s="208">
        <f t="shared" si="2"/>
        <v>435</v>
      </c>
      <c r="O19" s="208">
        <f t="shared" si="2"/>
        <v>923</v>
      </c>
      <c r="Q19" s="205"/>
    </row>
    <row r="20" spans="2:17" s="200" customFormat="1" ht="6.95" customHeight="1">
      <c r="B20" s="205"/>
      <c r="C20" s="206"/>
      <c r="D20" s="212"/>
      <c r="E20" s="214"/>
      <c r="F20" s="57"/>
      <c r="G20" s="57"/>
      <c r="H20" s="57"/>
      <c r="I20" s="214"/>
      <c r="J20" s="57"/>
      <c r="K20" s="57"/>
      <c r="L20" s="57"/>
      <c r="M20" s="214"/>
      <c r="N20" s="57"/>
      <c r="O20" s="57"/>
      <c r="Q20" s="205"/>
    </row>
    <row r="21" spans="2:17" s="200" customFormat="1" ht="12.95" customHeight="1">
      <c r="B21" s="213" t="s">
        <v>13</v>
      </c>
      <c r="C21" s="213"/>
      <c r="D21" s="212">
        <v>2021</v>
      </c>
      <c r="E21" s="214">
        <f t="shared" ref="E21:E23" si="3">SUM(F21:G21)</f>
        <v>313</v>
      </c>
      <c r="F21" s="58">
        <v>58</v>
      </c>
      <c r="G21" s="58">
        <v>255</v>
      </c>
      <c r="H21" s="60"/>
      <c r="I21" s="214">
        <v>1338</v>
      </c>
      <c r="J21" s="57">
        <v>469</v>
      </c>
      <c r="K21" s="57">
        <v>869</v>
      </c>
      <c r="L21" s="57">
        <v>0</v>
      </c>
      <c r="M21" s="214">
        <f t="shared" ref="M21:M23" si="4">SUM(N21:O21)</f>
        <v>157</v>
      </c>
      <c r="N21" s="58">
        <v>55</v>
      </c>
      <c r="O21" s="58">
        <v>102</v>
      </c>
      <c r="Q21" s="217"/>
    </row>
    <row r="22" spans="2:17" s="200" customFormat="1" ht="12.95" customHeight="1">
      <c r="B22" s="213"/>
      <c r="C22" s="213"/>
      <c r="D22" s="212">
        <v>2022</v>
      </c>
      <c r="E22" s="214">
        <f t="shared" si="3"/>
        <v>316</v>
      </c>
      <c r="F22" s="215">
        <v>62</v>
      </c>
      <c r="G22" s="215">
        <v>254</v>
      </c>
      <c r="H22" s="57"/>
      <c r="I22" s="214">
        <v>1337</v>
      </c>
      <c r="J22" s="57">
        <v>481</v>
      </c>
      <c r="K22" s="57">
        <v>856</v>
      </c>
      <c r="L22" s="57">
        <v>0</v>
      </c>
      <c r="M22" s="214">
        <f t="shared" si="4"/>
        <v>135</v>
      </c>
      <c r="N22" s="215">
        <v>50</v>
      </c>
      <c r="O22" s="215">
        <v>85</v>
      </c>
      <c r="Q22" s="217"/>
    </row>
    <row r="23" spans="2:17" s="200" customFormat="1" ht="12.95" customHeight="1">
      <c r="B23" s="213"/>
      <c r="C23" s="213"/>
      <c r="D23" s="212">
        <v>2023</v>
      </c>
      <c r="E23" s="214">
        <f t="shared" si="3"/>
        <v>321</v>
      </c>
      <c r="F23" s="57">
        <v>64</v>
      </c>
      <c r="G23" s="57">
        <v>257</v>
      </c>
      <c r="H23" s="57"/>
      <c r="I23" s="57">
        <f t="shared" ref="I23" si="5">SUM(J23:K23)</f>
        <v>459</v>
      </c>
      <c r="J23" s="57">
        <f>SUM(N23,'[20]6.21 (2)'!F26)</f>
        <v>127</v>
      </c>
      <c r="K23" s="57">
        <f>SUM(O23,'[20]6.21 (2)'!G26)</f>
        <v>332</v>
      </c>
      <c r="L23" s="57"/>
      <c r="M23" s="214">
        <f t="shared" si="4"/>
        <v>139</v>
      </c>
      <c r="N23" s="57">
        <v>51</v>
      </c>
      <c r="O23" s="57">
        <v>88</v>
      </c>
      <c r="Q23" s="217"/>
    </row>
    <row r="24" spans="2:17" s="200" customFormat="1" ht="6.95" customHeight="1">
      <c r="B24" s="213"/>
      <c r="C24" s="213"/>
      <c r="D24" s="212"/>
      <c r="E24" s="214"/>
      <c r="F24" s="57"/>
      <c r="G24" s="57"/>
      <c r="H24" s="57"/>
      <c r="I24" s="214"/>
      <c r="J24" s="57"/>
      <c r="K24" s="57"/>
      <c r="L24" s="57"/>
      <c r="M24" s="214"/>
      <c r="N24" s="57"/>
      <c r="O24" s="57"/>
      <c r="Q24" s="217"/>
    </row>
    <row r="25" spans="2:17" s="200" customFormat="1" ht="12.95" customHeight="1">
      <c r="B25" s="213" t="s">
        <v>14</v>
      </c>
      <c r="C25" s="213"/>
      <c r="D25" s="212">
        <v>2021</v>
      </c>
      <c r="E25" s="214">
        <f t="shared" ref="E25:E27" si="6">SUM(F25:G25)</f>
        <v>320</v>
      </c>
      <c r="F25" s="58">
        <v>76</v>
      </c>
      <c r="G25" s="58">
        <v>244</v>
      </c>
      <c r="H25" s="59"/>
      <c r="I25" s="214">
        <v>197</v>
      </c>
      <c r="J25" s="57">
        <v>67</v>
      </c>
      <c r="K25" s="57">
        <v>130</v>
      </c>
      <c r="L25" s="57">
        <v>0</v>
      </c>
      <c r="M25" s="214">
        <f t="shared" ref="M25:M27" si="7">SUM(N25:O25)</f>
        <v>10</v>
      </c>
      <c r="N25" s="58">
        <v>3</v>
      </c>
      <c r="O25" s="58">
        <v>7</v>
      </c>
      <c r="Q25" s="217"/>
    </row>
    <row r="26" spans="2:17" s="200" customFormat="1" ht="12.95" customHeight="1">
      <c r="B26" s="213"/>
      <c r="C26" s="213"/>
      <c r="D26" s="212">
        <v>2022</v>
      </c>
      <c r="E26" s="214">
        <f t="shared" si="6"/>
        <v>313</v>
      </c>
      <c r="F26" s="215">
        <v>70</v>
      </c>
      <c r="G26" s="215">
        <v>243</v>
      </c>
      <c r="H26" s="57"/>
      <c r="I26" s="214">
        <v>196</v>
      </c>
      <c r="J26" s="57">
        <v>68</v>
      </c>
      <c r="K26" s="57">
        <v>128</v>
      </c>
      <c r="L26" s="57">
        <v>0</v>
      </c>
      <c r="M26" s="214">
        <f t="shared" si="7"/>
        <v>10</v>
      </c>
      <c r="N26" s="215">
        <v>2</v>
      </c>
      <c r="O26" s="215">
        <v>8</v>
      </c>
      <c r="Q26" s="217"/>
    </row>
    <row r="27" spans="2:17" s="200" customFormat="1" ht="12.95" customHeight="1">
      <c r="B27" s="213"/>
      <c r="C27" s="213"/>
      <c r="D27" s="212">
        <v>2023</v>
      </c>
      <c r="E27" s="214">
        <f t="shared" si="6"/>
        <v>317</v>
      </c>
      <c r="F27" s="57">
        <v>74</v>
      </c>
      <c r="G27" s="57">
        <v>243</v>
      </c>
      <c r="H27" s="57"/>
      <c r="I27" s="57">
        <f t="shared" ref="I27" si="8">SUM(J27:K27)</f>
        <v>201</v>
      </c>
      <c r="J27" s="57">
        <f>SUM(N27,'[20]6.21 (2)'!F30)</f>
        <v>30</v>
      </c>
      <c r="K27" s="57">
        <f>SUM(O27,'[20]6.21 (2)'!G30)</f>
        <v>171</v>
      </c>
      <c r="L27" s="57"/>
      <c r="M27" s="214">
        <f t="shared" si="7"/>
        <v>10</v>
      </c>
      <c r="N27" s="57">
        <v>2</v>
      </c>
      <c r="O27" s="57">
        <v>8</v>
      </c>
      <c r="Q27" s="217"/>
    </row>
    <row r="28" spans="2:17" s="200" customFormat="1" ht="6.95" customHeight="1">
      <c r="B28" s="213"/>
      <c r="C28" s="213"/>
      <c r="D28" s="212"/>
      <c r="E28" s="214"/>
      <c r="F28" s="57"/>
      <c r="G28" s="57"/>
      <c r="H28" s="57"/>
      <c r="I28" s="214"/>
      <c r="J28" s="57"/>
      <c r="K28" s="57"/>
      <c r="L28" s="57"/>
      <c r="M28" s="214"/>
      <c r="N28" s="57"/>
      <c r="O28" s="57"/>
      <c r="Q28" s="217"/>
    </row>
    <row r="29" spans="2:17" s="200" customFormat="1" ht="12.95" customHeight="1">
      <c r="B29" s="213" t="s">
        <v>15</v>
      </c>
      <c r="C29" s="213"/>
      <c r="D29" s="212">
        <v>2021</v>
      </c>
      <c r="E29" s="214">
        <f t="shared" ref="E29:E30" si="9">SUM(F29:G29)</f>
        <v>191</v>
      </c>
      <c r="F29" s="57">
        <v>28</v>
      </c>
      <c r="G29" s="57">
        <v>163</v>
      </c>
      <c r="H29" s="59"/>
      <c r="I29" s="214">
        <v>61</v>
      </c>
      <c r="J29" s="57">
        <v>18</v>
      </c>
      <c r="K29" s="57">
        <v>43</v>
      </c>
      <c r="L29" s="57">
        <v>0</v>
      </c>
      <c r="M29" s="214">
        <f t="shared" ref="M29:M30" si="10">SUM(N29:O29)</f>
        <v>25</v>
      </c>
      <c r="N29" s="58">
        <v>11</v>
      </c>
      <c r="O29" s="58">
        <v>14</v>
      </c>
      <c r="Q29" s="217"/>
    </row>
    <row r="30" spans="2:17" s="200" customFormat="1" ht="12.95" customHeight="1">
      <c r="B30" s="213"/>
      <c r="C30" s="213"/>
      <c r="D30" s="212">
        <v>2022</v>
      </c>
      <c r="E30" s="214">
        <f t="shared" si="9"/>
        <v>190</v>
      </c>
      <c r="F30" s="218">
        <v>31</v>
      </c>
      <c r="G30" s="218">
        <v>159</v>
      </c>
      <c r="H30" s="57"/>
      <c r="I30" s="214">
        <v>55</v>
      </c>
      <c r="J30" s="57">
        <v>17</v>
      </c>
      <c r="K30" s="57">
        <v>38</v>
      </c>
      <c r="L30" s="57">
        <v>0</v>
      </c>
      <c r="M30" s="214">
        <f t="shared" si="10"/>
        <v>18</v>
      </c>
      <c r="N30" s="215">
        <v>8</v>
      </c>
      <c r="O30" s="215">
        <v>10</v>
      </c>
      <c r="Q30" s="217"/>
    </row>
    <row r="31" spans="2:17" s="200" customFormat="1" ht="12.95" customHeight="1">
      <c r="B31" s="213"/>
      <c r="C31" s="213"/>
      <c r="D31" s="212">
        <v>2023</v>
      </c>
      <c r="E31" s="214">
        <f t="shared" ref="E31" si="11">SUM(F31:G31)</f>
        <v>214</v>
      </c>
      <c r="F31" s="218">
        <v>36</v>
      </c>
      <c r="G31" s="218">
        <v>178</v>
      </c>
      <c r="H31" s="57"/>
      <c r="I31" s="57">
        <f t="shared" ref="I31" si="12">SUM(J31:K31)</f>
        <v>19</v>
      </c>
      <c r="J31" s="57">
        <f>SUM(N31,'[20]6.21 (2)'!F34)</f>
        <v>7</v>
      </c>
      <c r="K31" s="57">
        <f>SUM(O31,'[20]6.21 (2)'!G34)</f>
        <v>12</v>
      </c>
      <c r="L31" s="57"/>
      <c r="M31" s="214">
        <f t="shared" ref="M31" si="13">SUM(N31:O31)</f>
        <v>19</v>
      </c>
      <c r="N31" s="57">
        <v>7</v>
      </c>
      <c r="O31" s="57">
        <v>12</v>
      </c>
      <c r="Q31" s="217"/>
    </row>
    <row r="32" spans="2:17" s="200" customFormat="1" ht="6.95" customHeight="1">
      <c r="B32" s="213"/>
      <c r="C32" s="213"/>
      <c r="D32" s="212"/>
      <c r="E32" s="214"/>
      <c r="F32" s="218"/>
      <c r="G32" s="218"/>
      <c r="H32" s="57"/>
      <c r="I32" s="214"/>
      <c r="J32" s="57"/>
      <c r="K32" s="57"/>
      <c r="L32" s="57"/>
      <c r="M32" s="214"/>
      <c r="N32" s="57"/>
      <c r="O32" s="57"/>
      <c r="Q32" s="217"/>
    </row>
    <row r="33" spans="2:17" s="200" customFormat="1" ht="12.95" customHeight="1">
      <c r="B33" s="213" t="s">
        <v>16</v>
      </c>
      <c r="C33" s="219"/>
      <c r="D33" s="212">
        <v>2021</v>
      </c>
      <c r="E33" s="214" t="s">
        <v>29</v>
      </c>
      <c r="F33" s="214" t="s">
        <v>29</v>
      </c>
      <c r="G33" s="214" t="s">
        <v>29</v>
      </c>
      <c r="H33" s="59"/>
      <c r="I33" s="214">
        <v>243</v>
      </c>
      <c r="J33" s="57">
        <v>106</v>
      </c>
      <c r="K33" s="57">
        <v>137</v>
      </c>
      <c r="L33" s="57">
        <v>0</v>
      </c>
      <c r="M33" s="214">
        <f t="shared" ref="M33:M35" si="14">SUM(N33:O33)</f>
        <v>76</v>
      </c>
      <c r="N33" s="58">
        <v>36</v>
      </c>
      <c r="O33" s="58">
        <v>40</v>
      </c>
      <c r="Q33" s="220"/>
    </row>
    <row r="34" spans="2:17" s="200" customFormat="1" ht="12.95" customHeight="1">
      <c r="B34" s="213"/>
      <c r="C34" s="219"/>
      <c r="D34" s="212">
        <v>2022</v>
      </c>
      <c r="E34" s="214" t="s">
        <v>29</v>
      </c>
      <c r="F34" s="214" t="s">
        <v>29</v>
      </c>
      <c r="G34" s="214" t="s">
        <v>29</v>
      </c>
      <c r="H34" s="57"/>
      <c r="I34" s="214">
        <v>239</v>
      </c>
      <c r="J34" s="57">
        <v>92</v>
      </c>
      <c r="K34" s="57">
        <v>147</v>
      </c>
      <c r="L34" s="57">
        <v>0</v>
      </c>
      <c r="M34" s="214">
        <f t="shared" si="14"/>
        <v>75</v>
      </c>
      <c r="N34" s="215">
        <v>29</v>
      </c>
      <c r="O34" s="215">
        <v>46</v>
      </c>
      <c r="Q34" s="220"/>
    </row>
    <row r="35" spans="2:17" s="200" customFormat="1" ht="12.95" customHeight="1">
      <c r="B35" s="213"/>
      <c r="C35" s="219"/>
      <c r="D35" s="212">
        <v>2023</v>
      </c>
      <c r="E35" s="214" t="s">
        <v>29</v>
      </c>
      <c r="F35" s="214" t="s">
        <v>29</v>
      </c>
      <c r="G35" s="214" t="s">
        <v>29</v>
      </c>
      <c r="H35" s="57"/>
      <c r="I35" s="57">
        <f t="shared" ref="I35" si="15">SUM(J35:K35)</f>
        <v>188</v>
      </c>
      <c r="J35" s="57">
        <f>SUM(N35,'[20]6.21 (2)'!F38)</f>
        <v>55</v>
      </c>
      <c r="K35" s="57">
        <f>SUM(O35,'[20]6.21 (2)'!G38)</f>
        <v>133</v>
      </c>
      <c r="L35" s="57"/>
      <c r="M35" s="214">
        <f t="shared" si="14"/>
        <v>77</v>
      </c>
      <c r="N35" s="57">
        <v>32</v>
      </c>
      <c r="O35" s="57">
        <v>45</v>
      </c>
      <c r="Q35" s="220"/>
    </row>
    <row r="36" spans="2:17" s="200" customFormat="1" ht="6.95" customHeight="1">
      <c r="B36" s="213"/>
      <c r="C36" s="219"/>
      <c r="D36" s="212"/>
      <c r="E36" s="214"/>
      <c r="F36" s="57"/>
      <c r="G36" s="57"/>
      <c r="H36" s="57"/>
      <c r="I36" s="214"/>
      <c r="J36" s="57"/>
      <c r="K36" s="57"/>
      <c r="L36" s="57"/>
      <c r="M36" s="214"/>
      <c r="N36" s="57"/>
      <c r="O36" s="57"/>
      <c r="Q36" s="220"/>
    </row>
    <row r="37" spans="2:17" s="200" customFormat="1" ht="12.95" customHeight="1">
      <c r="B37" s="213" t="s">
        <v>17</v>
      </c>
      <c r="C37" s="201"/>
      <c r="D37" s="212">
        <v>2021</v>
      </c>
      <c r="E37" s="214">
        <f t="shared" ref="E37:E39" si="16">SUM(F37:G37)</f>
        <v>111</v>
      </c>
      <c r="F37" s="58">
        <v>23</v>
      </c>
      <c r="G37" s="58">
        <v>88</v>
      </c>
      <c r="H37" s="59"/>
      <c r="I37" s="214">
        <v>309</v>
      </c>
      <c r="J37" s="57">
        <v>100</v>
      </c>
      <c r="K37" s="57">
        <v>209</v>
      </c>
      <c r="L37" s="57">
        <v>0</v>
      </c>
      <c r="M37" s="214">
        <f t="shared" ref="M37:M39" si="17">SUM(N37:O37)</f>
        <v>74</v>
      </c>
      <c r="N37" s="58">
        <v>21</v>
      </c>
      <c r="O37" s="58">
        <v>53</v>
      </c>
      <c r="Q37" s="217"/>
    </row>
    <row r="38" spans="2:17" s="200" customFormat="1" ht="12.95" customHeight="1">
      <c r="B38" s="213"/>
      <c r="C38" s="201"/>
      <c r="D38" s="212">
        <v>2022</v>
      </c>
      <c r="E38" s="214">
        <f t="shared" si="16"/>
        <v>113</v>
      </c>
      <c r="F38" s="215">
        <v>25</v>
      </c>
      <c r="G38" s="215">
        <v>88</v>
      </c>
      <c r="H38" s="57"/>
      <c r="I38" s="214">
        <v>321</v>
      </c>
      <c r="J38" s="57">
        <v>100</v>
      </c>
      <c r="K38" s="57">
        <v>221</v>
      </c>
      <c r="L38" s="57">
        <v>0</v>
      </c>
      <c r="M38" s="214">
        <f t="shared" si="17"/>
        <v>72</v>
      </c>
      <c r="N38" s="215">
        <v>17</v>
      </c>
      <c r="O38" s="215">
        <v>55</v>
      </c>
      <c r="Q38" s="217"/>
    </row>
    <row r="39" spans="2:17" s="200" customFormat="1" ht="12.95" customHeight="1">
      <c r="B39" s="213"/>
      <c r="C39" s="201"/>
      <c r="D39" s="212">
        <v>2023</v>
      </c>
      <c r="E39" s="214">
        <f t="shared" si="16"/>
        <v>109</v>
      </c>
      <c r="F39" s="57">
        <v>27</v>
      </c>
      <c r="G39" s="57">
        <v>82</v>
      </c>
      <c r="H39" s="57"/>
      <c r="I39" s="57">
        <f t="shared" ref="I39" si="18">SUM(J39:K39)</f>
        <v>288</v>
      </c>
      <c r="J39" s="57">
        <f>SUM(N39,'[20]6.21 (2)'!F42)</f>
        <v>57</v>
      </c>
      <c r="K39" s="57">
        <f>SUM(O39,'[20]6.21 (2)'!G42)</f>
        <v>231</v>
      </c>
      <c r="L39" s="57"/>
      <c r="M39" s="214">
        <f t="shared" si="17"/>
        <v>54</v>
      </c>
      <c r="N39" s="57">
        <v>13</v>
      </c>
      <c r="O39" s="57">
        <v>41</v>
      </c>
      <c r="Q39" s="217"/>
    </row>
    <row r="40" spans="2:17" s="200" customFormat="1" ht="6.95" customHeight="1">
      <c r="B40" s="213"/>
      <c r="C40" s="201"/>
      <c r="D40" s="212"/>
      <c r="E40" s="214"/>
      <c r="F40" s="57"/>
      <c r="G40" s="57"/>
      <c r="H40" s="57"/>
      <c r="I40" s="214"/>
      <c r="J40" s="57"/>
      <c r="K40" s="57"/>
      <c r="L40" s="57"/>
      <c r="M40" s="214"/>
      <c r="N40" s="57"/>
      <c r="O40" s="57"/>
      <c r="Q40" s="217"/>
    </row>
    <row r="41" spans="2:17" s="200" customFormat="1" ht="12.95" customHeight="1">
      <c r="B41" s="213" t="s">
        <v>18</v>
      </c>
      <c r="C41" s="201"/>
      <c r="D41" s="212">
        <v>2021</v>
      </c>
      <c r="E41" s="214">
        <f t="shared" ref="E41:E42" si="19">SUM(F41:G41)</f>
        <v>234</v>
      </c>
      <c r="F41" s="215">
        <v>44</v>
      </c>
      <c r="G41" s="215">
        <v>190</v>
      </c>
      <c r="H41" s="59"/>
      <c r="I41" s="214">
        <v>86</v>
      </c>
      <c r="J41" s="57">
        <v>26</v>
      </c>
      <c r="K41" s="57">
        <v>60</v>
      </c>
      <c r="L41" s="57">
        <v>0</v>
      </c>
      <c r="M41" s="214">
        <f t="shared" ref="M41:M42" si="20">SUM(N41:O41)</f>
        <v>51</v>
      </c>
      <c r="N41" s="58">
        <v>17</v>
      </c>
      <c r="O41" s="58">
        <v>34</v>
      </c>
      <c r="Q41" s="217"/>
    </row>
    <row r="42" spans="2:17" s="200" customFormat="1" ht="12.95" customHeight="1">
      <c r="B42" s="213"/>
      <c r="C42" s="201"/>
      <c r="D42" s="212">
        <v>2022</v>
      </c>
      <c r="E42" s="214">
        <f t="shared" si="19"/>
        <v>234</v>
      </c>
      <c r="F42" s="215">
        <v>41</v>
      </c>
      <c r="G42" s="215">
        <v>193</v>
      </c>
      <c r="H42" s="57"/>
      <c r="I42" s="214">
        <v>93</v>
      </c>
      <c r="J42" s="57">
        <v>28</v>
      </c>
      <c r="K42" s="57">
        <v>65</v>
      </c>
      <c r="L42" s="57">
        <v>0</v>
      </c>
      <c r="M42" s="214">
        <f t="shared" si="20"/>
        <v>57</v>
      </c>
      <c r="N42" s="215">
        <v>19</v>
      </c>
      <c r="O42" s="215">
        <v>38</v>
      </c>
      <c r="Q42" s="217"/>
    </row>
    <row r="43" spans="2:17" s="200" customFormat="1" ht="12.95" customHeight="1">
      <c r="B43" s="213"/>
      <c r="C43" s="201"/>
      <c r="D43" s="212">
        <v>2023</v>
      </c>
      <c r="E43" s="214">
        <f t="shared" ref="E43" si="21">SUM(F43:G43)</f>
        <v>241</v>
      </c>
      <c r="F43" s="215">
        <v>45</v>
      </c>
      <c r="G43" s="215">
        <v>196</v>
      </c>
      <c r="H43" s="57"/>
      <c r="I43" s="57">
        <f t="shared" ref="I43" si="22">SUM(J43:K43)</f>
        <v>145</v>
      </c>
      <c r="J43" s="57">
        <f>SUM(N43,'[20]6.21 (2)'!F46)</f>
        <v>44</v>
      </c>
      <c r="K43" s="57">
        <f>SUM(O43,'[20]6.21 (2)'!G46)</f>
        <v>101</v>
      </c>
      <c r="L43" s="57"/>
      <c r="M43" s="214">
        <f t="shared" ref="M43" si="23">SUM(N43:O43)</f>
        <v>62</v>
      </c>
      <c r="N43" s="215">
        <v>22</v>
      </c>
      <c r="O43" s="215">
        <v>40</v>
      </c>
      <c r="Q43" s="217"/>
    </row>
    <row r="44" spans="2:17" s="200" customFormat="1" ht="6.95" customHeight="1">
      <c r="B44" s="213"/>
      <c r="C44" s="201"/>
      <c r="D44" s="212"/>
      <c r="E44" s="214"/>
      <c r="F44" s="57"/>
      <c r="G44" s="57"/>
      <c r="H44" s="57"/>
      <c r="I44" s="214"/>
      <c r="J44" s="57"/>
      <c r="K44" s="57"/>
      <c r="L44" s="57"/>
      <c r="M44" s="214"/>
      <c r="N44" s="57"/>
      <c r="O44" s="57"/>
      <c r="Q44" s="217"/>
    </row>
    <row r="45" spans="2:17" s="200" customFormat="1" ht="12.95" customHeight="1">
      <c r="B45" s="213" t="s">
        <v>19</v>
      </c>
      <c r="C45" s="201"/>
      <c r="D45" s="212">
        <v>2021</v>
      </c>
      <c r="E45" s="214">
        <f t="shared" ref="E45:E47" si="24">SUM(F45:G45)</f>
        <v>83</v>
      </c>
      <c r="F45" s="215">
        <v>22</v>
      </c>
      <c r="G45" s="215">
        <v>61</v>
      </c>
      <c r="H45" s="59"/>
      <c r="I45" s="214">
        <v>436</v>
      </c>
      <c r="J45" s="57">
        <v>160</v>
      </c>
      <c r="K45" s="57">
        <v>276</v>
      </c>
      <c r="L45" s="57">
        <v>0</v>
      </c>
      <c r="M45" s="214">
        <f t="shared" ref="M45:M47" si="25">SUM(N45:O45)</f>
        <v>29</v>
      </c>
      <c r="N45" s="54">
        <v>14</v>
      </c>
      <c r="O45" s="54">
        <v>15</v>
      </c>
      <c r="Q45" s="217"/>
    </row>
    <row r="46" spans="2:17" s="200" customFormat="1" ht="12.95" customHeight="1">
      <c r="B46" s="213"/>
      <c r="C46" s="201"/>
      <c r="D46" s="212">
        <v>2022</v>
      </c>
      <c r="E46" s="214">
        <f t="shared" si="24"/>
        <v>83</v>
      </c>
      <c r="F46" s="259">
        <v>21</v>
      </c>
      <c r="G46" s="215">
        <v>62</v>
      </c>
      <c r="H46" s="57"/>
      <c r="I46" s="214">
        <v>455</v>
      </c>
      <c r="J46" s="57">
        <v>154</v>
      </c>
      <c r="K46" s="57">
        <v>301</v>
      </c>
      <c r="L46" s="57">
        <v>0</v>
      </c>
      <c r="M46" s="214">
        <f t="shared" si="25"/>
        <v>26</v>
      </c>
      <c r="N46" s="215">
        <v>12</v>
      </c>
      <c r="O46" s="215">
        <v>14</v>
      </c>
      <c r="Q46" s="217"/>
    </row>
    <row r="47" spans="2:17" s="200" customFormat="1" ht="12.95" customHeight="1">
      <c r="B47" s="213"/>
      <c r="C47" s="201"/>
      <c r="D47" s="212">
        <v>2023</v>
      </c>
      <c r="E47" s="214">
        <f t="shared" si="24"/>
        <v>84</v>
      </c>
      <c r="F47" s="218">
        <v>18</v>
      </c>
      <c r="G47" s="57">
        <v>66</v>
      </c>
      <c r="H47" s="57"/>
      <c r="I47" s="57">
        <f t="shared" ref="I47" si="26">SUM(J47:K47)</f>
        <v>38</v>
      </c>
      <c r="J47" s="57">
        <f>SUM(N47,'[20]6.21 (2)'!F50)</f>
        <v>10</v>
      </c>
      <c r="K47" s="57">
        <f>SUM(O47,'[20]6.21 (2)'!G50)</f>
        <v>28</v>
      </c>
      <c r="L47" s="57"/>
      <c r="M47" s="214">
        <f t="shared" si="25"/>
        <v>19</v>
      </c>
      <c r="N47" s="57">
        <v>6</v>
      </c>
      <c r="O47" s="57">
        <v>13</v>
      </c>
      <c r="Q47" s="217"/>
    </row>
    <row r="48" spans="2:17" s="200" customFormat="1" ht="6.95" customHeight="1">
      <c r="B48" s="213"/>
      <c r="C48" s="201"/>
      <c r="D48" s="212"/>
      <c r="E48" s="214"/>
      <c r="F48" s="57"/>
      <c r="G48" s="57"/>
      <c r="H48" s="57"/>
      <c r="I48" s="214"/>
      <c r="J48" s="57"/>
      <c r="K48" s="57"/>
      <c r="L48" s="57"/>
      <c r="M48" s="214"/>
      <c r="N48" s="57"/>
      <c r="O48" s="57"/>
      <c r="Q48" s="217"/>
    </row>
    <row r="49" spans="2:17" s="200" customFormat="1" ht="12.95" customHeight="1">
      <c r="B49" s="213" t="s">
        <v>20</v>
      </c>
      <c r="C49" s="201"/>
      <c r="D49" s="212">
        <v>2021</v>
      </c>
      <c r="E49" s="214">
        <f t="shared" ref="E49:E51" si="27">SUM(F49:G49)</f>
        <v>19</v>
      </c>
      <c r="F49" s="57">
        <v>4</v>
      </c>
      <c r="G49" s="57">
        <v>15</v>
      </c>
      <c r="H49" s="59"/>
      <c r="I49" s="214">
        <v>470</v>
      </c>
      <c r="J49" s="57">
        <v>171</v>
      </c>
      <c r="K49" s="57">
        <v>299</v>
      </c>
      <c r="L49" s="57">
        <v>0</v>
      </c>
      <c r="M49" s="214">
        <f t="shared" ref="M49:M51" si="28">SUM(N49:O49)</f>
        <v>16</v>
      </c>
      <c r="N49" s="57">
        <v>4</v>
      </c>
      <c r="O49" s="57">
        <v>12</v>
      </c>
      <c r="Q49" s="217"/>
    </row>
    <row r="50" spans="2:17" s="200" customFormat="1" ht="12.95" customHeight="1">
      <c r="B50" s="213"/>
      <c r="C50" s="201"/>
      <c r="D50" s="212">
        <v>2022</v>
      </c>
      <c r="E50" s="214">
        <f t="shared" si="27"/>
        <v>15</v>
      </c>
      <c r="F50" s="218">
        <v>4</v>
      </c>
      <c r="G50" s="218">
        <v>11</v>
      </c>
      <c r="H50" s="57"/>
      <c r="I50" s="214">
        <v>468</v>
      </c>
      <c r="J50" s="57">
        <v>177</v>
      </c>
      <c r="K50" s="57">
        <v>291</v>
      </c>
      <c r="L50" s="57">
        <v>0</v>
      </c>
      <c r="M50" s="214">
        <f t="shared" si="28"/>
        <v>16</v>
      </c>
      <c r="N50" s="218">
        <v>4</v>
      </c>
      <c r="O50" s="218">
        <v>12</v>
      </c>
      <c r="Q50" s="217"/>
    </row>
    <row r="51" spans="2:17" s="200" customFormat="1" ht="12.95" customHeight="1">
      <c r="B51" s="213"/>
      <c r="C51" s="201"/>
      <c r="D51" s="212">
        <v>2023</v>
      </c>
      <c r="E51" s="214">
        <f t="shared" si="27"/>
        <v>14</v>
      </c>
      <c r="F51" s="218">
        <v>4</v>
      </c>
      <c r="G51" s="218">
        <v>10</v>
      </c>
      <c r="H51" s="57"/>
      <c r="I51" s="57">
        <f t="shared" ref="I51" si="29">SUM(J51:K51)</f>
        <v>18</v>
      </c>
      <c r="J51" s="57">
        <f>SUM(N51,'[20]6.21 (2)'!F54)</f>
        <v>5</v>
      </c>
      <c r="K51" s="57">
        <f>SUM(O51,'[20]6.21 (2)'!G54)</f>
        <v>13</v>
      </c>
      <c r="L51" s="57"/>
      <c r="M51" s="214">
        <f t="shared" si="28"/>
        <v>18</v>
      </c>
      <c r="N51" s="218">
        <v>5</v>
      </c>
      <c r="O51" s="218">
        <v>13</v>
      </c>
      <c r="Q51" s="217"/>
    </row>
    <row r="52" spans="2:17" s="200" customFormat="1" ht="6.95" customHeight="1">
      <c r="B52" s="213"/>
      <c r="C52" s="201"/>
      <c r="D52" s="212"/>
      <c r="E52" s="214"/>
      <c r="F52" s="218"/>
      <c r="G52" s="218"/>
      <c r="H52" s="57"/>
      <c r="I52" s="214"/>
      <c r="J52" s="57"/>
      <c r="K52" s="57"/>
      <c r="L52" s="57"/>
      <c r="M52" s="214"/>
      <c r="N52" s="218"/>
      <c r="O52" s="218"/>
      <c r="Q52" s="217"/>
    </row>
    <row r="53" spans="2:17" s="200" customFormat="1" ht="12.95" customHeight="1">
      <c r="B53" s="213" t="s">
        <v>21</v>
      </c>
      <c r="C53" s="219"/>
      <c r="D53" s="212">
        <v>2021</v>
      </c>
      <c r="E53" s="214" t="s">
        <v>29</v>
      </c>
      <c r="F53" s="214" t="s">
        <v>29</v>
      </c>
      <c r="G53" s="214" t="s">
        <v>29</v>
      </c>
      <c r="H53" s="59"/>
      <c r="I53" s="214">
        <v>40</v>
      </c>
      <c r="J53" s="57">
        <v>18</v>
      </c>
      <c r="K53" s="57">
        <v>22</v>
      </c>
      <c r="L53" s="57">
        <v>0</v>
      </c>
      <c r="M53" s="214" t="s">
        <v>29</v>
      </c>
      <c r="N53" s="214" t="s">
        <v>29</v>
      </c>
      <c r="O53" s="214" t="s">
        <v>29</v>
      </c>
      <c r="Q53" s="220"/>
    </row>
    <row r="54" spans="2:17" s="200" customFormat="1" ht="12.95" customHeight="1">
      <c r="B54" s="213"/>
      <c r="C54" s="219"/>
      <c r="D54" s="212">
        <v>2022</v>
      </c>
      <c r="E54" s="214" t="s">
        <v>29</v>
      </c>
      <c r="F54" s="214" t="s">
        <v>29</v>
      </c>
      <c r="G54" s="214" t="s">
        <v>29</v>
      </c>
      <c r="H54" s="57"/>
      <c r="I54" s="214">
        <v>39</v>
      </c>
      <c r="J54" s="57">
        <v>18</v>
      </c>
      <c r="K54" s="57">
        <v>21</v>
      </c>
      <c r="L54" s="57">
        <v>0</v>
      </c>
      <c r="M54" s="214" t="s">
        <v>29</v>
      </c>
      <c r="N54" s="214" t="s">
        <v>29</v>
      </c>
      <c r="O54" s="214" t="s">
        <v>29</v>
      </c>
      <c r="Q54" s="220"/>
    </row>
    <row r="55" spans="2:17" s="200" customFormat="1" ht="12.95" customHeight="1">
      <c r="B55" s="213"/>
      <c r="C55" s="219"/>
      <c r="D55" s="212">
        <v>2023</v>
      </c>
      <c r="E55" s="214" t="s">
        <v>29</v>
      </c>
      <c r="F55" s="214" t="s">
        <v>29</v>
      </c>
      <c r="G55" s="214" t="s">
        <v>29</v>
      </c>
      <c r="H55" s="57"/>
      <c r="I55" s="57">
        <f t="shared" ref="I55" si="30">SUM(J55:K55)</f>
        <v>683</v>
      </c>
      <c r="J55" s="57">
        <f>SUM(N55,'[20]6.21 (2)'!F58)</f>
        <v>137</v>
      </c>
      <c r="K55" s="57">
        <f>SUM(O55,'[20]6.21 (2)'!G58)</f>
        <v>546</v>
      </c>
      <c r="L55" s="57"/>
      <c r="M55" s="214" t="s">
        <v>29</v>
      </c>
      <c r="N55" s="214" t="s">
        <v>29</v>
      </c>
      <c r="O55" s="214" t="s">
        <v>29</v>
      </c>
      <c r="Q55" s="220"/>
    </row>
    <row r="56" spans="2:17" s="200" customFormat="1" ht="6.95" customHeight="1">
      <c r="B56" s="213"/>
      <c r="C56" s="219"/>
      <c r="D56" s="212"/>
      <c r="E56" s="214"/>
      <c r="F56" s="57"/>
      <c r="G56" s="57"/>
      <c r="H56" s="57"/>
      <c r="I56" s="214"/>
      <c r="J56" s="57"/>
      <c r="K56" s="57"/>
      <c r="L56" s="57"/>
      <c r="M56" s="214"/>
      <c r="N56" s="57"/>
      <c r="O56" s="57"/>
      <c r="Q56" s="220"/>
    </row>
    <row r="57" spans="2:17" s="200" customFormat="1" ht="12.95" customHeight="1">
      <c r="B57" s="213" t="s">
        <v>22</v>
      </c>
      <c r="C57" s="201"/>
      <c r="D57" s="212">
        <v>2021</v>
      </c>
      <c r="E57" s="214">
        <f t="shared" ref="E57:E59" si="31">SUM(F57:G57)</f>
        <v>683</v>
      </c>
      <c r="F57" s="215">
        <v>137</v>
      </c>
      <c r="G57" s="215">
        <v>546</v>
      </c>
      <c r="H57" s="59"/>
      <c r="I57" s="214">
        <v>1566</v>
      </c>
      <c r="J57" s="57">
        <v>517</v>
      </c>
      <c r="K57" s="57">
        <v>1049</v>
      </c>
      <c r="L57" s="57">
        <v>0</v>
      </c>
      <c r="M57" s="214">
        <f t="shared" ref="M57:M59" si="32">SUM(N57:O57)</f>
        <v>590</v>
      </c>
      <c r="N57" s="215">
        <v>178</v>
      </c>
      <c r="O57" s="215">
        <v>412</v>
      </c>
      <c r="Q57" s="217"/>
    </row>
    <row r="58" spans="2:17" s="200" customFormat="1" ht="12.95" customHeight="1">
      <c r="B58" s="213"/>
      <c r="C58" s="201"/>
      <c r="D58" s="212">
        <v>2022</v>
      </c>
      <c r="E58" s="214">
        <f t="shared" si="31"/>
        <v>669</v>
      </c>
      <c r="F58" s="215">
        <v>131</v>
      </c>
      <c r="G58" s="215">
        <v>538</v>
      </c>
      <c r="H58" s="57"/>
      <c r="I58" s="214">
        <v>1503</v>
      </c>
      <c r="J58" s="57">
        <v>492</v>
      </c>
      <c r="K58" s="57">
        <v>1011</v>
      </c>
      <c r="L58" s="57">
        <v>0</v>
      </c>
      <c r="M58" s="214">
        <f t="shared" si="32"/>
        <v>569</v>
      </c>
      <c r="N58" s="215">
        <v>171</v>
      </c>
      <c r="O58" s="215">
        <v>398</v>
      </c>
      <c r="Q58" s="217"/>
    </row>
    <row r="59" spans="2:17" s="200" customFormat="1" ht="12.95" customHeight="1">
      <c r="B59" s="213"/>
      <c r="C59" s="201"/>
      <c r="D59" s="212">
        <v>2023</v>
      </c>
      <c r="E59" s="214">
        <f t="shared" si="31"/>
        <v>673</v>
      </c>
      <c r="F59" s="57">
        <v>131</v>
      </c>
      <c r="G59" s="57">
        <v>542</v>
      </c>
      <c r="H59" s="57"/>
      <c r="I59" s="57">
        <f t="shared" ref="I59" si="33">SUM(J59:K59)</f>
        <v>675</v>
      </c>
      <c r="J59" s="57">
        <f>SUM(N59,'[20]6.21 (2)'!F62)</f>
        <v>184</v>
      </c>
      <c r="K59" s="57">
        <f>SUM(O59,'[20]6.21 (2)'!G62)</f>
        <v>491</v>
      </c>
      <c r="L59" s="57"/>
      <c r="M59" s="214">
        <f t="shared" si="32"/>
        <v>560</v>
      </c>
      <c r="N59" s="57">
        <v>167</v>
      </c>
      <c r="O59" s="57">
        <v>393</v>
      </c>
      <c r="Q59" s="217"/>
    </row>
    <row r="60" spans="2:17" s="200" customFormat="1" ht="6.95" customHeight="1">
      <c r="B60" s="213"/>
      <c r="C60" s="201"/>
      <c r="D60" s="212"/>
      <c r="E60" s="214"/>
      <c r="F60" s="57"/>
      <c r="G60" s="57"/>
      <c r="H60" s="57"/>
      <c r="I60" s="214"/>
      <c r="J60" s="57"/>
      <c r="K60" s="57"/>
      <c r="L60" s="57"/>
      <c r="M60" s="214"/>
      <c r="N60" s="57"/>
      <c r="O60" s="57"/>
      <c r="Q60" s="217"/>
    </row>
    <row r="61" spans="2:17" s="200" customFormat="1" ht="12.95" customHeight="1">
      <c r="B61" s="213" t="s">
        <v>23</v>
      </c>
      <c r="C61" s="201"/>
      <c r="D61" s="212">
        <v>2021</v>
      </c>
      <c r="E61" s="214">
        <f t="shared" ref="E61:E63" si="34">SUM(F61:G61)</f>
        <v>115</v>
      </c>
      <c r="F61" s="58">
        <v>17</v>
      </c>
      <c r="G61" s="58">
        <v>98</v>
      </c>
      <c r="H61" s="59"/>
      <c r="I61" s="214">
        <v>212</v>
      </c>
      <c r="J61" s="57">
        <v>74</v>
      </c>
      <c r="K61" s="57">
        <v>138</v>
      </c>
      <c r="L61" s="57">
        <v>0</v>
      </c>
      <c r="M61" s="214">
        <f t="shared" ref="M61:M63" si="35">SUM(N61:O61)</f>
        <v>71</v>
      </c>
      <c r="N61" s="215">
        <v>20</v>
      </c>
      <c r="O61" s="215">
        <v>51</v>
      </c>
      <c r="Q61" s="217"/>
    </row>
    <row r="62" spans="2:17" s="200" customFormat="1" ht="12.95" customHeight="1">
      <c r="B62" s="213"/>
      <c r="C62" s="201"/>
      <c r="D62" s="212">
        <v>2022</v>
      </c>
      <c r="E62" s="214">
        <f t="shared" si="34"/>
        <v>112</v>
      </c>
      <c r="F62" s="215">
        <v>16</v>
      </c>
      <c r="G62" s="215">
        <v>96</v>
      </c>
      <c r="H62" s="57"/>
      <c r="I62" s="214">
        <v>208</v>
      </c>
      <c r="J62" s="57">
        <v>78</v>
      </c>
      <c r="K62" s="57">
        <v>130</v>
      </c>
      <c r="L62" s="57">
        <v>0</v>
      </c>
      <c r="M62" s="214">
        <f t="shared" si="35"/>
        <v>77</v>
      </c>
      <c r="N62" s="215">
        <v>24</v>
      </c>
      <c r="O62" s="215">
        <v>53</v>
      </c>
      <c r="Q62" s="217"/>
    </row>
    <row r="63" spans="2:17" s="200" customFormat="1" ht="12.95" customHeight="1">
      <c r="B63" s="213"/>
      <c r="C63" s="201"/>
      <c r="D63" s="212">
        <v>2023</v>
      </c>
      <c r="E63" s="214">
        <f t="shared" si="34"/>
        <v>114</v>
      </c>
      <c r="F63" s="57">
        <v>16</v>
      </c>
      <c r="G63" s="57">
        <v>98</v>
      </c>
      <c r="H63" s="57"/>
      <c r="I63" s="57">
        <f t="shared" ref="I63" si="36">SUM(J63:K63)</f>
        <v>108</v>
      </c>
      <c r="J63" s="57">
        <f>SUM(N63,'[20]6.21 (2)'!F66)</f>
        <v>33</v>
      </c>
      <c r="K63" s="57">
        <f>SUM(O63,'[20]6.21 (2)'!G66)</f>
        <v>75</v>
      </c>
      <c r="L63" s="57"/>
      <c r="M63" s="214">
        <f t="shared" si="35"/>
        <v>82</v>
      </c>
      <c r="N63" s="57">
        <v>23</v>
      </c>
      <c r="O63" s="57">
        <v>59</v>
      </c>
      <c r="Q63" s="217"/>
    </row>
    <row r="64" spans="2:17" s="200" customFormat="1" ht="6.95" customHeight="1">
      <c r="B64" s="213"/>
      <c r="C64" s="201"/>
      <c r="D64" s="212"/>
      <c r="E64" s="214"/>
      <c r="F64" s="57"/>
      <c r="G64" s="57"/>
      <c r="H64" s="57"/>
      <c r="I64" s="214"/>
      <c r="J64" s="57"/>
      <c r="K64" s="57"/>
      <c r="L64" s="57"/>
      <c r="M64" s="214"/>
      <c r="N64" s="57"/>
      <c r="O64" s="57"/>
      <c r="Q64" s="217"/>
    </row>
    <row r="65" spans="2:17" s="200" customFormat="1" ht="12.95" customHeight="1">
      <c r="B65" s="213" t="s">
        <v>24</v>
      </c>
      <c r="C65" s="201"/>
      <c r="D65" s="212">
        <v>2021</v>
      </c>
      <c r="E65" s="214">
        <f t="shared" ref="E65:E67" si="37">SUM(F65:G65)</f>
        <v>26</v>
      </c>
      <c r="F65" s="215">
        <v>10</v>
      </c>
      <c r="G65" s="215">
        <v>16</v>
      </c>
      <c r="H65" s="59"/>
      <c r="I65" s="214">
        <v>448</v>
      </c>
      <c r="J65" s="57">
        <v>149</v>
      </c>
      <c r="K65" s="57">
        <v>299</v>
      </c>
      <c r="L65" s="57">
        <v>0</v>
      </c>
      <c r="M65" s="214">
        <f t="shared" ref="M65:M67" si="38">SUM(N65:O65)</f>
        <v>96</v>
      </c>
      <c r="N65" s="58">
        <v>35</v>
      </c>
      <c r="O65" s="58">
        <v>61</v>
      </c>
      <c r="Q65" s="217"/>
    </row>
    <row r="66" spans="2:17" s="200" customFormat="1" ht="12.95" customHeight="1">
      <c r="B66" s="213"/>
      <c r="C66" s="201"/>
      <c r="D66" s="212">
        <v>2022</v>
      </c>
      <c r="E66" s="214">
        <f t="shared" si="37"/>
        <v>25</v>
      </c>
      <c r="F66" s="215">
        <v>9</v>
      </c>
      <c r="G66" s="215">
        <v>16</v>
      </c>
      <c r="H66" s="57"/>
      <c r="I66" s="214">
        <v>446</v>
      </c>
      <c r="J66" s="57">
        <v>141</v>
      </c>
      <c r="K66" s="57">
        <v>305</v>
      </c>
      <c r="L66" s="57">
        <v>0</v>
      </c>
      <c r="M66" s="214">
        <f t="shared" si="38"/>
        <v>99</v>
      </c>
      <c r="N66" s="215">
        <v>36</v>
      </c>
      <c r="O66" s="215">
        <v>63</v>
      </c>
      <c r="Q66" s="217"/>
    </row>
    <row r="67" spans="2:17" s="200" customFormat="1" ht="12.95" customHeight="1">
      <c r="B67" s="213"/>
      <c r="C67" s="201"/>
      <c r="D67" s="212">
        <v>2023</v>
      </c>
      <c r="E67" s="214">
        <f t="shared" si="37"/>
        <v>25</v>
      </c>
      <c r="F67" s="57">
        <v>9</v>
      </c>
      <c r="G67" s="57">
        <v>16</v>
      </c>
      <c r="H67" s="57"/>
      <c r="I67" s="57">
        <f t="shared" ref="I67" si="39">SUM(J67:K67)</f>
        <v>153</v>
      </c>
      <c r="J67" s="57">
        <f>SUM(N67,'[20]6.21 (2)'!F70)</f>
        <v>62</v>
      </c>
      <c r="K67" s="57">
        <f>SUM(O67,'[20]6.21 (2)'!G70)</f>
        <v>91</v>
      </c>
      <c r="L67" s="57"/>
      <c r="M67" s="214">
        <f t="shared" si="38"/>
        <v>97</v>
      </c>
      <c r="N67" s="57">
        <v>36</v>
      </c>
      <c r="O67" s="57">
        <v>61</v>
      </c>
      <c r="Q67" s="217"/>
    </row>
    <row r="68" spans="2:17" s="200" customFormat="1" ht="6.95" customHeight="1">
      <c r="B68" s="213"/>
      <c r="C68" s="201"/>
      <c r="D68" s="212"/>
      <c r="E68" s="214"/>
      <c r="F68" s="57"/>
      <c r="G68" s="57"/>
      <c r="H68" s="57"/>
      <c r="I68" s="214"/>
      <c r="J68" s="57"/>
      <c r="K68" s="57"/>
      <c r="L68" s="57"/>
      <c r="M68" s="214"/>
      <c r="N68" s="57"/>
      <c r="O68" s="57"/>
      <c r="Q68" s="217"/>
    </row>
    <row r="69" spans="2:17" s="200" customFormat="1" ht="12.95" customHeight="1">
      <c r="B69" s="213" t="s">
        <v>25</v>
      </c>
      <c r="C69" s="201"/>
      <c r="D69" s="212">
        <v>2021</v>
      </c>
      <c r="E69" s="214">
        <f t="shared" ref="E69:E71" si="40">SUM(F69:G69)</f>
        <v>56</v>
      </c>
      <c r="F69" s="54">
        <v>26</v>
      </c>
      <c r="G69" s="54">
        <v>30</v>
      </c>
      <c r="H69" s="59"/>
      <c r="I69" s="214">
        <v>639</v>
      </c>
      <c r="J69" s="57">
        <v>207</v>
      </c>
      <c r="K69" s="57">
        <v>432</v>
      </c>
      <c r="L69" s="57">
        <v>0</v>
      </c>
      <c r="M69" s="214">
        <f t="shared" ref="M69:M71" si="41">SUM(N69:O69)</f>
        <v>151</v>
      </c>
      <c r="N69" s="58">
        <v>55</v>
      </c>
      <c r="O69" s="58">
        <v>96</v>
      </c>
      <c r="Q69" s="217"/>
    </row>
    <row r="70" spans="2:17" s="200" customFormat="1" ht="12.95" customHeight="1">
      <c r="B70" s="213"/>
      <c r="C70" s="201"/>
      <c r="D70" s="212">
        <v>2022</v>
      </c>
      <c r="E70" s="214">
        <f t="shared" si="40"/>
        <v>68</v>
      </c>
      <c r="F70" s="259">
        <v>29</v>
      </c>
      <c r="G70" s="259">
        <v>39</v>
      </c>
      <c r="H70" s="57"/>
      <c r="I70" s="214">
        <v>641</v>
      </c>
      <c r="J70" s="57">
        <v>210</v>
      </c>
      <c r="K70" s="57">
        <v>431</v>
      </c>
      <c r="L70" s="57">
        <v>0</v>
      </c>
      <c r="M70" s="214">
        <f t="shared" si="41"/>
        <v>149</v>
      </c>
      <c r="N70" s="215">
        <v>53</v>
      </c>
      <c r="O70" s="215">
        <v>96</v>
      </c>
      <c r="Q70" s="217"/>
    </row>
    <row r="71" spans="2:17" s="200" customFormat="1" ht="12.95" customHeight="1">
      <c r="B71" s="213"/>
      <c r="C71" s="201"/>
      <c r="D71" s="212">
        <v>2023</v>
      </c>
      <c r="E71" s="214">
        <f t="shared" si="40"/>
        <v>71</v>
      </c>
      <c r="F71" s="218">
        <v>32</v>
      </c>
      <c r="G71" s="218">
        <v>39</v>
      </c>
      <c r="H71" s="57"/>
      <c r="I71" s="57">
        <f t="shared" ref="I71" si="42">SUM(J71:K71)</f>
        <v>181</v>
      </c>
      <c r="J71" s="57">
        <f>SUM(N71,'[20]6.21 (2)'!F74)</f>
        <v>64</v>
      </c>
      <c r="K71" s="57">
        <f>SUM(O71,'[20]6.21 (2)'!G74)</f>
        <v>117</v>
      </c>
      <c r="L71" s="57"/>
      <c r="M71" s="214">
        <f t="shared" si="41"/>
        <v>158</v>
      </c>
      <c r="N71" s="57">
        <v>54</v>
      </c>
      <c r="O71" s="57">
        <v>104</v>
      </c>
      <c r="Q71" s="217"/>
    </row>
    <row r="72" spans="2:17" s="200" customFormat="1" ht="6.95" customHeight="1">
      <c r="B72" s="213"/>
      <c r="C72" s="201"/>
      <c r="D72" s="212"/>
      <c r="E72" s="214"/>
      <c r="F72" s="57"/>
      <c r="G72" s="57"/>
      <c r="H72" s="57"/>
      <c r="I72" s="214"/>
      <c r="J72" s="57"/>
      <c r="K72" s="57"/>
      <c r="L72" s="57"/>
      <c r="M72" s="214"/>
      <c r="N72" s="57"/>
      <c r="O72" s="57"/>
      <c r="Q72" s="217"/>
    </row>
    <row r="73" spans="2:17" s="200" customFormat="1" ht="12.95" customHeight="1">
      <c r="B73" s="213" t="s">
        <v>26</v>
      </c>
      <c r="C73" s="219"/>
      <c r="D73" s="212">
        <v>2021</v>
      </c>
      <c r="E73" s="214">
        <f t="shared" ref="E73:E75" si="43">SUM(F73:G73)</f>
        <v>23</v>
      </c>
      <c r="F73" s="214">
        <v>10</v>
      </c>
      <c r="G73" s="214">
        <v>13</v>
      </c>
      <c r="H73" s="214"/>
      <c r="I73" s="214">
        <v>1030</v>
      </c>
      <c r="J73" s="214">
        <v>334</v>
      </c>
      <c r="K73" s="214">
        <v>696</v>
      </c>
      <c r="L73" s="214">
        <v>0</v>
      </c>
      <c r="M73" s="214">
        <f t="shared" ref="M73:M75" si="44">SUM(N73:O73)</f>
        <v>47</v>
      </c>
      <c r="N73" s="214">
        <v>11</v>
      </c>
      <c r="O73" s="214">
        <v>36</v>
      </c>
      <c r="Q73" s="220"/>
    </row>
    <row r="74" spans="2:17" s="200" customFormat="1" ht="12.95" customHeight="1">
      <c r="B74" s="213"/>
      <c r="C74" s="219"/>
      <c r="D74" s="212">
        <v>2022</v>
      </c>
      <c r="E74" s="214">
        <f t="shared" si="43"/>
        <v>24</v>
      </c>
      <c r="F74" s="214">
        <v>11</v>
      </c>
      <c r="G74" s="214">
        <v>13</v>
      </c>
      <c r="H74" s="214"/>
      <c r="I74" s="214">
        <v>1036</v>
      </c>
      <c r="J74" s="214">
        <v>332</v>
      </c>
      <c r="K74" s="214">
        <v>704</v>
      </c>
      <c r="L74" s="214">
        <v>0</v>
      </c>
      <c r="M74" s="214">
        <f t="shared" si="44"/>
        <v>42</v>
      </c>
      <c r="N74" s="214">
        <v>9</v>
      </c>
      <c r="O74" s="214">
        <v>33</v>
      </c>
      <c r="Q74" s="220"/>
    </row>
    <row r="75" spans="2:17" s="200" customFormat="1" ht="12.95" customHeight="1">
      <c r="B75" s="213"/>
      <c r="C75" s="219"/>
      <c r="D75" s="212">
        <v>2023</v>
      </c>
      <c r="E75" s="214">
        <f t="shared" si="43"/>
        <v>21</v>
      </c>
      <c r="F75" s="214">
        <v>12</v>
      </c>
      <c r="G75" s="214">
        <v>9</v>
      </c>
      <c r="H75" s="214"/>
      <c r="I75" s="214">
        <f t="shared" ref="I75" si="45">SUM(J75:K75)</f>
        <v>45</v>
      </c>
      <c r="J75" s="214">
        <f>SUM(N75,'[20]6.21 (2)'!F78)</f>
        <v>11</v>
      </c>
      <c r="K75" s="214">
        <f>SUM(O75,'[20]6.21 (2)'!G78)</f>
        <v>34</v>
      </c>
      <c r="L75" s="214"/>
      <c r="M75" s="214">
        <f t="shared" si="44"/>
        <v>45</v>
      </c>
      <c r="N75" s="214">
        <v>11</v>
      </c>
      <c r="O75" s="214">
        <v>34</v>
      </c>
      <c r="Q75" s="220"/>
    </row>
    <row r="76" spans="2:17" s="200" customFormat="1" ht="6.95" customHeight="1">
      <c r="B76" s="213"/>
      <c r="C76" s="219"/>
      <c r="D76" s="212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Q76" s="220"/>
    </row>
    <row r="77" spans="2:17" s="200" customFormat="1" ht="12.95" customHeight="1">
      <c r="B77" s="213" t="s">
        <v>27</v>
      </c>
      <c r="C77" s="219"/>
      <c r="D77" s="212">
        <v>2021</v>
      </c>
      <c r="E77" s="214" t="s">
        <v>29</v>
      </c>
      <c r="F77" s="214" t="s">
        <v>29</v>
      </c>
      <c r="G77" s="214" t="s">
        <v>29</v>
      </c>
      <c r="H77" s="214"/>
      <c r="I77" s="214">
        <v>6</v>
      </c>
      <c r="J77" s="214">
        <v>2</v>
      </c>
      <c r="K77" s="214">
        <v>4</v>
      </c>
      <c r="L77" s="214">
        <v>0</v>
      </c>
      <c r="M77" s="214">
        <f t="shared" ref="M77:M79" si="46">SUM(N77:O77)</f>
        <v>6</v>
      </c>
      <c r="N77" s="214">
        <v>2</v>
      </c>
      <c r="O77" s="214">
        <v>4</v>
      </c>
      <c r="Q77" s="220"/>
    </row>
    <row r="78" spans="2:17" s="200" customFormat="1" ht="12.95" customHeight="1">
      <c r="B78" s="213"/>
      <c r="C78" s="219"/>
      <c r="D78" s="212">
        <v>2022</v>
      </c>
      <c r="E78" s="214" t="s">
        <v>29</v>
      </c>
      <c r="F78" s="214" t="s">
        <v>29</v>
      </c>
      <c r="G78" s="214" t="s">
        <v>29</v>
      </c>
      <c r="H78" s="214"/>
      <c r="I78" s="214">
        <v>18</v>
      </c>
      <c r="J78" s="214">
        <v>6</v>
      </c>
      <c r="K78" s="214">
        <v>12</v>
      </c>
      <c r="L78" s="214">
        <v>0</v>
      </c>
      <c r="M78" s="214">
        <f t="shared" si="46"/>
        <v>18</v>
      </c>
      <c r="N78" s="214">
        <v>6</v>
      </c>
      <c r="O78" s="214">
        <v>12</v>
      </c>
      <c r="Q78" s="220"/>
    </row>
    <row r="79" spans="2:17" s="200" customFormat="1" ht="12.95" customHeight="1">
      <c r="B79" s="213"/>
      <c r="C79" s="219"/>
      <c r="D79" s="212">
        <v>2023</v>
      </c>
      <c r="E79" s="214" t="s">
        <v>29</v>
      </c>
      <c r="F79" s="214" t="s">
        <v>29</v>
      </c>
      <c r="G79" s="214" t="s">
        <v>29</v>
      </c>
      <c r="H79" s="214"/>
      <c r="I79" s="214">
        <f t="shared" ref="I79" si="47">SUM(J79:K79)</f>
        <v>18</v>
      </c>
      <c r="J79" s="214">
        <f>SUM(N79,'[20]6.21 (2)'!F82)</f>
        <v>6</v>
      </c>
      <c r="K79" s="214">
        <f>SUM(O79,'[20]6.21 (2)'!G82)</f>
        <v>12</v>
      </c>
      <c r="L79" s="214"/>
      <c r="M79" s="214">
        <f t="shared" si="46"/>
        <v>18</v>
      </c>
      <c r="N79" s="214">
        <v>6</v>
      </c>
      <c r="O79" s="214">
        <v>12</v>
      </c>
      <c r="Q79" s="220"/>
    </row>
    <row r="80" spans="2:17" s="200" customFormat="1" ht="6.95" customHeight="1">
      <c r="B80" s="213"/>
      <c r="C80" s="219"/>
      <c r="D80" s="212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Q80" s="220"/>
    </row>
    <row r="81" spans="1:17" s="200" customFormat="1" ht="12.95" customHeight="1">
      <c r="B81" s="213" t="s">
        <v>28</v>
      </c>
      <c r="C81" s="219"/>
      <c r="D81" s="212">
        <v>2021</v>
      </c>
      <c r="E81" s="214" t="s">
        <v>29</v>
      </c>
      <c r="F81" s="214" t="s">
        <v>29</v>
      </c>
      <c r="G81" s="214" t="s">
        <v>29</v>
      </c>
      <c r="H81" s="214"/>
      <c r="I81" s="214" t="s">
        <v>29</v>
      </c>
      <c r="J81" s="214" t="s">
        <v>29</v>
      </c>
      <c r="K81" s="214" t="s">
        <v>29</v>
      </c>
      <c r="L81" s="214"/>
      <c r="M81" s="214" t="s">
        <v>29</v>
      </c>
      <c r="N81" s="214" t="s">
        <v>29</v>
      </c>
      <c r="O81" s="214" t="s">
        <v>29</v>
      </c>
      <c r="Q81" s="220"/>
    </row>
    <row r="82" spans="1:17" s="200" customFormat="1" ht="12.95" customHeight="1">
      <c r="B82" s="213"/>
      <c r="C82" s="219"/>
      <c r="D82" s="212">
        <v>2022</v>
      </c>
      <c r="E82" s="214" t="s">
        <v>29</v>
      </c>
      <c r="F82" s="214" t="s">
        <v>29</v>
      </c>
      <c r="G82" s="214" t="s">
        <v>29</v>
      </c>
      <c r="H82" s="214"/>
      <c r="I82" s="214" t="s">
        <v>29</v>
      </c>
      <c r="J82" s="214" t="s">
        <v>29</v>
      </c>
      <c r="K82" s="214" t="s">
        <v>29</v>
      </c>
      <c r="L82" s="214"/>
      <c r="M82" s="214" t="s">
        <v>29</v>
      </c>
      <c r="N82" s="214" t="s">
        <v>29</v>
      </c>
      <c r="O82" s="214" t="s">
        <v>29</v>
      </c>
      <c r="Q82" s="220"/>
    </row>
    <row r="83" spans="1:17" s="200" customFormat="1" ht="12.95" customHeight="1">
      <c r="B83" s="213"/>
      <c r="C83" s="219"/>
      <c r="D83" s="212">
        <v>2023</v>
      </c>
      <c r="E83" s="214" t="s">
        <v>29</v>
      </c>
      <c r="F83" s="214" t="s">
        <v>29</v>
      </c>
      <c r="G83" s="214" t="s">
        <v>29</v>
      </c>
      <c r="H83" s="214"/>
      <c r="I83" s="214" t="s">
        <v>29</v>
      </c>
      <c r="J83" s="214" t="s">
        <v>29</v>
      </c>
      <c r="K83" s="214" t="s">
        <v>29</v>
      </c>
      <c r="L83" s="214"/>
      <c r="M83" s="214" t="s">
        <v>29</v>
      </c>
      <c r="N83" s="214" t="s">
        <v>29</v>
      </c>
      <c r="O83" s="214" t="s">
        <v>29</v>
      </c>
      <c r="Q83" s="220"/>
    </row>
    <row r="84" spans="1:17" s="200" customFormat="1" ht="6.95" customHeight="1" thickBot="1">
      <c r="A84" s="223"/>
      <c r="B84" s="224"/>
      <c r="C84" s="225"/>
      <c r="D84" s="226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Q84" s="220"/>
    </row>
    <row r="85" spans="1:17" s="230" customFormat="1" ht="18" customHeight="1">
      <c r="B85" s="231"/>
      <c r="D85" s="232"/>
      <c r="E85" s="235"/>
      <c r="F85" s="235"/>
      <c r="G85" s="235"/>
      <c r="H85" s="235"/>
      <c r="I85" s="236"/>
      <c r="J85" s="236"/>
      <c r="K85" s="236"/>
      <c r="L85" s="236"/>
      <c r="M85" s="236"/>
      <c r="N85" s="236"/>
      <c r="O85" s="236"/>
      <c r="P85" s="237" t="s">
        <v>30</v>
      </c>
      <c r="Q85" s="235"/>
    </row>
    <row r="86" spans="1:17" s="230" customFormat="1" ht="15.75" customHeight="1">
      <c r="B86" s="231"/>
      <c r="D86" s="232"/>
      <c r="E86" s="235"/>
      <c r="F86" s="235"/>
      <c r="G86" s="235"/>
      <c r="H86" s="235"/>
      <c r="I86" s="239"/>
      <c r="J86" s="239"/>
      <c r="K86" s="239"/>
      <c r="L86" s="239"/>
      <c r="M86" s="239"/>
      <c r="N86" s="239"/>
      <c r="O86" s="239"/>
      <c r="P86" s="239" t="s">
        <v>31</v>
      </c>
      <c r="Q86" s="235"/>
    </row>
    <row r="87" spans="1:17" s="230" customFormat="1" ht="15.75" customHeight="1">
      <c r="B87" s="231"/>
      <c r="D87" s="232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Q87" s="235"/>
    </row>
    <row r="88" spans="1:17" s="240" customFormat="1" ht="15.75" customHeight="1">
      <c r="B88" s="241"/>
      <c r="D88" s="242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Q88" s="243"/>
    </row>
    <row r="89" spans="1:17" s="230" customFormat="1" ht="15.75" customHeight="1">
      <c r="B89" s="244"/>
      <c r="C89" s="245"/>
      <c r="D89" s="246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Q89" s="235"/>
    </row>
  </sheetData>
  <mergeCells count="10">
    <mergeCell ref="E9:G9"/>
    <mergeCell ref="I9:O9"/>
    <mergeCell ref="E10:G10"/>
    <mergeCell ref="I10:O10"/>
    <mergeCell ref="E12:G12"/>
    <mergeCell ref="I12:K12"/>
    <mergeCell ref="M12:O12"/>
    <mergeCell ref="E11:G11"/>
    <mergeCell ref="I11:K11"/>
    <mergeCell ref="M11:O11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O89"/>
  <sheetViews>
    <sheetView view="pageBreakPreview" zoomScale="90" zoomScaleNormal="90" zoomScaleSheetLayoutView="90" workbookViewId="0">
      <selection activeCell="B6" sqref="B6"/>
    </sheetView>
  </sheetViews>
  <sheetFormatPr defaultColWidth="10.42578125" defaultRowHeight="16.5"/>
  <cols>
    <col min="1" max="1" width="1.85546875" style="164" customWidth="1"/>
    <col min="2" max="2" width="12.5703125" style="164" customWidth="1"/>
    <col min="3" max="3" width="5.28515625" style="164" customWidth="1"/>
    <col min="4" max="4" width="12.5703125" style="165" customWidth="1"/>
    <col min="5" max="5" width="13.28515625" style="166" customWidth="1"/>
    <col min="6" max="6" width="13" style="166" customWidth="1"/>
    <col min="7" max="7" width="16.7109375" style="166" customWidth="1"/>
    <col min="8" max="8" width="1.28515625" style="166" customWidth="1"/>
    <col min="9" max="9" width="13.28515625" style="166" customWidth="1"/>
    <col min="10" max="10" width="13" style="166" customWidth="1"/>
    <col min="11" max="11" width="16.7109375" style="166" customWidth="1"/>
    <col min="12" max="12" width="1.85546875" style="164" customWidth="1"/>
    <col min="13" max="13" width="1" style="164" customWidth="1"/>
    <col min="14" max="16384" width="10.42578125" style="164"/>
  </cols>
  <sheetData>
    <row r="1" spans="1:13" ht="8.1" customHeight="1"/>
    <row r="2" spans="1:13" ht="8.1" customHeight="1"/>
    <row r="3" spans="1:13" s="167" customFormat="1">
      <c r="B3" s="168" t="s">
        <v>1203</v>
      </c>
      <c r="C3" s="169" t="s">
        <v>826</v>
      </c>
      <c r="D3" s="170"/>
      <c r="E3" s="171"/>
      <c r="F3" s="171"/>
      <c r="G3" s="171"/>
      <c r="H3" s="171"/>
      <c r="I3" s="171"/>
      <c r="J3" s="171"/>
      <c r="K3" s="171"/>
      <c r="M3" s="172"/>
    </row>
    <row r="4" spans="1:13" s="167" customFormat="1">
      <c r="B4" s="174"/>
      <c r="C4" s="169" t="s">
        <v>1125</v>
      </c>
      <c r="D4" s="170"/>
      <c r="E4" s="171"/>
      <c r="F4" s="171"/>
      <c r="G4" s="171"/>
      <c r="H4" s="171"/>
      <c r="I4" s="171"/>
      <c r="J4" s="171"/>
      <c r="K4" s="171"/>
      <c r="M4" s="172"/>
    </row>
    <row r="5" spans="1:13" s="173" customFormat="1" ht="16.5" customHeight="1">
      <c r="B5" s="174" t="s">
        <v>1204</v>
      </c>
      <c r="C5" s="175" t="s">
        <v>827</v>
      </c>
      <c r="D5" s="176"/>
      <c r="E5" s="174"/>
      <c r="F5" s="174"/>
      <c r="G5" s="174"/>
      <c r="H5" s="174"/>
      <c r="I5" s="174"/>
      <c r="J5" s="174"/>
      <c r="K5" s="174"/>
      <c r="M5" s="175"/>
    </row>
    <row r="6" spans="1:13" s="173" customFormat="1" ht="16.5" customHeight="1">
      <c r="B6" s="265"/>
      <c r="C6" s="175" t="s">
        <v>1126</v>
      </c>
      <c r="D6" s="176"/>
      <c r="E6" s="174"/>
      <c r="F6" s="174"/>
      <c r="G6" s="174"/>
      <c r="H6" s="174"/>
      <c r="I6" s="174"/>
      <c r="J6" s="174"/>
      <c r="K6" s="174"/>
      <c r="M6" s="175"/>
    </row>
    <row r="7" spans="1:13" s="177" customFormat="1" ht="9.9499999999999993" customHeight="1" thickBot="1">
      <c r="B7" s="178"/>
      <c r="C7" s="178"/>
      <c r="D7" s="179"/>
      <c r="E7" s="180"/>
      <c r="F7" s="180"/>
      <c r="G7" s="180"/>
      <c r="H7" s="180"/>
      <c r="I7" s="180"/>
      <c r="J7" s="256"/>
      <c r="K7" s="256"/>
    </row>
    <row r="8" spans="1:13" s="186" customFormat="1" ht="5.25" customHeight="1" thickTop="1">
      <c r="A8" s="181"/>
      <c r="B8" s="182"/>
      <c r="C8" s="183"/>
      <c r="D8" s="184"/>
      <c r="E8" s="185"/>
      <c r="F8" s="185"/>
      <c r="G8" s="185"/>
      <c r="H8" s="185"/>
      <c r="I8" s="185"/>
      <c r="J8" s="257"/>
      <c r="K8" s="257"/>
      <c r="L8" s="181"/>
    </row>
    <row r="9" spans="1:13" s="186" customFormat="1" ht="16.5" customHeight="1">
      <c r="A9" s="187"/>
      <c r="B9" s="187" t="s">
        <v>0</v>
      </c>
      <c r="C9" s="188"/>
      <c r="D9" s="189" t="s">
        <v>1</v>
      </c>
      <c r="E9" s="1677" t="s">
        <v>124</v>
      </c>
      <c r="F9" s="1677"/>
      <c r="G9" s="1677"/>
      <c r="H9" s="1677"/>
      <c r="I9" s="1677"/>
      <c r="J9" s="1677"/>
      <c r="K9" s="1677"/>
      <c r="L9" s="187"/>
    </row>
    <row r="10" spans="1:13" s="186" customFormat="1" ht="17.100000000000001" customHeight="1">
      <c r="A10" s="191"/>
      <c r="B10" s="191" t="s">
        <v>5</v>
      </c>
      <c r="C10" s="192"/>
      <c r="D10" s="193" t="s">
        <v>6</v>
      </c>
      <c r="E10" s="1678" t="s">
        <v>132</v>
      </c>
      <c r="F10" s="1678"/>
      <c r="G10" s="1678"/>
      <c r="H10" s="1678"/>
      <c r="I10" s="1678"/>
      <c r="J10" s="1678"/>
      <c r="K10" s="1678"/>
      <c r="L10" s="191"/>
    </row>
    <row r="11" spans="1:13" s="186" customFormat="1" ht="17.100000000000001" customHeight="1">
      <c r="A11" s="191"/>
      <c r="B11" s="191"/>
      <c r="C11" s="192"/>
      <c r="D11" s="193"/>
      <c r="E11" s="1681" t="s">
        <v>378</v>
      </c>
      <c r="F11" s="1681"/>
      <c r="G11" s="1681"/>
      <c r="H11" s="255"/>
      <c r="I11" s="1681" t="s">
        <v>379</v>
      </c>
      <c r="J11" s="1681"/>
      <c r="K11" s="1681"/>
      <c r="L11" s="191"/>
    </row>
    <row r="12" spans="1:13" s="186" customFormat="1" ht="17.100000000000001" customHeight="1">
      <c r="A12" s="191"/>
      <c r="B12" s="191"/>
      <c r="C12" s="192"/>
      <c r="D12" s="193"/>
      <c r="E12" s="1678" t="s">
        <v>380</v>
      </c>
      <c r="F12" s="1678"/>
      <c r="G12" s="1678"/>
      <c r="H12" s="193"/>
      <c r="I12" s="1678" t="s">
        <v>381</v>
      </c>
      <c r="J12" s="1678"/>
      <c r="K12" s="1678"/>
      <c r="L12" s="191"/>
    </row>
    <row r="13" spans="1:13" s="186" customFormat="1">
      <c r="A13" s="191"/>
      <c r="B13" s="191"/>
      <c r="C13" s="192"/>
      <c r="D13" s="193"/>
      <c r="E13" s="195" t="s">
        <v>57</v>
      </c>
      <c r="F13" s="195" t="s">
        <v>33</v>
      </c>
      <c r="G13" s="195" t="s">
        <v>34</v>
      </c>
      <c r="H13" s="195"/>
      <c r="I13" s="195" t="s">
        <v>57</v>
      </c>
      <c r="J13" s="195" t="s">
        <v>33</v>
      </c>
      <c r="K13" s="195" t="s">
        <v>34</v>
      </c>
      <c r="L13" s="191"/>
    </row>
    <row r="14" spans="1:13" s="186" customFormat="1">
      <c r="A14" s="191"/>
      <c r="B14" s="191"/>
      <c r="C14" s="192"/>
      <c r="D14" s="193"/>
      <c r="E14" s="194" t="s">
        <v>7</v>
      </c>
      <c r="F14" s="194" t="s">
        <v>35</v>
      </c>
      <c r="G14" s="194" t="s">
        <v>36</v>
      </c>
      <c r="H14" s="194"/>
      <c r="I14" s="194" t="s">
        <v>7</v>
      </c>
      <c r="J14" s="194" t="s">
        <v>35</v>
      </c>
      <c r="K14" s="194" t="s">
        <v>36</v>
      </c>
      <c r="L14" s="191"/>
    </row>
    <row r="15" spans="1:13" s="186" customFormat="1" ht="7.5" customHeight="1">
      <c r="A15" s="196"/>
      <c r="B15" s="196"/>
      <c r="C15" s="197"/>
      <c r="D15" s="198"/>
      <c r="E15" s="199"/>
      <c r="F15" s="199"/>
      <c r="G15" s="199"/>
      <c r="H15" s="199"/>
      <c r="I15" s="199"/>
      <c r="J15" s="199"/>
      <c r="K15" s="199"/>
      <c r="L15" s="196"/>
    </row>
    <row r="16" spans="1:13" ht="6.95" customHeight="1">
      <c r="A16" s="200"/>
      <c r="B16" s="201"/>
      <c r="C16" s="201"/>
      <c r="D16" s="202"/>
      <c r="E16" s="204"/>
      <c r="F16" s="204"/>
      <c r="G16" s="204"/>
      <c r="H16" s="204"/>
      <c r="I16" s="204"/>
      <c r="J16" s="204"/>
      <c r="K16" s="204"/>
      <c r="L16" s="200"/>
    </row>
    <row r="17" spans="2:13" s="200" customFormat="1" ht="12.95" customHeight="1">
      <c r="B17" s="205" t="s">
        <v>12</v>
      </c>
      <c r="C17" s="206"/>
      <c r="D17" s="207">
        <v>2021</v>
      </c>
      <c r="E17" s="208">
        <f>SUM(E21,E25,E29,E33,E37,E41,E45,E49,E53,E57,E61,E65,E69,E73,E77,E81)</f>
        <v>1078</v>
      </c>
      <c r="F17" s="208">
        <f>SUM(F21,F25,F29,F33,F37,F41,F45,F49,F53,F57,F61,F65,F69,F73,F77,F81)</f>
        <v>405</v>
      </c>
      <c r="G17" s="208">
        <f>SUM(G21,G25,G29,G33,G37,G41,G45,G49,G53,G57,G61,G65,G69,G73,G77,G81)</f>
        <v>673</v>
      </c>
      <c r="H17" s="208"/>
      <c r="I17" s="208">
        <f>SUM(I21,I25,I29,I33,I37,I41,I45,I49,I53,I57,I61,I65,I69,I73,I77,I81)</f>
        <v>4604</v>
      </c>
      <c r="J17" s="208">
        <f>SUM(J21,J25,J29,J33,J37,J41,J45,J49,J53,J57,J61,J65,J69,J73,J77,J81)</f>
        <v>1551</v>
      </c>
      <c r="K17" s="208">
        <f>SUM(K21,K25,K29,K33,K37,K41,K45,K49,K53,K57,K61,K65,K69,K73,K77,K81)</f>
        <v>3053</v>
      </c>
    </row>
    <row r="18" spans="2:13" s="200" customFormat="1" ht="12.95" customHeight="1">
      <c r="B18" s="205"/>
      <c r="C18" s="206"/>
      <c r="D18" s="207">
        <v>2022</v>
      </c>
      <c r="E18" s="208">
        <f t="shared" ref="E18:G19" si="0">SUM(E22,E26,E30,E34,E38,E42,E46,E50,E54,E58,E62,E66,E70,E74,E78,E82)</f>
        <v>1057</v>
      </c>
      <c r="F18" s="208">
        <f t="shared" si="0"/>
        <v>390</v>
      </c>
      <c r="G18" s="208">
        <f t="shared" si="0"/>
        <v>667</v>
      </c>
      <c r="H18" s="208"/>
      <c r="I18" s="208">
        <f t="shared" ref="I18:K19" si="1">SUM(I22,I26,I30,I34,I38,I42,I46,I50,I54,I58,I62,I66,I70,I74,I78,I82)</f>
        <v>4635</v>
      </c>
      <c r="J18" s="208">
        <f t="shared" si="1"/>
        <v>1564</v>
      </c>
      <c r="K18" s="208">
        <f t="shared" si="1"/>
        <v>3071</v>
      </c>
    </row>
    <row r="19" spans="2:13" s="200" customFormat="1" ht="12.95" customHeight="1">
      <c r="B19" s="205"/>
      <c r="C19" s="206"/>
      <c r="D19" s="207">
        <v>2023</v>
      </c>
      <c r="E19" s="208">
        <f t="shared" si="0"/>
        <v>1379</v>
      </c>
      <c r="F19" s="208">
        <f t="shared" si="0"/>
        <v>495</v>
      </c>
      <c r="G19" s="208">
        <f t="shared" si="0"/>
        <v>884</v>
      </c>
      <c r="I19" s="208">
        <f t="shared" si="1"/>
        <v>5024</v>
      </c>
      <c r="J19" s="208">
        <f t="shared" si="1"/>
        <v>1702</v>
      </c>
      <c r="K19" s="208">
        <f t="shared" si="1"/>
        <v>3322</v>
      </c>
      <c r="M19" s="205"/>
    </row>
    <row r="20" spans="2:13" s="200" customFormat="1" ht="6.95" customHeight="1">
      <c r="B20" s="205"/>
      <c r="C20" s="206"/>
      <c r="D20" s="212"/>
      <c r="E20" s="214"/>
      <c r="F20" s="57"/>
      <c r="G20" s="57"/>
      <c r="H20" s="57"/>
      <c r="I20" s="214"/>
      <c r="J20" s="57"/>
      <c r="K20" s="57"/>
      <c r="M20" s="205"/>
    </row>
    <row r="21" spans="2:13" s="200" customFormat="1" ht="12.95" customHeight="1">
      <c r="B21" s="213" t="s">
        <v>13</v>
      </c>
      <c r="C21" s="213"/>
      <c r="D21" s="212">
        <v>2021</v>
      </c>
      <c r="E21" s="214">
        <f t="shared" ref="E21:E23" si="2">SUM(F21:G21)</f>
        <v>131</v>
      </c>
      <c r="F21" s="57">
        <v>40</v>
      </c>
      <c r="G21" s="57">
        <v>91</v>
      </c>
      <c r="H21" s="57"/>
      <c r="I21" s="214">
        <f t="shared" ref="I21:I23" si="3">SUM(J21:K21)</f>
        <v>1050</v>
      </c>
      <c r="J21" s="57">
        <v>374</v>
      </c>
      <c r="K21" s="57">
        <v>676</v>
      </c>
      <c r="M21" s="217"/>
    </row>
    <row r="22" spans="2:13" s="200" customFormat="1" ht="12.95" customHeight="1">
      <c r="B22" s="213"/>
      <c r="C22" s="213"/>
      <c r="D22" s="212">
        <v>2022</v>
      </c>
      <c r="E22" s="214">
        <f t="shared" si="2"/>
        <v>132</v>
      </c>
      <c r="F22" s="58">
        <v>42</v>
      </c>
      <c r="G22" s="58">
        <v>90</v>
      </c>
      <c r="H22" s="58"/>
      <c r="I22" s="214">
        <f t="shared" si="3"/>
        <v>1070</v>
      </c>
      <c r="J22" s="58">
        <v>389</v>
      </c>
      <c r="K22" s="58">
        <v>681</v>
      </c>
      <c r="M22" s="217"/>
    </row>
    <row r="23" spans="2:13" s="200" customFormat="1" ht="12.95" customHeight="1">
      <c r="B23" s="213"/>
      <c r="C23" s="213"/>
      <c r="D23" s="212">
        <v>2023</v>
      </c>
      <c r="E23" s="214">
        <f t="shared" si="2"/>
        <v>147</v>
      </c>
      <c r="F23" s="215">
        <v>52</v>
      </c>
      <c r="G23" s="215">
        <v>95</v>
      </c>
      <c r="H23" s="215"/>
      <c r="I23" s="214">
        <f t="shared" si="3"/>
        <v>1097</v>
      </c>
      <c r="J23" s="215">
        <v>406</v>
      </c>
      <c r="K23" s="215">
        <v>691</v>
      </c>
      <c r="M23" s="217"/>
    </row>
    <row r="24" spans="2:13" s="200" customFormat="1" ht="6.95" customHeight="1">
      <c r="B24" s="213"/>
      <c r="C24" s="213"/>
      <c r="D24" s="212"/>
      <c r="E24" s="214"/>
      <c r="F24" s="57"/>
      <c r="G24" s="57"/>
      <c r="H24" s="57"/>
      <c r="I24" s="214"/>
      <c r="J24" s="57"/>
      <c r="K24" s="57"/>
      <c r="M24" s="217"/>
    </row>
    <row r="25" spans="2:13" s="200" customFormat="1" ht="12.95" customHeight="1">
      <c r="B25" s="213" t="s">
        <v>14</v>
      </c>
      <c r="C25" s="213"/>
      <c r="D25" s="212">
        <v>2021</v>
      </c>
      <c r="E25" s="214">
        <f t="shared" ref="E25:E27" si="4">SUM(F25:G25)</f>
        <v>65</v>
      </c>
      <c r="F25" s="57">
        <v>20</v>
      </c>
      <c r="G25" s="57">
        <v>45</v>
      </c>
      <c r="H25" s="57"/>
      <c r="I25" s="214">
        <f t="shared" ref="I25:I27" si="5">SUM(J25:K25)</f>
        <v>122</v>
      </c>
      <c r="J25" s="57">
        <v>44</v>
      </c>
      <c r="K25" s="57">
        <v>78</v>
      </c>
      <c r="M25" s="217"/>
    </row>
    <row r="26" spans="2:13" s="200" customFormat="1" ht="12.95" customHeight="1">
      <c r="B26" s="213"/>
      <c r="C26" s="213"/>
      <c r="D26" s="212">
        <v>2022</v>
      </c>
      <c r="E26" s="214">
        <f t="shared" si="4"/>
        <v>66</v>
      </c>
      <c r="F26" s="58">
        <v>21</v>
      </c>
      <c r="G26" s="58">
        <v>45</v>
      </c>
      <c r="H26" s="58"/>
      <c r="I26" s="214">
        <f t="shared" si="5"/>
        <v>120</v>
      </c>
      <c r="J26" s="58">
        <v>45</v>
      </c>
      <c r="K26" s="58">
        <v>75</v>
      </c>
      <c r="M26" s="217"/>
    </row>
    <row r="27" spans="2:13" s="200" customFormat="1" ht="12.95" customHeight="1">
      <c r="B27" s="213"/>
      <c r="C27" s="213"/>
      <c r="D27" s="212">
        <v>2023</v>
      </c>
      <c r="E27" s="214">
        <f t="shared" si="4"/>
        <v>65</v>
      </c>
      <c r="F27" s="215">
        <v>20</v>
      </c>
      <c r="G27" s="215">
        <v>45</v>
      </c>
      <c r="H27" s="215"/>
      <c r="I27" s="214">
        <f t="shared" si="5"/>
        <v>122</v>
      </c>
      <c r="J27" s="215">
        <v>47</v>
      </c>
      <c r="K27" s="215">
        <v>75</v>
      </c>
      <c r="M27" s="217"/>
    </row>
    <row r="28" spans="2:13" s="200" customFormat="1" ht="6.95" customHeight="1">
      <c r="B28" s="213"/>
      <c r="C28" s="213"/>
      <c r="D28" s="212"/>
      <c r="E28" s="214"/>
      <c r="F28" s="218"/>
      <c r="G28" s="57"/>
      <c r="H28" s="57"/>
      <c r="I28" s="214"/>
      <c r="J28" s="57"/>
      <c r="K28" s="57"/>
      <c r="M28" s="217"/>
    </row>
    <row r="29" spans="2:13" s="200" customFormat="1" ht="12.95" customHeight="1">
      <c r="B29" s="213" t="s">
        <v>15</v>
      </c>
      <c r="C29" s="213"/>
      <c r="D29" s="212">
        <v>2021</v>
      </c>
      <c r="E29" s="214">
        <f t="shared" ref="E29:E30" si="6">SUM(F29:G29)</f>
        <v>8</v>
      </c>
      <c r="F29" s="57">
        <v>1</v>
      </c>
      <c r="G29" s="57">
        <v>7</v>
      </c>
      <c r="H29" s="57"/>
      <c r="I29" s="214">
        <f t="shared" ref="I29:I30" si="7">SUM(J29:K29)</f>
        <v>28</v>
      </c>
      <c r="J29" s="57">
        <v>6</v>
      </c>
      <c r="K29" s="57">
        <v>22</v>
      </c>
      <c r="M29" s="217"/>
    </row>
    <row r="30" spans="2:13" s="200" customFormat="1" ht="12.95" customHeight="1">
      <c r="B30" s="213"/>
      <c r="C30" s="213"/>
      <c r="D30" s="212">
        <v>2022</v>
      </c>
      <c r="E30" s="214">
        <f t="shared" si="6"/>
        <v>8</v>
      </c>
      <c r="F30" s="58">
        <v>1</v>
      </c>
      <c r="G30" s="58">
        <v>7</v>
      </c>
      <c r="H30" s="58"/>
      <c r="I30" s="214">
        <f t="shared" si="7"/>
        <v>29</v>
      </c>
      <c r="J30" s="58">
        <v>8</v>
      </c>
      <c r="K30" s="58">
        <v>21</v>
      </c>
      <c r="M30" s="217"/>
    </row>
    <row r="31" spans="2:13" s="200" customFormat="1" ht="12.95" customHeight="1">
      <c r="B31" s="213"/>
      <c r="C31" s="213"/>
      <c r="D31" s="212">
        <v>2023</v>
      </c>
      <c r="E31" s="214">
        <f t="shared" ref="E31" si="8">SUM(F31:G31)</f>
        <v>8</v>
      </c>
      <c r="F31" s="215">
        <v>1</v>
      </c>
      <c r="G31" s="215">
        <v>7</v>
      </c>
      <c r="H31" s="215"/>
      <c r="I31" s="214">
        <f t="shared" ref="I31" si="9">SUM(J31:K31)</f>
        <v>30</v>
      </c>
      <c r="J31" s="215">
        <v>9</v>
      </c>
      <c r="K31" s="215">
        <v>21</v>
      </c>
      <c r="M31" s="217"/>
    </row>
    <row r="32" spans="2:13" s="200" customFormat="1" ht="6.95" customHeight="1">
      <c r="B32" s="213"/>
      <c r="C32" s="213"/>
      <c r="D32" s="212"/>
      <c r="E32" s="214"/>
      <c r="F32" s="57"/>
      <c r="G32" s="57"/>
      <c r="H32" s="57"/>
      <c r="I32" s="214"/>
      <c r="J32" s="57"/>
      <c r="K32" s="57"/>
      <c r="M32" s="217"/>
    </row>
    <row r="33" spans="2:13" s="200" customFormat="1" ht="12.95" customHeight="1">
      <c r="B33" s="213" t="s">
        <v>16</v>
      </c>
      <c r="C33" s="219"/>
      <c r="D33" s="212">
        <v>2021</v>
      </c>
      <c r="E33" s="214">
        <f t="shared" ref="E33:E35" si="10">SUM(F33:G33)</f>
        <v>40</v>
      </c>
      <c r="F33" s="57">
        <v>29</v>
      </c>
      <c r="G33" s="57">
        <v>11</v>
      </c>
      <c r="H33" s="57"/>
      <c r="I33" s="214">
        <f t="shared" ref="I33:I35" si="11">SUM(J33:K33)</f>
        <v>127</v>
      </c>
      <c r="J33" s="57">
        <v>41</v>
      </c>
      <c r="K33" s="57">
        <v>86</v>
      </c>
      <c r="M33" s="220"/>
    </row>
    <row r="34" spans="2:13" s="200" customFormat="1" ht="12.95" customHeight="1">
      <c r="B34" s="213"/>
      <c r="C34" s="219"/>
      <c r="D34" s="212">
        <v>2022</v>
      </c>
      <c r="E34" s="214">
        <f t="shared" si="10"/>
        <v>37</v>
      </c>
      <c r="F34" s="58">
        <v>22</v>
      </c>
      <c r="G34" s="58">
        <v>15</v>
      </c>
      <c r="H34" s="58"/>
      <c r="I34" s="214">
        <f t="shared" si="11"/>
        <v>127</v>
      </c>
      <c r="J34" s="58">
        <v>41</v>
      </c>
      <c r="K34" s="58">
        <v>86</v>
      </c>
      <c r="M34" s="220"/>
    </row>
    <row r="35" spans="2:13" s="200" customFormat="1" ht="12.95" customHeight="1">
      <c r="B35" s="213"/>
      <c r="C35" s="219"/>
      <c r="D35" s="212">
        <v>2023</v>
      </c>
      <c r="E35" s="214">
        <f t="shared" si="10"/>
        <v>39</v>
      </c>
      <c r="F35" s="215">
        <v>20</v>
      </c>
      <c r="G35" s="215">
        <v>19</v>
      </c>
      <c r="H35" s="215"/>
      <c r="I35" s="214">
        <f t="shared" si="11"/>
        <v>132</v>
      </c>
      <c r="J35" s="215">
        <v>42</v>
      </c>
      <c r="K35" s="215">
        <v>90</v>
      </c>
      <c r="M35" s="220"/>
    </row>
    <row r="36" spans="2:13" s="200" customFormat="1" ht="6.95" customHeight="1">
      <c r="B36" s="213"/>
      <c r="C36" s="219"/>
      <c r="D36" s="212"/>
      <c r="E36" s="214"/>
      <c r="F36" s="57"/>
      <c r="G36" s="57"/>
      <c r="H36" s="57"/>
      <c r="I36" s="214"/>
      <c r="J36" s="57"/>
      <c r="K36" s="57"/>
      <c r="M36" s="220"/>
    </row>
    <row r="37" spans="2:13" s="200" customFormat="1" ht="12.95" customHeight="1">
      <c r="B37" s="213" t="s">
        <v>17</v>
      </c>
      <c r="C37" s="201"/>
      <c r="D37" s="212">
        <v>2021</v>
      </c>
      <c r="E37" s="214">
        <f t="shared" ref="E37:E39" si="12">SUM(F37:G37)</f>
        <v>58</v>
      </c>
      <c r="F37" s="57">
        <v>26</v>
      </c>
      <c r="G37" s="57">
        <v>32</v>
      </c>
      <c r="H37" s="57"/>
      <c r="I37" s="214">
        <f t="shared" ref="I37:I39" si="13">SUM(J37:K37)</f>
        <v>177</v>
      </c>
      <c r="J37" s="57">
        <v>53</v>
      </c>
      <c r="K37" s="57">
        <v>124</v>
      </c>
      <c r="M37" s="217"/>
    </row>
    <row r="38" spans="2:13" s="200" customFormat="1" ht="12.95" customHeight="1">
      <c r="B38" s="213"/>
      <c r="C38" s="201"/>
      <c r="D38" s="212">
        <v>2022</v>
      </c>
      <c r="E38" s="214">
        <f t="shared" si="12"/>
        <v>70</v>
      </c>
      <c r="F38" s="58">
        <v>30</v>
      </c>
      <c r="G38" s="58">
        <v>40</v>
      </c>
      <c r="H38" s="58"/>
      <c r="I38" s="214">
        <f t="shared" si="13"/>
        <v>179</v>
      </c>
      <c r="J38" s="57">
        <v>53</v>
      </c>
      <c r="K38" s="57">
        <v>126</v>
      </c>
      <c r="M38" s="217"/>
    </row>
    <row r="39" spans="2:13" s="200" customFormat="1" ht="12.95" customHeight="1">
      <c r="B39" s="213"/>
      <c r="C39" s="201"/>
      <c r="D39" s="212">
        <v>2023</v>
      </c>
      <c r="E39" s="214">
        <f t="shared" si="12"/>
        <v>64</v>
      </c>
      <c r="F39" s="215">
        <v>27</v>
      </c>
      <c r="G39" s="215">
        <v>37</v>
      </c>
      <c r="H39" s="215"/>
      <c r="I39" s="214">
        <f t="shared" si="13"/>
        <v>177</v>
      </c>
      <c r="J39" s="218">
        <v>53</v>
      </c>
      <c r="K39" s="218">
        <v>124</v>
      </c>
      <c r="M39" s="217"/>
    </row>
    <row r="40" spans="2:13" s="200" customFormat="1" ht="6.95" customHeight="1">
      <c r="B40" s="213"/>
      <c r="C40" s="201"/>
      <c r="D40" s="212"/>
      <c r="E40" s="214"/>
      <c r="F40" s="57"/>
      <c r="G40" s="57"/>
      <c r="H40" s="57"/>
      <c r="I40" s="214"/>
      <c r="J40" s="218"/>
      <c r="K40" s="218"/>
      <c r="M40" s="217"/>
    </row>
    <row r="41" spans="2:13" s="200" customFormat="1" ht="12.95" customHeight="1">
      <c r="B41" s="213" t="s">
        <v>18</v>
      </c>
      <c r="C41" s="201"/>
      <c r="D41" s="212">
        <v>2021</v>
      </c>
      <c r="E41" s="214">
        <f t="shared" ref="E41:E42" si="14">SUM(F41:G41)</f>
        <v>35</v>
      </c>
      <c r="F41" s="57">
        <v>9</v>
      </c>
      <c r="G41" s="57">
        <v>26</v>
      </c>
      <c r="H41" s="57"/>
      <c r="I41" s="214" t="s">
        <v>29</v>
      </c>
      <c r="J41" s="214" t="s">
        <v>29</v>
      </c>
      <c r="K41" s="214" t="s">
        <v>29</v>
      </c>
      <c r="M41" s="217"/>
    </row>
    <row r="42" spans="2:13" s="200" customFormat="1" ht="12.95" customHeight="1">
      <c r="B42" s="213"/>
      <c r="C42" s="201"/>
      <c r="D42" s="212">
        <v>2022</v>
      </c>
      <c r="E42" s="214">
        <f t="shared" si="14"/>
        <v>36</v>
      </c>
      <c r="F42" s="58">
        <v>9</v>
      </c>
      <c r="G42" s="58">
        <v>27</v>
      </c>
      <c r="H42" s="58"/>
      <c r="I42" s="214" t="s">
        <v>29</v>
      </c>
      <c r="J42" s="214" t="s">
        <v>29</v>
      </c>
      <c r="K42" s="214" t="s">
        <v>29</v>
      </c>
      <c r="M42" s="217"/>
    </row>
    <row r="43" spans="2:13" s="200" customFormat="1" ht="12.95" customHeight="1">
      <c r="B43" s="213"/>
      <c r="C43" s="201"/>
      <c r="D43" s="212">
        <v>2023</v>
      </c>
      <c r="E43" s="214">
        <f t="shared" ref="E43" si="15">SUM(F43:G43)</f>
        <v>40</v>
      </c>
      <c r="F43" s="215">
        <v>11</v>
      </c>
      <c r="G43" s="215">
        <v>29</v>
      </c>
      <c r="H43" s="215"/>
      <c r="I43" s="214" t="s">
        <v>29</v>
      </c>
      <c r="J43" s="214" t="s">
        <v>29</v>
      </c>
      <c r="K43" s="214" t="s">
        <v>29</v>
      </c>
      <c r="M43" s="217"/>
    </row>
    <row r="44" spans="2:13" s="200" customFormat="1" ht="6.95" customHeight="1">
      <c r="B44" s="213"/>
      <c r="C44" s="201"/>
      <c r="D44" s="212"/>
      <c r="E44" s="214"/>
      <c r="F44" s="215"/>
      <c r="G44" s="215"/>
      <c r="H44" s="215"/>
      <c r="I44" s="214"/>
      <c r="J44" s="215"/>
      <c r="K44" s="215"/>
      <c r="M44" s="217"/>
    </row>
    <row r="45" spans="2:13" s="200" customFormat="1" ht="12.95" customHeight="1">
      <c r="B45" s="213" t="s">
        <v>19</v>
      </c>
      <c r="C45" s="201"/>
      <c r="D45" s="212">
        <v>2021</v>
      </c>
      <c r="E45" s="214">
        <f t="shared" ref="E45:E47" si="16">SUM(F45:G45)</f>
        <v>18</v>
      </c>
      <c r="F45" s="57">
        <v>5</v>
      </c>
      <c r="G45" s="57">
        <v>13</v>
      </c>
      <c r="H45" s="57"/>
      <c r="I45" s="214">
        <f t="shared" ref="I45:I47" si="17">SUM(J45:K45)</f>
        <v>389</v>
      </c>
      <c r="J45" s="57">
        <v>141</v>
      </c>
      <c r="K45" s="57">
        <v>248</v>
      </c>
      <c r="M45" s="217"/>
    </row>
    <row r="46" spans="2:13" s="200" customFormat="1" ht="12.95" customHeight="1">
      <c r="B46" s="213"/>
      <c r="C46" s="201"/>
      <c r="D46" s="212">
        <v>2022</v>
      </c>
      <c r="E46" s="214">
        <f t="shared" si="16"/>
        <v>20</v>
      </c>
      <c r="F46" s="58">
        <v>5</v>
      </c>
      <c r="G46" s="58">
        <v>15</v>
      </c>
      <c r="H46" s="58"/>
      <c r="I46" s="214">
        <f t="shared" si="17"/>
        <v>409</v>
      </c>
      <c r="J46" s="54">
        <v>137</v>
      </c>
      <c r="K46" s="54">
        <v>272</v>
      </c>
      <c r="M46" s="217"/>
    </row>
    <row r="47" spans="2:13" s="200" customFormat="1" ht="12.95" customHeight="1">
      <c r="B47" s="213"/>
      <c r="C47" s="201"/>
      <c r="D47" s="212">
        <v>2023</v>
      </c>
      <c r="E47" s="214">
        <f t="shared" si="16"/>
        <v>22</v>
      </c>
      <c r="F47" s="215">
        <v>8</v>
      </c>
      <c r="G47" s="215">
        <v>14</v>
      </c>
      <c r="H47" s="215"/>
      <c r="I47" s="214">
        <f t="shared" si="17"/>
        <v>388</v>
      </c>
      <c r="J47" s="215">
        <v>131</v>
      </c>
      <c r="K47" s="215">
        <v>257</v>
      </c>
      <c r="M47" s="217"/>
    </row>
    <row r="48" spans="2:13" s="200" customFormat="1" ht="6.95" customHeight="1">
      <c r="B48" s="213"/>
      <c r="C48" s="201"/>
      <c r="D48" s="212"/>
      <c r="E48" s="214"/>
      <c r="F48" s="57"/>
      <c r="G48" s="57"/>
      <c r="H48" s="57"/>
      <c r="I48" s="214"/>
      <c r="J48" s="57"/>
      <c r="K48" s="57"/>
      <c r="M48" s="217"/>
    </row>
    <row r="49" spans="2:13" s="200" customFormat="1" ht="12.95" customHeight="1">
      <c r="B49" s="213" t="s">
        <v>20</v>
      </c>
      <c r="C49" s="201"/>
      <c r="D49" s="212">
        <v>2021</v>
      </c>
      <c r="E49" s="214">
        <f t="shared" ref="E49:E51" si="18">SUM(F49:G49)</f>
        <v>28</v>
      </c>
      <c r="F49" s="57">
        <v>12</v>
      </c>
      <c r="G49" s="57">
        <v>16</v>
      </c>
      <c r="H49" s="57"/>
      <c r="I49" s="214">
        <f t="shared" ref="I49:I51" si="19">SUM(J49:K49)</f>
        <v>426</v>
      </c>
      <c r="J49" s="57">
        <v>155</v>
      </c>
      <c r="K49" s="57">
        <v>271</v>
      </c>
      <c r="M49" s="217"/>
    </row>
    <row r="50" spans="2:13" s="200" customFormat="1" ht="12.95" customHeight="1">
      <c r="B50" s="213"/>
      <c r="C50" s="201"/>
      <c r="D50" s="212">
        <v>2022</v>
      </c>
      <c r="E50" s="214">
        <f t="shared" si="18"/>
        <v>28</v>
      </c>
      <c r="F50" s="215">
        <v>12</v>
      </c>
      <c r="G50" s="215">
        <v>16</v>
      </c>
      <c r="H50" s="215"/>
      <c r="I50" s="214">
        <f t="shared" si="19"/>
        <v>424</v>
      </c>
      <c r="J50" s="57">
        <v>161</v>
      </c>
      <c r="K50" s="57">
        <v>263</v>
      </c>
      <c r="M50" s="217"/>
    </row>
    <row r="51" spans="2:13" s="200" customFormat="1" ht="12.95" customHeight="1">
      <c r="B51" s="213"/>
      <c r="C51" s="201"/>
      <c r="D51" s="212">
        <v>2023</v>
      </c>
      <c r="E51" s="214">
        <f t="shared" si="18"/>
        <v>28</v>
      </c>
      <c r="F51" s="215">
        <v>12</v>
      </c>
      <c r="G51" s="215">
        <v>16</v>
      </c>
      <c r="H51" s="215"/>
      <c r="I51" s="214">
        <f t="shared" si="19"/>
        <v>414</v>
      </c>
      <c r="J51" s="218">
        <v>159</v>
      </c>
      <c r="K51" s="218">
        <v>255</v>
      </c>
      <c r="M51" s="217"/>
    </row>
    <row r="52" spans="2:13" s="200" customFormat="1" ht="6.95" customHeight="1">
      <c r="B52" s="213"/>
      <c r="C52" s="201"/>
      <c r="D52" s="212"/>
      <c r="E52" s="214"/>
      <c r="F52" s="57"/>
      <c r="G52" s="57"/>
      <c r="H52" s="57"/>
      <c r="I52" s="214"/>
      <c r="J52" s="218"/>
      <c r="K52" s="218"/>
      <c r="M52" s="217"/>
    </row>
    <row r="53" spans="2:13" s="200" customFormat="1" ht="12.95" customHeight="1">
      <c r="B53" s="213" t="s">
        <v>21</v>
      </c>
      <c r="C53" s="219"/>
      <c r="D53" s="212">
        <v>2021</v>
      </c>
      <c r="E53" s="214">
        <f t="shared" ref="E53:E55" si="20">SUM(F53:G53)</f>
        <v>40</v>
      </c>
      <c r="F53" s="57">
        <v>18</v>
      </c>
      <c r="G53" s="57">
        <v>22</v>
      </c>
      <c r="H53" s="57"/>
      <c r="I53" s="214" t="s">
        <v>29</v>
      </c>
      <c r="J53" s="214" t="s">
        <v>29</v>
      </c>
      <c r="K53" s="214" t="s">
        <v>29</v>
      </c>
      <c r="M53" s="220"/>
    </row>
    <row r="54" spans="2:13" s="200" customFormat="1" ht="12.95" customHeight="1">
      <c r="B54" s="213"/>
      <c r="C54" s="219"/>
      <c r="D54" s="212">
        <v>2022</v>
      </c>
      <c r="E54" s="214">
        <f t="shared" si="20"/>
        <v>39</v>
      </c>
      <c r="F54" s="215">
        <v>18</v>
      </c>
      <c r="G54" s="215">
        <v>21</v>
      </c>
      <c r="H54" s="215"/>
      <c r="I54" s="214" t="s">
        <v>29</v>
      </c>
      <c r="J54" s="214" t="s">
        <v>29</v>
      </c>
      <c r="K54" s="214" t="s">
        <v>29</v>
      </c>
      <c r="M54" s="220"/>
    </row>
    <row r="55" spans="2:13" s="200" customFormat="1" ht="12.95" customHeight="1">
      <c r="B55" s="213"/>
      <c r="C55" s="219"/>
      <c r="D55" s="212">
        <v>2023</v>
      </c>
      <c r="E55" s="214">
        <f t="shared" si="20"/>
        <v>37</v>
      </c>
      <c r="F55" s="215">
        <v>18</v>
      </c>
      <c r="G55" s="215">
        <v>19</v>
      </c>
      <c r="H55" s="215"/>
      <c r="I55" s="214" t="s">
        <v>29</v>
      </c>
      <c r="J55" s="214" t="s">
        <v>29</v>
      </c>
      <c r="K55" s="214" t="s">
        <v>29</v>
      </c>
      <c r="M55" s="220"/>
    </row>
    <row r="56" spans="2:13" s="200" customFormat="1" ht="6.95" customHeight="1">
      <c r="B56" s="213"/>
      <c r="C56" s="219"/>
      <c r="D56" s="212"/>
      <c r="E56" s="214"/>
      <c r="F56" s="57"/>
      <c r="G56" s="57"/>
      <c r="H56" s="57"/>
      <c r="I56" s="214"/>
      <c r="J56" s="57"/>
      <c r="K56" s="57"/>
      <c r="M56" s="220"/>
    </row>
    <row r="57" spans="2:13" s="200" customFormat="1" ht="12.95" customHeight="1">
      <c r="B57" s="213" t="s">
        <v>22</v>
      </c>
      <c r="C57" s="201"/>
      <c r="D57" s="212">
        <v>2021</v>
      </c>
      <c r="E57" s="214">
        <f t="shared" ref="E57:E59" si="21">SUM(F57:G57)</f>
        <v>447</v>
      </c>
      <c r="F57" s="57">
        <v>156</v>
      </c>
      <c r="G57" s="57">
        <v>291</v>
      </c>
      <c r="H57" s="57"/>
      <c r="I57" s="214">
        <f t="shared" ref="I57:I59" si="22">SUM(J57:K57)</f>
        <v>529</v>
      </c>
      <c r="J57" s="57">
        <v>183</v>
      </c>
      <c r="K57" s="57">
        <v>346</v>
      </c>
      <c r="M57" s="217"/>
    </row>
    <row r="58" spans="2:13" s="200" customFormat="1" ht="12.95" customHeight="1">
      <c r="B58" s="213"/>
      <c r="C58" s="201"/>
      <c r="D58" s="212">
        <v>2022</v>
      </c>
      <c r="E58" s="214">
        <f t="shared" si="21"/>
        <v>426</v>
      </c>
      <c r="F58" s="215">
        <v>148</v>
      </c>
      <c r="G58" s="215">
        <v>278</v>
      </c>
      <c r="H58" s="215"/>
      <c r="I58" s="214">
        <f t="shared" si="22"/>
        <v>508</v>
      </c>
      <c r="J58" s="57">
        <v>173</v>
      </c>
      <c r="K58" s="57">
        <v>335</v>
      </c>
      <c r="M58" s="217"/>
    </row>
    <row r="59" spans="2:13" s="200" customFormat="1" ht="12.95" customHeight="1">
      <c r="B59" s="213"/>
      <c r="C59" s="201"/>
      <c r="D59" s="212">
        <v>2023</v>
      </c>
      <c r="E59" s="214">
        <f t="shared" si="21"/>
        <v>434</v>
      </c>
      <c r="F59" s="215">
        <v>149</v>
      </c>
      <c r="G59" s="215">
        <v>285</v>
      </c>
      <c r="H59" s="215"/>
      <c r="I59" s="214">
        <f t="shared" si="22"/>
        <v>498</v>
      </c>
      <c r="J59" s="218">
        <v>166</v>
      </c>
      <c r="K59" s="218">
        <v>332</v>
      </c>
      <c r="M59" s="217"/>
    </row>
    <row r="60" spans="2:13" s="200" customFormat="1" ht="6.95" customHeight="1">
      <c r="B60" s="213"/>
      <c r="C60" s="201"/>
      <c r="D60" s="212"/>
      <c r="E60" s="214"/>
      <c r="F60" s="57"/>
      <c r="G60" s="57"/>
      <c r="H60" s="57"/>
      <c r="I60" s="214"/>
      <c r="J60" s="218"/>
      <c r="K60" s="218"/>
      <c r="M60" s="217"/>
    </row>
    <row r="61" spans="2:13" s="200" customFormat="1" ht="12.95" customHeight="1">
      <c r="B61" s="213" t="s">
        <v>23</v>
      </c>
      <c r="C61" s="201"/>
      <c r="D61" s="212">
        <v>2021</v>
      </c>
      <c r="E61" s="214">
        <f t="shared" ref="E61:E63" si="23">SUM(F61:G61)</f>
        <v>141</v>
      </c>
      <c r="F61" s="57">
        <v>54</v>
      </c>
      <c r="G61" s="57">
        <v>87</v>
      </c>
      <c r="H61" s="57"/>
      <c r="I61" s="214" t="s">
        <v>29</v>
      </c>
      <c r="J61" s="214" t="s">
        <v>29</v>
      </c>
      <c r="K61" s="214" t="s">
        <v>29</v>
      </c>
      <c r="M61" s="217"/>
    </row>
    <row r="62" spans="2:13" s="200" customFormat="1" ht="12.95" customHeight="1">
      <c r="B62" s="213"/>
      <c r="C62" s="201"/>
      <c r="D62" s="212">
        <v>2022</v>
      </c>
      <c r="E62" s="214">
        <f t="shared" si="23"/>
        <v>131</v>
      </c>
      <c r="F62" s="57">
        <v>54</v>
      </c>
      <c r="G62" s="57">
        <v>77</v>
      </c>
      <c r="H62" s="57"/>
      <c r="I62" s="214" t="s">
        <v>29</v>
      </c>
      <c r="J62" s="214" t="s">
        <v>29</v>
      </c>
      <c r="K62" s="214" t="s">
        <v>29</v>
      </c>
      <c r="M62" s="217"/>
    </row>
    <row r="63" spans="2:13" s="200" customFormat="1" ht="12.95" customHeight="1">
      <c r="B63" s="213"/>
      <c r="C63" s="201"/>
      <c r="D63" s="212">
        <v>2023</v>
      </c>
      <c r="E63" s="214">
        <f t="shared" si="23"/>
        <v>434</v>
      </c>
      <c r="F63" s="218">
        <v>149</v>
      </c>
      <c r="G63" s="218">
        <v>285</v>
      </c>
      <c r="H63" s="218"/>
      <c r="I63" s="214">
        <f t="shared" ref="I63" si="24">SUM(J63:K63)</f>
        <v>498</v>
      </c>
      <c r="J63" s="215">
        <v>166</v>
      </c>
      <c r="K63" s="215">
        <v>332</v>
      </c>
      <c r="M63" s="217"/>
    </row>
    <row r="64" spans="2:13" s="200" customFormat="1" ht="6.95" customHeight="1">
      <c r="B64" s="213"/>
      <c r="C64" s="201"/>
      <c r="D64" s="212"/>
      <c r="E64" s="214"/>
      <c r="F64" s="218"/>
      <c r="G64" s="218"/>
      <c r="H64" s="218"/>
      <c r="I64" s="214"/>
      <c r="J64" s="57"/>
      <c r="K64" s="57"/>
      <c r="M64" s="217"/>
    </row>
    <row r="65" spans="2:13" s="200" customFormat="1" ht="12.95" customHeight="1">
      <c r="B65" s="213" t="s">
        <v>24</v>
      </c>
      <c r="C65" s="201"/>
      <c r="D65" s="212">
        <v>2021</v>
      </c>
      <c r="E65" s="214" t="s">
        <v>29</v>
      </c>
      <c r="F65" s="214" t="s">
        <v>29</v>
      </c>
      <c r="G65" s="214" t="s">
        <v>29</v>
      </c>
      <c r="H65" s="218"/>
      <c r="I65" s="214">
        <f t="shared" ref="I65:I67" si="25">SUM(J65:K65)</f>
        <v>352</v>
      </c>
      <c r="J65" s="57">
        <v>114</v>
      </c>
      <c r="K65" s="57">
        <v>238</v>
      </c>
      <c r="M65" s="217"/>
    </row>
    <row r="66" spans="2:13" s="200" customFormat="1" ht="12.95" customHeight="1">
      <c r="B66" s="213"/>
      <c r="C66" s="201"/>
      <c r="D66" s="212">
        <v>2022</v>
      </c>
      <c r="E66" s="214" t="s">
        <v>29</v>
      </c>
      <c r="F66" s="214" t="s">
        <v>29</v>
      </c>
      <c r="G66" s="214" t="s">
        <v>29</v>
      </c>
      <c r="H66" s="57"/>
      <c r="I66" s="214">
        <f t="shared" si="25"/>
        <v>347</v>
      </c>
      <c r="J66" s="58">
        <v>105</v>
      </c>
      <c r="K66" s="58">
        <v>242</v>
      </c>
      <c r="M66" s="217"/>
    </row>
    <row r="67" spans="2:13" s="200" customFormat="1" ht="12.95" customHeight="1">
      <c r="B67" s="213"/>
      <c r="C67" s="201"/>
      <c r="D67" s="212">
        <v>2023</v>
      </c>
      <c r="E67" s="214" t="s">
        <v>29</v>
      </c>
      <c r="F67" s="214" t="s">
        <v>29</v>
      </c>
      <c r="G67" s="214" t="s">
        <v>29</v>
      </c>
      <c r="H67" s="218"/>
      <c r="I67" s="214">
        <f t="shared" si="25"/>
        <v>310</v>
      </c>
      <c r="J67" s="215">
        <v>91</v>
      </c>
      <c r="K67" s="215">
        <v>219</v>
      </c>
      <c r="M67" s="217"/>
    </row>
    <row r="68" spans="2:13" s="200" customFormat="1" ht="6.95" customHeight="1">
      <c r="B68" s="213"/>
      <c r="C68" s="201"/>
      <c r="D68" s="212"/>
      <c r="E68" s="214"/>
      <c r="F68" s="218"/>
      <c r="G68" s="218"/>
      <c r="H68" s="218"/>
      <c r="I68" s="214"/>
      <c r="J68" s="57"/>
      <c r="K68" s="57"/>
      <c r="M68" s="217"/>
    </row>
    <row r="69" spans="2:13" s="200" customFormat="1" ht="12.95" customHeight="1">
      <c r="B69" s="213" t="s">
        <v>25</v>
      </c>
      <c r="C69" s="201"/>
      <c r="D69" s="212">
        <v>2021</v>
      </c>
      <c r="E69" s="214" t="s">
        <v>29</v>
      </c>
      <c r="F69" s="218" t="s">
        <v>29</v>
      </c>
      <c r="G69" s="218" t="s">
        <v>29</v>
      </c>
      <c r="H69" s="218"/>
      <c r="I69" s="214">
        <f t="shared" ref="I69:I71" si="26">SUM(J69:K69)</f>
        <v>488</v>
      </c>
      <c r="J69" s="57">
        <v>152</v>
      </c>
      <c r="K69" s="57">
        <v>336</v>
      </c>
      <c r="M69" s="217"/>
    </row>
    <row r="70" spans="2:13" s="200" customFormat="1" ht="12.95" customHeight="1">
      <c r="B70" s="213"/>
      <c r="C70" s="201"/>
      <c r="D70" s="212">
        <v>2022</v>
      </c>
      <c r="E70" s="214">
        <f t="shared" ref="E70:E71" si="27">SUM(F70:G70)</f>
        <v>6</v>
      </c>
      <c r="F70" s="58">
        <v>3</v>
      </c>
      <c r="G70" s="58">
        <v>3</v>
      </c>
      <c r="H70" s="58"/>
      <c r="I70" s="214">
        <f t="shared" si="26"/>
        <v>486</v>
      </c>
      <c r="J70" s="58">
        <v>154</v>
      </c>
      <c r="K70" s="58">
        <v>332</v>
      </c>
      <c r="M70" s="217"/>
    </row>
    <row r="71" spans="2:13" s="200" customFormat="1" ht="12.95" customHeight="1">
      <c r="B71" s="213"/>
      <c r="C71" s="201"/>
      <c r="D71" s="212">
        <v>2023</v>
      </c>
      <c r="E71" s="214">
        <f t="shared" si="27"/>
        <v>4</v>
      </c>
      <c r="F71" s="215">
        <v>3</v>
      </c>
      <c r="G71" s="215">
        <v>1</v>
      </c>
      <c r="H71" s="215"/>
      <c r="I71" s="214">
        <f t="shared" si="26"/>
        <v>484</v>
      </c>
      <c r="J71" s="215">
        <v>159</v>
      </c>
      <c r="K71" s="215">
        <v>325</v>
      </c>
      <c r="M71" s="217"/>
    </row>
    <row r="72" spans="2:13" s="200" customFormat="1" ht="6.95" customHeight="1">
      <c r="B72" s="213"/>
      <c r="C72" s="201"/>
      <c r="D72" s="212"/>
      <c r="E72" s="214"/>
      <c r="F72" s="57"/>
      <c r="G72" s="57"/>
      <c r="H72" s="57"/>
      <c r="I72" s="214"/>
      <c r="J72" s="57"/>
      <c r="K72" s="57"/>
      <c r="M72" s="217"/>
    </row>
    <row r="73" spans="2:13" s="200" customFormat="1" ht="12.95" customHeight="1">
      <c r="B73" s="213" t="s">
        <v>26</v>
      </c>
      <c r="C73" s="219"/>
      <c r="D73" s="212">
        <v>2021</v>
      </c>
      <c r="E73" s="214">
        <f t="shared" ref="E73:E75" si="28">SUM(F73:G73)</f>
        <v>67</v>
      </c>
      <c r="F73" s="57">
        <v>35</v>
      </c>
      <c r="G73" s="57">
        <v>32</v>
      </c>
      <c r="H73" s="57"/>
      <c r="I73" s="214">
        <f t="shared" ref="I73:I75" si="29">SUM(J73:K73)</f>
        <v>916</v>
      </c>
      <c r="J73" s="57">
        <v>288</v>
      </c>
      <c r="K73" s="57">
        <v>628</v>
      </c>
      <c r="M73" s="220"/>
    </row>
    <row r="74" spans="2:13" s="200" customFormat="1" ht="12.95" customHeight="1">
      <c r="B74" s="213"/>
      <c r="C74" s="219"/>
      <c r="D74" s="212">
        <v>2022</v>
      </c>
      <c r="E74" s="214">
        <f t="shared" si="28"/>
        <v>58</v>
      </c>
      <c r="F74" s="57">
        <v>25</v>
      </c>
      <c r="G74" s="57">
        <v>33</v>
      </c>
      <c r="H74" s="57"/>
      <c r="I74" s="214">
        <f t="shared" si="29"/>
        <v>936</v>
      </c>
      <c r="J74" s="57">
        <v>298</v>
      </c>
      <c r="K74" s="57">
        <v>638</v>
      </c>
      <c r="M74" s="220"/>
    </row>
    <row r="75" spans="2:13" s="200" customFormat="1" ht="12.95" customHeight="1">
      <c r="B75" s="213"/>
      <c r="C75" s="219"/>
      <c r="D75" s="212">
        <v>2023</v>
      </c>
      <c r="E75" s="214">
        <f t="shared" si="28"/>
        <v>57</v>
      </c>
      <c r="F75" s="200">
        <v>25</v>
      </c>
      <c r="G75" s="200">
        <v>32</v>
      </c>
      <c r="I75" s="214">
        <f t="shared" si="29"/>
        <v>874</v>
      </c>
      <c r="J75" s="200">
        <v>273</v>
      </c>
      <c r="K75" s="200">
        <v>601</v>
      </c>
      <c r="M75" s="220"/>
    </row>
    <row r="76" spans="2:13" s="200" customFormat="1" ht="6.95" customHeight="1">
      <c r="B76" s="213"/>
      <c r="C76" s="219"/>
      <c r="D76" s="212"/>
      <c r="E76" s="214"/>
      <c r="F76" s="218"/>
      <c r="G76" s="218"/>
      <c r="H76" s="218"/>
      <c r="I76" s="214"/>
      <c r="J76" s="218"/>
      <c r="K76" s="218"/>
      <c r="M76" s="220"/>
    </row>
    <row r="77" spans="2:13" s="200" customFormat="1" ht="12.95" customHeight="1">
      <c r="B77" s="213" t="s">
        <v>27</v>
      </c>
      <c r="C77" s="219"/>
      <c r="D77" s="212">
        <v>2021</v>
      </c>
      <c r="E77" s="214" t="s">
        <v>29</v>
      </c>
      <c r="F77" s="214" t="s">
        <v>29</v>
      </c>
      <c r="G77" s="214" t="s">
        <v>29</v>
      </c>
      <c r="H77" s="218"/>
      <c r="I77" s="214" t="s">
        <v>29</v>
      </c>
      <c r="J77" s="214" t="s">
        <v>29</v>
      </c>
      <c r="K77" s="214" t="s">
        <v>29</v>
      </c>
      <c r="M77" s="220"/>
    </row>
    <row r="78" spans="2:13" s="200" customFormat="1" ht="12.95" customHeight="1">
      <c r="B78" s="213"/>
      <c r="C78" s="219"/>
      <c r="D78" s="212">
        <v>2022</v>
      </c>
      <c r="E78" s="214" t="s">
        <v>29</v>
      </c>
      <c r="F78" s="214" t="s">
        <v>29</v>
      </c>
      <c r="G78" s="214" t="s">
        <v>29</v>
      </c>
      <c r="H78" s="218"/>
      <c r="I78" s="214" t="s">
        <v>29</v>
      </c>
      <c r="J78" s="214" t="s">
        <v>29</v>
      </c>
      <c r="K78" s="214" t="s">
        <v>29</v>
      </c>
      <c r="M78" s="220"/>
    </row>
    <row r="79" spans="2:13" s="200" customFormat="1" ht="12.95" customHeight="1">
      <c r="B79" s="213"/>
      <c r="C79" s="219"/>
      <c r="D79" s="212">
        <v>2023</v>
      </c>
      <c r="E79" s="214" t="s">
        <v>29</v>
      </c>
      <c r="F79" s="214" t="s">
        <v>29</v>
      </c>
      <c r="G79" s="214" t="s">
        <v>29</v>
      </c>
      <c r="H79" s="57"/>
      <c r="I79" s="214" t="s">
        <v>29</v>
      </c>
      <c r="J79" s="214" t="s">
        <v>29</v>
      </c>
      <c r="K79" s="214" t="s">
        <v>29</v>
      </c>
      <c r="M79" s="220"/>
    </row>
    <row r="80" spans="2:13" s="200" customFormat="1" ht="6.95" customHeight="1">
      <c r="B80" s="213"/>
      <c r="C80" s="219"/>
      <c r="D80" s="212"/>
      <c r="E80" s="214"/>
      <c r="F80" s="218"/>
      <c r="G80" s="218"/>
      <c r="H80" s="218"/>
      <c r="I80" s="214"/>
      <c r="J80" s="218"/>
      <c r="K80" s="218"/>
      <c r="M80" s="220"/>
    </row>
    <row r="81" spans="1:15" s="200" customFormat="1" ht="12.95" customHeight="1">
      <c r="B81" s="213" t="s">
        <v>28</v>
      </c>
      <c r="C81" s="219"/>
      <c r="D81" s="212">
        <v>2021</v>
      </c>
      <c r="E81" s="214" t="s">
        <v>29</v>
      </c>
      <c r="F81" s="218" t="s">
        <v>29</v>
      </c>
      <c r="G81" s="218" t="s">
        <v>29</v>
      </c>
      <c r="H81" s="218"/>
      <c r="I81" s="214" t="s">
        <v>29</v>
      </c>
      <c r="J81" s="218" t="s">
        <v>29</v>
      </c>
      <c r="K81" s="218" t="s">
        <v>29</v>
      </c>
      <c r="M81" s="1343"/>
      <c r="N81" s="1343"/>
      <c r="O81" s="1343"/>
    </row>
    <row r="82" spans="1:15" s="200" customFormat="1" ht="12.95" customHeight="1">
      <c r="B82" s="213"/>
      <c r="C82" s="219"/>
      <c r="D82" s="212">
        <v>2022</v>
      </c>
      <c r="E82" s="214" t="s">
        <v>29</v>
      </c>
      <c r="F82" s="218" t="s">
        <v>29</v>
      </c>
      <c r="G82" s="218" t="s">
        <v>29</v>
      </c>
      <c r="H82" s="218"/>
      <c r="I82" s="214" t="s">
        <v>29</v>
      </c>
      <c r="J82" s="218" t="s">
        <v>29</v>
      </c>
      <c r="K82" s="218" t="s">
        <v>29</v>
      </c>
      <c r="L82" s="220"/>
      <c r="M82" s="1343"/>
      <c r="N82" s="1343"/>
      <c r="O82" s="1343"/>
    </row>
    <row r="83" spans="1:15" s="200" customFormat="1" ht="12.95" customHeight="1">
      <c r="B83" s="213"/>
      <c r="C83" s="219"/>
      <c r="D83" s="212">
        <v>2023</v>
      </c>
      <c r="E83" s="214" t="s">
        <v>29</v>
      </c>
      <c r="F83" s="1343" t="s">
        <v>29</v>
      </c>
      <c r="G83" s="1343" t="s">
        <v>29</v>
      </c>
      <c r="I83" s="214" t="s">
        <v>29</v>
      </c>
      <c r="J83" s="1343" t="s">
        <v>29</v>
      </c>
      <c r="K83" s="1343" t="s">
        <v>29</v>
      </c>
      <c r="L83" s="220"/>
      <c r="M83" s="1343"/>
      <c r="N83" s="1343"/>
      <c r="O83" s="1343"/>
    </row>
    <row r="84" spans="1:15" s="200" customFormat="1" ht="6.95" customHeight="1" thickBot="1">
      <c r="A84" s="223"/>
      <c r="B84" s="224"/>
      <c r="C84" s="225"/>
      <c r="D84" s="226"/>
      <c r="E84" s="228"/>
      <c r="F84" s="228"/>
      <c r="G84" s="228"/>
      <c r="H84" s="228"/>
      <c r="I84" s="228"/>
      <c r="J84" s="228"/>
      <c r="K84" s="228"/>
      <c r="M84" s="220"/>
    </row>
    <row r="85" spans="1:15" s="230" customFormat="1" ht="18" customHeight="1">
      <c r="B85" s="231"/>
      <c r="D85" s="232"/>
      <c r="E85" s="236"/>
      <c r="F85" s="236"/>
      <c r="G85" s="236"/>
      <c r="H85" s="236"/>
      <c r="I85" s="236"/>
      <c r="J85" s="236"/>
      <c r="K85" s="236"/>
      <c r="L85" s="237" t="s">
        <v>30</v>
      </c>
      <c r="M85" s="235"/>
    </row>
    <row r="86" spans="1:15" s="230" customFormat="1" ht="15.75" customHeight="1">
      <c r="B86" s="231"/>
      <c r="D86" s="232"/>
      <c r="E86" s="239"/>
      <c r="F86" s="239"/>
      <c r="G86" s="239"/>
      <c r="H86" s="239"/>
      <c r="I86" s="239"/>
      <c r="J86" s="239"/>
      <c r="K86" s="239"/>
      <c r="L86" s="239" t="s">
        <v>31</v>
      </c>
      <c r="M86" s="235"/>
    </row>
    <row r="87" spans="1:15" s="230" customFormat="1" ht="15.75" customHeight="1">
      <c r="B87" s="231" t="s">
        <v>1062</v>
      </c>
      <c r="D87" s="232"/>
      <c r="E87" s="235"/>
      <c r="F87" s="235"/>
      <c r="G87" s="235"/>
      <c r="H87" s="235"/>
      <c r="I87" s="235"/>
      <c r="J87" s="235"/>
      <c r="K87" s="235"/>
      <c r="M87" s="235"/>
    </row>
    <row r="88" spans="1:15" s="240" customFormat="1" ht="15.75" customHeight="1">
      <c r="B88" s="241" t="s">
        <v>382</v>
      </c>
      <c r="D88" s="242"/>
      <c r="E88" s="243"/>
      <c r="F88" s="243"/>
      <c r="G88" s="243"/>
      <c r="H88" s="243"/>
      <c r="I88" s="243"/>
      <c r="J88" s="243"/>
      <c r="K88" s="243"/>
      <c r="M88" s="243"/>
    </row>
    <row r="89" spans="1:15" s="230" customFormat="1" ht="15.75" customHeight="1">
      <c r="B89" s="244" t="s">
        <v>383</v>
      </c>
      <c r="C89" s="245"/>
      <c r="D89" s="246"/>
      <c r="E89" s="235"/>
      <c r="F89" s="235"/>
      <c r="G89" s="235"/>
      <c r="H89" s="235"/>
      <c r="I89" s="235"/>
      <c r="J89" s="235"/>
      <c r="K89" s="235"/>
      <c r="M89" s="235"/>
    </row>
  </sheetData>
  <mergeCells count="6">
    <mergeCell ref="E12:G12"/>
    <mergeCell ref="I12:K12"/>
    <mergeCell ref="E9:K9"/>
    <mergeCell ref="E10:K10"/>
    <mergeCell ref="E11:G11"/>
    <mergeCell ref="I11:K11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P84"/>
  <sheetViews>
    <sheetView view="pageBreakPreview" zoomScale="91" zoomScaleNormal="120" zoomScaleSheetLayoutView="91" workbookViewId="0">
      <selection activeCell="B6" sqref="B6"/>
    </sheetView>
  </sheetViews>
  <sheetFormatPr defaultColWidth="10.42578125" defaultRowHeight="14.25"/>
  <cols>
    <col min="1" max="1" width="1.85546875" style="260" customWidth="1"/>
    <col min="2" max="2" width="12.5703125" style="260" customWidth="1"/>
    <col min="3" max="3" width="5.28515625" style="260" customWidth="1"/>
    <col min="4" max="4" width="7.5703125" style="261" customWidth="1"/>
    <col min="5" max="6" width="8.28515625" style="262" customWidth="1"/>
    <col min="7" max="7" width="11.85546875" style="262" customWidth="1"/>
    <col min="8" max="8" width="0.85546875" style="262" customWidth="1"/>
    <col min="9" max="10" width="8.28515625" style="262" customWidth="1"/>
    <col min="11" max="11" width="11.85546875" style="262" customWidth="1"/>
    <col min="12" max="12" width="0.85546875" style="262" customWidth="1"/>
    <col min="13" max="14" width="8.28515625" style="262" customWidth="1"/>
    <col min="15" max="15" width="11.85546875" style="262" customWidth="1"/>
    <col min="16" max="16" width="0.7109375" style="262" customWidth="1"/>
    <col min="17" max="16384" width="10.42578125" style="260"/>
  </cols>
  <sheetData>
    <row r="1" spans="1:16" ht="8.1" customHeight="1"/>
    <row r="2" spans="1:16" ht="8.1" customHeight="1"/>
    <row r="3" spans="1:16" s="263" customFormat="1" ht="16.5" customHeight="1">
      <c r="B3" s="168" t="s">
        <v>1203</v>
      </c>
      <c r="C3" s="169" t="s">
        <v>826</v>
      </c>
      <c r="D3" s="170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</row>
    <row r="4" spans="1:16" s="263" customFormat="1" ht="16.5" customHeight="1">
      <c r="B4" s="174"/>
      <c r="C4" s="169" t="s">
        <v>1125</v>
      </c>
      <c r="D4" s="170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</row>
    <row r="5" spans="1:16" s="264" customFormat="1" ht="16.5" customHeight="1">
      <c r="B5" s="174" t="s">
        <v>1204</v>
      </c>
      <c r="C5" s="175" t="s">
        <v>827</v>
      </c>
      <c r="D5" s="176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</row>
    <row r="6" spans="1:16" s="264" customFormat="1" ht="16.5" customHeight="1">
      <c r="B6" s="265"/>
      <c r="C6" s="175" t="s">
        <v>1126</v>
      </c>
      <c r="D6" s="176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</row>
    <row r="7" spans="1:16" s="266" customFormat="1" ht="9.9499999999999993" customHeight="1" thickBot="1">
      <c r="B7" s="267"/>
      <c r="C7" s="267"/>
      <c r="D7" s="268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</row>
    <row r="8" spans="1:16" s="270" customFormat="1" ht="5.25" customHeight="1" thickTop="1">
      <c r="A8" s="181"/>
      <c r="B8" s="182"/>
      <c r="C8" s="183"/>
      <c r="D8" s="184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</row>
    <row r="9" spans="1:16" s="270" customFormat="1">
      <c r="A9" s="187"/>
      <c r="B9" s="187" t="s">
        <v>0</v>
      </c>
      <c r="C9" s="188"/>
      <c r="D9" s="271" t="s">
        <v>1</v>
      </c>
      <c r="E9" s="1707" t="s">
        <v>384</v>
      </c>
      <c r="F9" s="1707"/>
      <c r="G9" s="1707"/>
      <c r="H9" s="291"/>
      <c r="I9" s="1709" t="s">
        <v>385</v>
      </c>
      <c r="J9" s="1709"/>
      <c r="K9" s="1709"/>
      <c r="L9" s="290"/>
      <c r="M9" s="1709" t="s">
        <v>386</v>
      </c>
      <c r="N9" s="1709"/>
      <c r="O9" s="1709"/>
      <c r="P9" s="272"/>
    </row>
    <row r="10" spans="1:16" s="270" customFormat="1">
      <c r="A10" s="191"/>
      <c r="B10" s="191" t="s">
        <v>5</v>
      </c>
      <c r="C10" s="192"/>
      <c r="D10" s="273" t="s">
        <v>6</v>
      </c>
      <c r="E10" s="1708" t="s">
        <v>387</v>
      </c>
      <c r="F10" s="1708"/>
      <c r="G10" s="1708"/>
      <c r="H10" s="292"/>
      <c r="I10" s="1708" t="s">
        <v>388</v>
      </c>
      <c r="J10" s="1708"/>
      <c r="K10" s="1708"/>
      <c r="L10" s="292"/>
      <c r="M10" s="1710" t="s">
        <v>389</v>
      </c>
      <c r="N10" s="1710"/>
      <c r="O10" s="1710"/>
      <c r="P10" s="274"/>
    </row>
    <row r="11" spans="1:16" s="270" customFormat="1">
      <c r="A11" s="191"/>
      <c r="B11" s="191"/>
      <c r="C11" s="192"/>
      <c r="D11" s="273"/>
      <c r="E11" s="195" t="s">
        <v>57</v>
      </c>
      <c r="F11" s="195" t="s">
        <v>33</v>
      </c>
      <c r="G11" s="195" t="s">
        <v>34</v>
      </c>
      <c r="H11" s="195"/>
      <c r="I11" s="195" t="s">
        <v>57</v>
      </c>
      <c r="J11" s="195" t="s">
        <v>33</v>
      </c>
      <c r="K11" s="195" t="s">
        <v>34</v>
      </c>
      <c r="L11" s="195"/>
      <c r="M11" s="195" t="s">
        <v>57</v>
      </c>
      <c r="N11" s="195" t="s">
        <v>33</v>
      </c>
      <c r="O11" s="195" t="s">
        <v>34</v>
      </c>
      <c r="P11" s="274"/>
    </row>
    <row r="12" spans="1:16" s="270" customFormat="1">
      <c r="A12" s="191"/>
      <c r="B12" s="191"/>
      <c r="C12" s="192"/>
      <c r="D12" s="273"/>
      <c r="E12" s="194" t="s">
        <v>7</v>
      </c>
      <c r="F12" s="194" t="s">
        <v>35</v>
      </c>
      <c r="G12" s="194" t="s">
        <v>36</v>
      </c>
      <c r="H12" s="194"/>
      <c r="I12" s="194" t="s">
        <v>7</v>
      </c>
      <c r="J12" s="194" t="s">
        <v>35</v>
      </c>
      <c r="K12" s="194" t="s">
        <v>36</v>
      </c>
      <c r="L12" s="194"/>
      <c r="M12" s="194" t="s">
        <v>7</v>
      </c>
      <c r="N12" s="194" t="s">
        <v>35</v>
      </c>
      <c r="O12" s="194" t="s">
        <v>36</v>
      </c>
      <c r="P12" s="274"/>
    </row>
    <row r="13" spans="1:16" s="270" customFormat="1" ht="7.5" customHeight="1">
      <c r="A13" s="196"/>
      <c r="B13" s="196"/>
      <c r="C13" s="197"/>
      <c r="D13" s="198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</row>
    <row r="14" spans="1:16" ht="8.1" customHeight="1">
      <c r="B14" s="276"/>
      <c r="C14" s="276"/>
      <c r="D14" s="277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</row>
    <row r="15" spans="1:16" s="200" customFormat="1" ht="12.95" customHeight="1">
      <c r="B15" s="205" t="s">
        <v>12</v>
      </c>
      <c r="C15" s="206"/>
      <c r="D15" s="207">
        <v>2021</v>
      </c>
      <c r="E15" s="208">
        <f>SUM(E19,E23,E27,E31,E35,E39,E43,E47,E51,E55,E59,E63,E67,E71,E75,E79)</f>
        <v>108</v>
      </c>
      <c r="F15" s="208">
        <f>SUM(F19,F23,F27,F31,F35,F39,F43,F47,F51,F55,F59,F63,F67,F71,F75,F79)</f>
        <v>10</v>
      </c>
      <c r="G15" s="208">
        <f>SUM(G19,G23,G27,G31,G35,G39,G43,G47,G51,G55,G59,G63,G67,G71,G75,G79)</f>
        <v>98</v>
      </c>
      <c r="H15" s="210"/>
      <c r="I15" s="208">
        <f>SUM(I19,I23,I27,I31,I35,I39,I43,I47,I51,I55,I59,I63,I67,I71,I75,I79)</f>
        <v>8382</v>
      </c>
      <c r="J15" s="208">
        <f>SUM(J19,J23,J27,J31,J35,J39,J43,J47,J51,J55,J59,J63,J67,J71,J75,J79)</f>
        <v>2342</v>
      </c>
      <c r="K15" s="208">
        <f>SUM(K19,K23,K27,K31,K35,K39,K43,K47,K51,K55,K59,K63,K67,K71,K75,K79)</f>
        <v>6040</v>
      </c>
      <c r="L15" s="210"/>
      <c r="M15" s="208">
        <f>SUM(M19,M23,M27,M31,M35,M39,M43,M47,M51,M55,M59,M63,M67,M71,M75,M79)</f>
        <v>315</v>
      </c>
      <c r="N15" s="208">
        <f>SUM(N19,N23,N27,N31,N35,N39,N43,N47,N51,N55,N59,N63,N67,N71,N75,N79)</f>
        <v>126</v>
      </c>
      <c r="O15" s="208">
        <f>SUM(O19,O23,O27,O31,O35,O39,O43,O47,O51,O55,O59,O63,O67,O71,O75,O79)</f>
        <v>189</v>
      </c>
      <c r="P15" s="209"/>
    </row>
    <row r="16" spans="1:16" s="200" customFormat="1" ht="12.95" customHeight="1">
      <c r="B16" s="205"/>
      <c r="C16" s="206"/>
      <c r="D16" s="207">
        <v>2022</v>
      </c>
      <c r="E16" s="208">
        <f t="shared" ref="E16:G17" si="0">SUM(E20,E24,E28,E32,E36,E40,E44,E48,E52,E56,E60,E64,E68,E72,E76,E80)</f>
        <v>103</v>
      </c>
      <c r="F16" s="208">
        <f t="shared" si="0"/>
        <v>8</v>
      </c>
      <c r="G16" s="208">
        <f t="shared" si="0"/>
        <v>95</v>
      </c>
      <c r="H16" s="210"/>
      <c r="I16" s="208">
        <f t="shared" ref="I16:K17" si="1">SUM(I20,I24,I28,I32,I36,I40,I44,I48,I52,I56,I60,I64,I68,I72,I76,I80)</f>
        <v>8359</v>
      </c>
      <c r="J16" s="208">
        <f t="shared" si="1"/>
        <v>2331</v>
      </c>
      <c r="K16" s="208">
        <f t="shared" si="1"/>
        <v>6028</v>
      </c>
      <c r="L16" s="210"/>
      <c r="M16" s="208">
        <f t="shared" ref="M16:O17" si="2">SUM(M20,M24,M28,M32,M36,M40,M44,M48,M52,M56,M60,M64,M68,M72,M76,M80)</f>
        <v>321</v>
      </c>
      <c r="N16" s="208">
        <f t="shared" si="2"/>
        <v>142</v>
      </c>
      <c r="O16" s="208">
        <f t="shared" si="2"/>
        <v>179</v>
      </c>
      <c r="P16" s="209"/>
    </row>
    <row r="17" spans="2:16" s="200" customFormat="1" ht="12.95" customHeight="1">
      <c r="B17" s="205"/>
      <c r="C17" s="206"/>
      <c r="D17" s="207">
        <v>2023</v>
      </c>
      <c r="E17" s="208">
        <f t="shared" si="0"/>
        <v>124</v>
      </c>
      <c r="F17" s="208">
        <f t="shared" si="0"/>
        <v>11</v>
      </c>
      <c r="G17" s="208">
        <f t="shared" si="0"/>
        <v>113</v>
      </c>
      <c r="H17" s="57"/>
      <c r="I17" s="208">
        <f t="shared" si="1"/>
        <v>8869</v>
      </c>
      <c r="J17" s="208">
        <f t="shared" si="1"/>
        <v>2435</v>
      </c>
      <c r="K17" s="208">
        <f t="shared" si="1"/>
        <v>6434</v>
      </c>
      <c r="L17" s="57"/>
      <c r="M17" s="208">
        <f t="shared" si="2"/>
        <v>339</v>
      </c>
      <c r="N17" s="208">
        <f t="shared" si="2"/>
        <v>155</v>
      </c>
      <c r="O17" s="208">
        <f t="shared" si="2"/>
        <v>184</v>
      </c>
      <c r="P17" s="209"/>
    </row>
    <row r="18" spans="2:16" s="200" customFormat="1" ht="8.1" customHeight="1">
      <c r="B18" s="205"/>
      <c r="C18" s="206"/>
      <c r="D18" s="212"/>
      <c r="E18" s="214"/>
      <c r="F18" s="125"/>
      <c r="G18" s="54"/>
      <c r="H18" s="54"/>
      <c r="I18" s="214"/>
      <c r="J18" s="55"/>
      <c r="K18" s="55"/>
      <c r="L18" s="55"/>
      <c r="M18" s="214"/>
      <c r="N18" s="54"/>
      <c r="O18" s="125"/>
      <c r="P18" s="209"/>
    </row>
    <row r="19" spans="2:16" s="200" customFormat="1" ht="12.95" customHeight="1">
      <c r="B19" s="213" t="s">
        <v>13</v>
      </c>
      <c r="C19" s="213"/>
      <c r="D19" s="212">
        <v>2021</v>
      </c>
      <c r="E19" s="214">
        <f t="shared" ref="E19:E21" si="3">SUM(F19:G19)</f>
        <v>18</v>
      </c>
      <c r="F19" s="125" t="s">
        <v>29</v>
      </c>
      <c r="G19" s="125">
        <v>18</v>
      </c>
      <c r="H19" s="125"/>
      <c r="I19" s="214">
        <f t="shared" ref="I19:I21" si="4">SUM(J19:K19)</f>
        <v>869</v>
      </c>
      <c r="J19" s="279">
        <v>251</v>
      </c>
      <c r="K19" s="279">
        <v>618</v>
      </c>
      <c r="L19" s="279"/>
      <c r="M19" s="214">
        <f t="shared" ref="M19:M21" si="5">SUM(N19:O19)</f>
        <v>13</v>
      </c>
      <c r="N19" s="125">
        <v>7</v>
      </c>
      <c r="O19" s="125">
        <v>6</v>
      </c>
      <c r="P19" s="56"/>
    </row>
    <row r="20" spans="2:16" s="200" customFormat="1" ht="12.95" customHeight="1">
      <c r="B20" s="213"/>
      <c r="C20" s="213"/>
      <c r="D20" s="212">
        <v>2022</v>
      </c>
      <c r="E20" s="214">
        <f t="shared" si="3"/>
        <v>17</v>
      </c>
      <c r="F20" s="125" t="s">
        <v>29</v>
      </c>
      <c r="G20" s="125">
        <v>17</v>
      </c>
      <c r="H20" s="125"/>
      <c r="I20" s="214">
        <f t="shared" si="4"/>
        <v>848</v>
      </c>
      <c r="J20" s="221">
        <v>246</v>
      </c>
      <c r="K20" s="221">
        <v>602</v>
      </c>
      <c r="L20" s="221"/>
      <c r="M20" s="214">
        <f t="shared" si="5"/>
        <v>13</v>
      </c>
      <c r="N20" s="125">
        <v>7</v>
      </c>
      <c r="O20" s="125">
        <v>6</v>
      </c>
      <c r="P20" s="214"/>
    </row>
    <row r="21" spans="2:16" s="200" customFormat="1" ht="12.95" customHeight="1">
      <c r="B21" s="213"/>
      <c r="C21" s="213"/>
      <c r="D21" s="212">
        <v>2023</v>
      </c>
      <c r="E21" s="214">
        <f t="shared" si="3"/>
        <v>16</v>
      </c>
      <c r="F21" s="125" t="s">
        <v>29</v>
      </c>
      <c r="G21" s="125">
        <v>16</v>
      </c>
      <c r="H21" s="125"/>
      <c r="I21" s="214">
        <f t="shared" si="4"/>
        <v>959</v>
      </c>
      <c r="J21" s="57">
        <v>257</v>
      </c>
      <c r="K21" s="57">
        <v>702</v>
      </c>
      <c r="L21" s="57"/>
      <c r="M21" s="214">
        <f t="shared" si="5"/>
        <v>13</v>
      </c>
      <c r="N21" s="125">
        <v>7</v>
      </c>
      <c r="O21" s="125">
        <v>6</v>
      </c>
      <c r="P21" s="214"/>
    </row>
    <row r="22" spans="2:16" s="200" customFormat="1" ht="8.1" customHeight="1">
      <c r="B22" s="213"/>
      <c r="C22" s="213"/>
      <c r="D22" s="212"/>
      <c r="E22" s="214"/>
      <c r="F22" s="125"/>
      <c r="G22" s="125"/>
      <c r="H22" s="125"/>
      <c r="I22" s="214"/>
      <c r="J22" s="54"/>
      <c r="K22" s="54"/>
      <c r="L22" s="54"/>
      <c r="M22" s="214"/>
      <c r="N22" s="125"/>
      <c r="O22" s="125"/>
      <c r="P22" s="214"/>
    </row>
    <row r="23" spans="2:16" s="200" customFormat="1" ht="12.95" customHeight="1">
      <c r="B23" s="213" t="s">
        <v>14</v>
      </c>
      <c r="C23" s="213"/>
      <c r="D23" s="212">
        <v>2021</v>
      </c>
      <c r="E23" s="125" t="s">
        <v>29</v>
      </c>
      <c r="F23" s="125" t="s">
        <v>29</v>
      </c>
      <c r="G23" s="125" t="s">
        <v>29</v>
      </c>
      <c r="H23" s="221"/>
      <c r="I23" s="214">
        <f t="shared" ref="I23:I25" si="6">SUM(J23:K23)</f>
        <v>46</v>
      </c>
      <c r="J23" s="221">
        <v>12</v>
      </c>
      <c r="K23" s="221">
        <v>34</v>
      </c>
      <c r="L23" s="221"/>
      <c r="M23" s="125" t="s">
        <v>29</v>
      </c>
      <c r="N23" s="125" t="s">
        <v>29</v>
      </c>
      <c r="O23" s="125" t="s">
        <v>29</v>
      </c>
      <c r="P23" s="280"/>
    </row>
    <row r="24" spans="2:16" s="200" customFormat="1" ht="12.95" customHeight="1">
      <c r="B24" s="213"/>
      <c r="C24" s="213"/>
      <c r="D24" s="212">
        <v>2022</v>
      </c>
      <c r="E24" s="125" t="s">
        <v>29</v>
      </c>
      <c r="F24" s="125" t="s">
        <v>29</v>
      </c>
      <c r="G24" s="125" t="s">
        <v>29</v>
      </c>
      <c r="H24" s="221"/>
      <c r="I24" s="214">
        <f t="shared" si="6"/>
        <v>50</v>
      </c>
      <c r="J24" s="221">
        <v>14</v>
      </c>
      <c r="K24" s="221">
        <v>36</v>
      </c>
      <c r="L24" s="221"/>
      <c r="M24" s="125" t="s">
        <v>29</v>
      </c>
      <c r="N24" s="125" t="s">
        <v>29</v>
      </c>
      <c r="O24" s="125" t="s">
        <v>29</v>
      </c>
      <c r="P24" s="214"/>
    </row>
    <row r="25" spans="2:16" s="200" customFormat="1" ht="12.95" customHeight="1">
      <c r="B25" s="213"/>
      <c r="C25" s="213"/>
      <c r="D25" s="212">
        <v>2023</v>
      </c>
      <c r="E25" s="125" t="s">
        <v>29</v>
      </c>
      <c r="F25" s="125" t="s">
        <v>29</v>
      </c>
      <c r="G25" s="125" t="s">
        <v>29</v>
      </c>
      <c r="H25" s="57"/>
      <c r="I25" s="214">
        <f t="shared" si="6"/>
        <v>73</v>
      </c>
      <c r="J25" s="57">
        <v>16</v>
      </c>
      <c r="K25" s="57">
        <v>57</v>
      </c>
      <c r="L25" s="57"/>
      <c r="M25" s="125" t="s">
        <v>29</v>
      </c>
      <c r="N25" s="125" t="s">
        <v>29</v>
      </c>
      <c r="O25" s="125" t="s">
        <v>29</v>
      </c>
      <c r="P25" s="214"/>
    </row>
    <row r="26" spans="2:16" s="200" customFormat="1" ht="8.1" customHeight="1">
      <c r="B26" s="213"/>
      <c r="C26" s="213"/>
      <c r="D26" s="212"/>
      <c r="E26" s="214"/>
      <c r="F26" s="125"/>
      <c r="G26" s="54"/>
      <c r="H26" s="54"/>
      <c r="I26" s="214"/>
      <c r="J26" s="57"/>
      <c r="K26" s="57"/>
      <c r="L26" s="57"/>
      <c r="M26" s="214"/>
      <c r="N26" s="125"/>
      <c r="O26" s="125"/>
      <c r="P26" s="214"/>
    </row>
    <row r="27" spans="2:16" s="200" customFormat="1" ht="12.95" customHeight="1">
      <c r="B27" s="213" t="s">
        <v>15</v>
      </c>
      <c r="C27" s="213"/>
      <c r="D27" s="212">
        <v>2021</v>
      </c>
      <c r="E27" s="214">
        <f t="shared" ref="E27:E28" si="7">SUM(F27:G27)</f>
        <v>6</v>
      </c>
      <c r="F27" s="125" t="s">
        <v>29</v>
      </c>
      <c r="G27" s="125">
        <v>6</v>
      </c>
      <c r="H27" s="125"/>
      <c r="I27" s="214">
        <f t="shared" ref="I27:I28" si="8">SUM(J27:K27)</f>
        <v>25</v>
      </c>
      <c r="J27" s="221">
        <v>8</v>
      </c>
      <c r="K27" s="221">
        <v>17</v>
      </c>
      <c r="L27" s="221"/>
      <c r="M27" s="125" t="s">
        <v>29</v>
      </c>
      <c r="N27" s="125" t="s">
        <v>29</v>
      </c>
      <c r="O27" s="125" t="s">
        <v>29</v>
      </c>
      <c r="P27" s="281"/>
    </row>
    <row r="28" spans="2:16" s="200" customFormat="1" ht="12.95" customHeight="1">
      <c r="B28" s="213"/>
      <c r="C28" s="213"/>
      <c r="D28" s="212">
        <v>2022</v>
      </c>
      <c r="E28" s="214">
        <f t="shared" si="7"/>
        <v>7</v>
      </c>
      <c r="F28" s="125" t="s">
        <v>29</v>
      </c>
      <c r="G28" s="125">
        <v>7</v>
      </c>
      <c r="H28" s="125"/>
      <c r="I28" s="214">
        <f t="shared" si="8"/>
        <v>24</v>
      </c>
      <c r="J28" s="221">
        <v>7</v>
      </c>
      <c r="K28" s="221">
        <v>17</v>
      </c>
      <c r="L28" s="221"/>
      <c r="M28" s="125" t="s">
        <v>29</v>
      </c>
      <c r="N28" s="125" t="s">
        <v>29</v>
      </c>
      <c r="O28" s="125" t="s">
        <v>29</v>
      </c>
      <c r="P28" s="214"/>
    </row>
    <row r="29" spans="2:16" s="200" customFormat="1" ht="12.95" customHeight="1">
      <c r="B29" s="213"/>
      <c r="C29" s="213"/>
      <c r="D29" s="212">
        <v>2023</v>
      </c>
      <c r="E29" s="214">
        <f t="shared" ref="E29" si="9">SUM(F29:G29)</f>
        <v>9</v>
      </c>
      <c r="F29" s="125" t="s">
        <v>29</v>
      </c>
      <c r="G29" s="125">
        <v>9</v>
      </c>
      <c r="H29" s="125"/>
      <c r="I29" s="214">
        <f t="shared" ref="I29" si="10">SUM(J29:K29)</f>
        <v>38</v>
      </c>
      <c r="J29" s="57">
        <v>9</v>
      </c>
      <c r="K29" s="57">
        <v>29</v>
      </c>
      <c r="L29" s="57"/>
      <c r="M29" s="125" t="s">
        <v>29</v>
      </c>
      <c r="N29" s="125" t="s">
        <v>29</v>
      </c>
      <c r="O29" s="125" t="s">
        <v>29</v>
      </c>
      <c r="P29" s="214"/>
    </row>
    <row r="30" spans="2:16" s="200" customFormat="1" ht="8.1" customHeight="1">
      <c r="B30" s="213"/>
      <c r="C30" s="213"/>
      <c r="D30" s="212"/>
      <c r="E30" s="214"/>
      <c r="F30" s="125"/>
      <c r="G30" s="125"/>
      <c r="H30" s="125"/>
      <c r="I30" s="214"/>
      <c r="J30" s="57"/>
      <c r="K30" s="57"/>
      <c r="L30" s="57"/>
      <c r="M30" s="214"/>
      <c r="N30" s="125"/>
      <c r="O30" s="125"/>
      <c r="P30" s="214"/>
    </row>
    <row r="31" spans="2:16" s="200" customFormat="1" ht="12.95" customHeight="1">
      <c r="B31" s="213" t="s">
        <v>16</v>
      </c>
      <c r="C31" s="219"/>
      <c r="D31" s="212">
        <v>2021</v>
      </c>
      <c r="E31" s="125" t="s">
        <v>29</v>
      </c>
      <c r="F31" s="125" t="s">
        <v>29</v>
      </c>
      <c r="G31" s="125" t="s">
        <v>29</v>
      </c>
      <c r="H31" s="125"/>
      <c r="I31" s="214">
        <f t="shared" ref="I31:I33" si="11">SUM(J31:K31)</f>
        <v>68</v>
      </c>
      <c r="J31" s="221">
        <v>15</v>
      </c>
      <c r="K31" s="221">
        <v>53</v>
      </c>
      <c r="L31" s="221"/>
      <c r="M31" s="125" t="s">
        <v>29</v>
      </c>
      <c r="N31" s="125" t="s">
        <v>29</v>
      </c>
      <c r="O31" s="125" t="s">
        <v>29</v>
      </c>
      <c r="P31" s="214"/>
    </row>
    <row r="32" spans="2:16" s="200" customFormat="1" ht="12.95" customHeight="1">
      <c r="B32" s="213"/>
      <c r="C32" s="219"/>
      <c r="D32" s="212">
        <v>2022</v>
      </c>
      <c r="E32" s="125" t="s">
        <v>29</v>
      </c>
      <c r="F32" s="125" t="s">
        <v>29</v>
      </c>
      <c r="G32" s="125" t="s">
        <v>29</v>
      </c>
      <c r="H32" s="125"/>
      <c r="I32" s="214">
        <f t="shared" si="11"/>
        <v>77</v>
      </c>
      <c r="J32" s="221">
        <v>20</v>
      </c>
      <c r="K32" s="221">
        <v>57</v>
      </c>
      <c r="L32" s="221"/>
      <c r="M32" s="125" t="s">
        <v>29</v>
      </c>
      <c r="N32" s="125" t="s">
        <v>29</v>
      </c>
      <c r="O32" s="125" t="s">
        <v>29</v>
      </c>
      <c r="P32" s="214"/>
    </row>
    <row r="33" spans="2:16" s="200" customFormat="1" ht="12.95" customHeight="1">
      <c r="B33" s="213"/>
      <c r="C33" s="219"/>
      <c r="D33" s="212">
        <v>2023</v>
      </c>
      <c r="E33" s="125" t="s">
        <v>29</v>
      </c>
      <c r="F33" s="125" t="s">
        <v>29</v>
      </c>
      <c r="G33" s="125" t="s">
        <v>29</v>
      </c>
      <c r="H33" s="125"/>
      <c r="I33" s="214">
        <f t="shared" si="11"/>
        <v>95</v>
      </c>
      <c r="J33" s="57">
        <v>23</v>
      </c>
      <c r="K33" s="57">
        <v>72</v>
      </c>
      <c r="L33" s="57"/>
      <c r="M33" s="125" t="s">
        <v>29</v>
      </c>
      <c r="N33" s="125" t="s">
        <v>29</v>
      </c>
      <c r="O33" s="125" t="s">
        <v>29</v>
      </c>
      <c r="P33" s="214"/>
    </row>
    <row r="34" spans="2:16" s="200" customFormat="1" ht="8.1" customHeight="1">
      <c r="B34" s="213"/>
      <c r="C34" s="219"/>
      <c r="D34" s="212"/>
      <c r="E34" s="214"/>
      <c r="F34" s="125"/>
      <c r="G34" s="125"/>
      <c r="H34" s="125"/>
      <c r="I34" s="214"/>
      <c r="J34" s="57"/>
      <c r="K34" s="57"/>
      <c r="L34" s="57"/>
      <c r="M34" s="214"/>
      <c r="N34" s="125"/>
      <c r="O34" s="125"/>
      <c r="P34" s="214"/>
    </row>
    <row r="35" spans="2:16" s="200" customFormat="1" ht="12.95" customHeight="1">
      <c r="B35" s="213" t="s">
        <v>17</v>
      </c>
      <c r="C35" s="201"/>
      <c r="D35" s="212">
        <v>2021</v>
      </c>
      <c r="E35" s="125" t="s">
        <v>29</v>
      </c>
      <c r="F35" s="125" t="s">
        <v>29</v>
      </c>
      <c r="G35" s="125" t="s">
        <v>29</v>
      </c>
      <c r="H35" s="125"/>
      <c r="I35" s="214">
        <f t="shared" ref="I35:I37" si="12">SUM(J35:K35)</f>
        <v>254</v>
      </c>
      <c r="J35" s="221">
        <v>80</v>
      </c>
      <c r="K35" s="221">
        <v>174</v>
      </c>
      <c r="L35" s="221"/>
      <c r="M35" s="125" t="s">
        <v>29</v>
      </c>
      <c r="N35" s="125" t="s">
        <v>29</v>
      </c>
      <c r="O35" s="125" t="s">
        <v>29</v>
      </c>
      <c r="P35" s="214"/>
    </row>
    <row r="36" spans="2:16" s="200" customFormat="1" ht="12.95" customHeight="1">
      <c r="B36" s="213"/>
      <c r="C36" s="201"/>
      <c r="D36" s="212">
        <v>2022</v>
      </c>
      <c r="E36" s="125" t="s">
        <v>29</v>
      </c>
      <c r="F36" s="125" t="s">
        <v>29</v>
      </c>
      <c r="G36" s="125" t="s">
        <v>29</v>
      </c>
      <c r="H36" s="125"/>
      <c r="I36" s="214">
        <f t="shared" si="12"/>
        <v>252</v>
      </c>
      <c r="J36" s="221">
        <v>80</v>
      </c>
      <c r="K36" s="221">
        <v>172</v>
      </c>
      <c r="L36" s="221"/>
      <c r="M36" s="125" t="s">
        <v>29</v>
      </c>
      <c r="N36" s="125" t="s">
        <v>29</v>
      </c>
      <c r="O36" s="125" t="s">
        <v>29</v>
      </c>
      <c r="P36" s="214"/>
    </row>
    <row r="37" spans="2:16" s="200" customFormat="1" ht="12.95" customHeight="1">
      <c r="B37" s="213"/>
      <c r="C37" s="201"/>
      <c r="D37" s="212">
        <v>2023</v>
      </c>
      <c r="E37" s="125" t="s">
        <v>29</v>
      </c>
      <c r="F37" s="125" t="s">
        <v>29</v>
      </c>
      <c r="G37" s="125" t="s">
        <v>29</v>
      </c>
      <c r="H37" s="125"/>
      <c r="I37" s="214">
        <f t="shared" si="12"/>
        <v>267</v>
      </c>
      <c r="J37" s="57">
        <v>83</v>
      </c>
      <c r="K37" s="57">
        <v>184</v>
      </c>
      <c r="L37" s="57"/>
      <c r="M37" s="125" t="s">
        <v>29</v>
      </c>
      <c r="N37" s="125" t="s">
        <v>29</v>
      </c>
      <c r="O37" s="125" t="s">
        <v>29</v>
      </c>
      <c r="P37" s="214"/>
    </row>
    <row r="38" spans="2:16" s="200" customFormat="1" ht="8.1" customHeight="1">
      <c r="B38" s="213"/>
      <c r="C38" s="201"/>
      <c r="D38" s="212"/>
      <c r="E38" s="214"/>
      <c r="F38" s="218"/>
      <c r="G38" s="218"/>
      <c r="H38" s="218"/>
      <c r="I38" s="214"/>
      <c r="J38" s="57"/>
      <c r="K38" s="57"/>
      <c r="L38" s="57"/>
      <c r="M38" s="214"/>
      <c r="N38" s="282"/>
      <c r="O38" s="282"/>
      <c r="P38" s="214"/>
    </row>
    <row r="39" spans="2:16" s="200" customFormat="1" ht="12.95" customHeight="1">
      <c r="B39" s="213" t="s">
        <v>18</v>
      </c>
      <c r="C39" s="201"/>
      <c r="D39" s="212">
        <v>2021</v>
      </c>
      <c r="E39" s="125" t="s">
        <v>29</v>
      </c>
      <c r="F39" s="125" t="s">
        <v>29</v>
      </c>
      <c r="G39" s="125" t="s">
        <v>29</v>
      </c>
      <c r="H39" s="221"/>
      <c r="I39" s="214">
        <f t="shared" ref="I39:I40" si="13">SUM(J39:K39)</f>
        <v>70</v>
      </c>
      <c r="J39" s="221">
        <v>18</v>
      </c>
      <c r="K39" s="221">
        <v>52</v>
      </c>
      <c r="L39" s="221"/>
      <c r="M39" s="125" t="s">
        <v>29</v>
      </c>
      <c r="N39" s="125" t="s">
        <v>29</v>
      </c>
      <c r="O39" s="125" t="s">
        <v>29</v>
      </c>
      <c r="P39" s="214"/>
    </row>
    <row r="40" spans="2:16" s="200" customFormat="1" ht="12.95" customHeight="1">
      <c r="B40" s="213"/>
      <c r="C40" s="201"/>
      <c r="D40" s="212">
        <v>2022</v>
      </c>
      <c r="E40" s="125" t="s">
        <v>29</v>
      </c>
      <c r="F40" s="125" t="s">
        <v>29</v>
      </c>
      <c r="G40" s="125" t="s">
        <v>29</v>
      </c>
      <c r="H40" s="221"/>
      <c r="I40" s="214">
        <f t="shared" si="13"/>
        <v>76</v>
      </c>
      <c r="J40" s="221">
        <v>26</v>
      </c>
      <c r="K40" s="221">
        <v>50</v>
      </c>
      <c r="L40" s="221"/>
      <c r="M40" s="125" t="s">
        <v>29</v>
      </c>
      <c r="N40" s="125" t="s">
        <v>29</v>
      </c>
      <c r="O40" s="125" t="s">
        <v>29</v>
      </c>
      <c r="P40" s="214"/>
    </row>
    <row r="41" spans="2:16" s="200" customFormat="1" ht="12.95" customHeight="1">
      <c r="B41" s="213"/>
      <c r="C41" s="201"/>
      <c r="D41" s="212">
        <v>2023</v>
      </c>
      <c r="E41" s="125" t="s">
        <v>29</v>
      </c>
      <c r="F41" s="125" t="s">
        <v>29</v>
      </c>
      <c r="G41" s="125" t="s">
        <v>29</v>
      </c>
      <c r="H41" s="57"/>
      <c r="I41" s="214">
        <f t="shared" ref="I41" si="14">SUM(J41:K41)</f>
        <v>83</v>
      </c>
      <c r="J41" s="57">
        <v>30</v>
      </c>
      <c r="K41" s="57">
        <v>53</v>
      </c>
      <c r="L41" s="57"/>
      <c r="M41" s="125" t="s">
        <v>29</v>
      </c>
      <c r="N41" s="125" t="s">
        <v>29</v>
      </c>
      <c r="O41" s="125" t="s">
        <v>29</v>
      </c>
      <c r="P41" s="214"/>
    </row>
    <row r="42" spans="2:16" s="200" customFormat="1" ht="8.1" customHeight="1">
      <c r="B42" s="213"/>
      <c r="C42" s="201"/>
      <c r="D42" s="212"/>
      <c r="E42" s="214"/>
      <c r="F42" s="57"/>
      <c r="G42" s="57"/>
      <c r="H42" s="57"/>
      <c r="I42" s="214"/>
      <c r="J42" s="57"/>
      <c r="K42" s="57"/>
      <c r="L42" s="57"/>
      <c r="M42" s="214"/>
      <c r="N42" s="54"/>
      <c r="O42" s="54"/>
      <c r="P42" s="214"/>
    </row>
    <row r="43" spans="2:16" s="200" customFormat="1" ht="12.95" customHeight="1">
      <c r="B43" s="213" t="s">
        <v>19</v>
      </c>
      <c r="C43" s="201"/>
      <c r="D43" s="212">
        <v>2021</v>
      </c>
      <c r="E43" s="214">
        <f t="shared" ref="E43:E45" si="15">SUM(F43:G43)</f>
        <v>45</v>
      </c>
      <c r="F43" s="221">
        <v>7</v>
      </c>
      <c r="G43" s="221">
        <v>38</v>
      </c>
      <c r="H43" s="221"/>
      <c r="I43" s="214">
        <f t="shared" ref="I43:I45" si="16">SUM(J43:K43)</f>
        <v>580</v>
      </c>
      <c r="J43" s="221">
        <v>192</v>
      </c>
      <c r="K43" s="221">
        <v>388</v>
      </c>
      <c r="L43" s="221"/>
      <c r="M43" s="214">
        <f t="shared" ref="M43:M45" si="17">SUM(N43:O43)</f>
        <v>20</v>
      </c>
      <c r="N43" s="125">
        <v>8</v>
      </c>
      <c r="O43" s="125">
        <v>12</v>
      </c>
      <c r="P43" s="214"/>
    </row>
    <row r="44" spans="2:16" s="200" customFormat="1" ht="12.95" customHeight="1">
      <c r="B44" s="213"/>
      <c r="C44" s="201"/>
      <c r="D44" s="212">
        <v>2022</v>
      </c>
      <c r="E44" s="214">
        <f t="shared" si="15"/>
        <v>42</v>
      </c>
      <c r="F44" s="221">
        <v>7</v>
      </c>
      <c r="G44" s="221">
        <v>35</v>
      </c>
      <c r="H44" s="221"/>
      <c r="I44" s="214">
        <f t="shared" si="16"/>
        <v>536</v>
      </c>
      <c r="J44" s="221">
        <v>172</v>
      </c>
      <c r="K44" s="221">
        <v>364</v>
      </c>
      <c r="L44" s="221"/>
      <c r="M44" s="214">
        <f t="shared" si="17"/>
        <v>11</v>
      </c>
      <c r="N44" s="125">
        <v>5</v>
      </c>
      <c r="O44" s="125">
        <v>6</v>
      </c>
      <c r="P44" s="214"/>
    </row>
    <row r="45" spans="2:16" s="200" customFormat="1" ht="12.95" customHeight="1">
      <c r="B45" s="213"/>
      <c r="C45" s="201"/>
      <c r="D45" s="212">
        <v>2023</v>
      </c>
      <c r="E45" s="214">
        <f t="shared" si="15"/>
        <v>46</v>
      </c>
      <c r="F45" s="57">
        <v>7</v>
      </c>
      <c r="G45" s="57">
        <v>39</v>
      </c>
      <c r="H45" s="57"/>
      <c r="I45" s="214">
        <f t="shared" si="16"/>
        <v>606</v>
      </c>
      <c r="J45" s="57">
        <v>200</v>
      </c>
      <c r="K45" s="57">
        <v>406</v>
      </c>
      <c r="L45" s="57"/>
      <c r="M45" s="214">
        <f t="shared" si="17"/>
        <v>19</v>
      </c>
      <c r="N45" s="125">
        <v>11</v>
      </c>
      <c r="O45" s="125">
        <v>8</v>
      </c>
      <c r="P45" s="214"/>
    </row>
    <row r="46" spans="2:16" s="200" customFormat="1" ht="8.1" customHeight="1">
      <c r="B46" s="213"/>
      <c r="C46" s="201"/>
      <c r="D46" s="212"/>
      <c r="E46" s="214"/>
      <c r="F46" s="54"/>
      <c r="G46" s="54"/>
      <c r="H46" s="54"/>
      <c r="I46" s="214"/>
      <c r="J46" s="54"/>
      <c r="K46" s="54"/>
      <c r="L46" s="54"/>
      <c r="M46" s="214"/>
      <c r="N46" s="125"/>
      <c r="O46" s="125"/>
      <c r="P46" s="214"/>
    </row>
    <row r="47" spans="2:16" s="200" customFormat="1" ht="12.95" customHeight="1">
      <c r="B47" s="213" t="s">
        <v>20</v>
      </c>
      <c r="C47" s="201"/>
      <c r="D47" s="212">
        <v>2021</v>
      </c>
      <c r="E47" s="214">
        <f t="shared" ref="E47:E49" si="18">SUM(F47:G47)</f>
        <v>25</v>
      </c>
      <c r="F47" s="125">
        <v>3</v>
      </c>
      <c r="G47" s="125">
        <v>22</v>
      </c>
      <c r="H47" s="125"/>
      <c r="I47" s="214">
        <f t="shared" ref="I47:I49" si="19">SUM(J47:K47)</f>
        <v>234</v>
      </c>
      <c r="J47" s="125">
        <v>56</v>
      </c>
      <c r="K47" s="125">
        <v>178</v>
      </c>
      <c r="L47" s="125"/>
      <c r="M47" s="125" t="s">
        <v>29</v>
      </c>
      <c r="N47" s="125" t="s">
        <v>29</v>
      </c>
      <c r="O47" s="125" t="s">
        <v>29</v>
      </c>
      <c r="P47" s="214"/>
    </row>
    <row r="48" spans="2:16" s="200" customFormat="1" ht="12.95" customHeight="1">
      <c r="B48" s="213"/>
      <c r="C48" s="201"/>
      <c r="D48" s="212">
        <v>2022</v>
      </c>
      <c r="E48" s="214">
        <f t="shared" si="18"/>
        <v>23</v>
      </c>
      <c r="F48" s="125">
        <v>1</v>
      </c>
      <c r="G48" s="125">
        <v>22</v>
      </c>
      <c r="H48" s="125"/>
      <c r="I48" s="214">
        <f t="shared" si="19"/>
        <v>227</v>
      </c>
      <c r="J48" s="125">
        <v>53</v>
      </c>
      <c r="K48" s="125">
        <v>174</v>
      </c>
      <c r="L48" s="125"/>
      <c r="M48" s="125" t="s">
        <v>29</v>
      </c>
      <c r="N48" s="125" t="s">
        <v>29</v>
      </c>
      <c r="O48" s="125" t="s">
        <v>29</v>
      </c>
      <c r="P48" s="56"/>
    </row>
    <row r="49" spans="2:16" s="200" customFormat="1" ht="12.95" customHeight="1">
      <c r="B49" s="213"/>
      <c r="C49" s="201"/>
      <c r="D49" s="212">
        <v>2023</v>
      </c>
      <c r="E49" s="214">
        <f t="shared" si="18"/>
        <v>24</v>
      </c>
      <c r="F49" s="125">
        <v>1</v>
      </c>
      <c r="G49" s="125">
        <v>23</v>
      </c>
      <c r="H49" s="125"/>
      <c r="I49" s="214">
        <f t="shared" si="19"/>
        <v>221</v>
      </c>
      <c r="J49" s="125">
        <v>51</v>
      </c>
      <c r="K49" s="125">
        <v>170</v>
      </c>
      <c r="L49" s="125"/>
      <c r="M49" s="125" t="s">
        <v>29</v>
      </c>
      <c r="N49" s="125" t="s">
        <v>29</v>
      </c>
      <c r="O49" s="125" t="s">
        <v>29</v>
      </c>
      <c r="P49" s="56"/>
    </row>
    <row r="50" spans="2:16" s="200" customFormat="1" ht="8.1" customHeight="1">
      <c r="B50" s="213"/>
      <c r="C50" s="201"/>
      <c r="D50" s="212"/>
      <c r="E50" s="214"/>
      <c r="F50" s="125"/>
      <c r="G50" s="125"/>
      <c r="H50" s="125"/>
      <c r="I50" s="214"/>
      <c r="J50" s="218"/>
      <c r="K50" s="218"/>
      <c r="L50" s="218"/>
      <c r="M50" s="214"/>
      <c r="N50" s="282"/>
      <c r="O50" s="282"/>
      <c r="P50" s="56"/>
    </row>
    <row r="51" spans="2:16" s="200" customFormat="1" ht="12.95" customHeight="1">
      <c r="B51" s="213" t="s">
        <v>21</v>
      </c>
      <c r="C51" s="219"/>
      <c r="D51" s="212">
        <v>2021</v>
      </c>
      <c r="E51" s="125" t="s">
        <v>29</v>
      </c>
      <c r="F51" s="125" t="s">
        <v>29</v>
      </c>
      <c r="G51" s="125" t="s">
        <v>29</v>
      </c>
      <c r="H51" s="125"/>
      <c r="I51" s="125" t="s">
        <v>29</v>
      </c>
      <c r="J51" s="125" t="s">
        <v>29</v>
      </c>
      <c r="K51" s="125" t="s">
        <v>29</v>
      </c>
      <c r="L51" s="221"/>
      <c r="M51" s="125" t="s">
        <v>29</v>
      </c>
      <c r="N51" s="125" t="s">
        <v>29</v>
      </c>
      <c r="O51" s="125" t="s">
        <v>29</v>
      </c>
      <c r="P51" s="56"/>
    </row>
    <row r="52" spans="2:16" s="200" customFormat="1" ht="12.95" customHeight="1">
      <c r="B52" s="213"/>
      <c r="C52" s="219"/>
      <c r="D52" s="212">
        <v>2022</v>
      </c>
      <c r="E52" s="125" t="s">
        <v>29</v>
      </c>
      <c r="F52" s="125" t="s">
        <v>29</v>
      </c>
      <c r="G52" s="125" t="s">
        <v>29</v>
      </c>
      <c r="H52" s="125"/>
      <c r="I52" s="125" t="s">
        <v>29</v>
      </c>
      <c r="J52" s="125" t="s">
        <v>29</v>
      </c>
      <c r="K52" s="125" t="s">
        <v>29</v>
      </c>
      <c r="L52" s="221"/>
      <c r="M52" s="125" t="s">
        <v>29</v>
      </c>
      <c r="N52" s="125" t="s">
        <v>29</v>
      </c>
      <c r="O52" s="125" t="s">
        <v>29</v>
      </c>
      <c r="P52" s="56"/>
    </row>
    <row r="53" spans="2:16" s="200" customFormat="1" ht="12.95" customHeight="1">
      <c r="B53" s="213"/>
      <c r="C53" s="219"/>
      <c r="D53" s="212">
        <v>2023</v>
      </c>
      <c r="E53" s="125" t="s">
        <v>29</v>
      </c>
      <c r="F53" s="125" t="s">
        <v>29</v>
      </c>
      <c r="G53" s="125" t="s">
        <v>29</v>
      </c>
      <c r="H53" s="125"/>
      <c r="I53" s="125" t="s">
        <v>29</v>
      </c>
      <c r="J53" s="125" t="s">
        <v>29</v>
      </c>
      <c r="K53" s="125" t="s">
        <v>29</v>
      </c>
      <c r="L53" s="57"/>
      <c r="M53" s="125" t="s">
        <v>29</v>
      </c>
      <c r="N53" s="125" t="s">
        <v>29</v>
      </c>
      <c r="O53" s="125" t="s">
        <v>29</v>
      </c>
      <c r="P53" s="56"/>
    </row>
    <row r="54" spans="2:16" s="200" customFormat="1" ht="8.1" customHeight="1">
      <c r="B54" s="213"/>
      <c r="C54" s="219"/>
      <c r="D54" s="212"/>
      <c r="E54" s="214"/>
      <c r="F54" s="125"/>
      <c r="G54" s="125"/>
      <c r="H54" s="125"/>
      <c r="I54" s="214"/>
      <c r="J54" s="57"/>
      <c r="K54" s="57"/>
      <c r="L54" s="57"/>
      <c r="M54" s="214"/>
      <c r="N54" s="54"/>
      <c r="O54" s="54"/>
      <c r="P54" s="56"/>
    </row>
    <row r="55" spans="2:16" s="200" customFormat="1" ht="12.95" customHeight="1">
      <c r="B55" s="213" t="s">
        <v>22</v>
      </c>
      <c r="C55" s="201"/>
      <c r="D55" s="212">
        <v>2021</v>
      </c>
      <c r="E55" s="125" t="s">
        <v>29</v>
      </c>
      <c r="F55" s="125" t="s">
        <v>29</v>
      </c>
      <c r="G55" s="125" t="s">
        <v>29</v>
      </c>
      <c r="H55" s="125"/>
      <c r="I55" s="214">
        <f t="shared" ref="I55:I57" si="20">SUM(J55:K55)</f>
        <v>3685</v>
      </c>
      <c r="J55" s="221">
        <v>1034</v>
      </c>
      <c r="K55" s="221">
        <v>2651</v>
      </c>
      <c r="L55" s="221"/>
      <c r="M55" s="214">
        <f t="shared" ref="M55:M57" si="21">SUM(N55:O55)</f>
        <v>144</v>
      </c>
      <c r="N55" s="125">
        <v>49</v>
      </c>
      <c r="O55" s="125">
        <v>95</v>
      </c>
      <c r="P55" s="56"/>
    </row>
    <row r="56" spans="2:16" s="200" customFormat="1" ht="12.95" customHeight="1">
      <c r="B56" s="213"/>
      <c r="C56" s="201"/>
      <c r="D56" s="212">
        <v>2022</v>
      </c>
      <c r="E56" s="125" t="s">
        <v>29</v>
      </c>
      <c r="F56" s="125" t="s">
        <v>29</v>
      </c>
      <c r="G56" s="125" t="s">
        <v>29</v>
      </c>
      <c r="H56" s="125"/>
      <c r="I56" s="214">
        <f t="shared" si="20"/>
        <v>3742</v>
      </c>
      <c r="J56" s="221">
        <v>1044</v>
      </c>
      <c r="K56" s="221">
        <v>2698</v>
      </c>
      <c r="L56" s="221"/>
      <c r="M56" s="214">
        <f t="shared" si="21"/>
        <v>138</v>
      </c>
      <c r="N56" s="125">
        <v>51</v>
      </c>
      <c r="O56" s="125">
        <v>87</v>
      </c>
      <c r="P56" s="214"/>
    </row>
    <row r="57" spans="2:16" s="200" customFormat="1" ht="12.95" customHeight="1">
      <c r="B57" s="213"/>
      <c r="C57" s="201"/>
      <c r="D57" s="212">
        <v>2023</v>
      </c>
      <c r="E57" s="214">
        <f t="shared" ref="E57" si="22">SUM(F57:G57)</f>
        <v>15</v>
      </c>
      <c r="F57" s="125">
        <v>3</v>
      </c>
      <c r="G57" s="125">
        <v>12</v>
      </c>
      <c r="H57" s="125"/>
      <c r="I57" s="214">
        <f t="shared" si="20"/>
        <v>3833</v>
      </c>
      <c r="J57" s="57">
        <v>1066</v>
      </c>
      <c r="K57" s="57">
        <v>2767</v>
      </c>
      <c r="L57" s="57"/>
      <c r="M57" s="214">
        <f t="shared" si="21"/>
        <v>140</v>
      </c>
      <c r="N57" s="125">
        <v>53</v>
      </c>
      <c r="O57" s="125">
        <v>87</v>
      </c>
      <c r="P57" s="214"/>
    </row>
    <row r="58" spans="2:16" s="200" customFormat="1" ht="8.1" customHeight="1">
      <c r="B58" s="213"/>
      <c r="C58" s="201"/>
      <c r="D58" s="212"/>
      <c r="E58" s="214"/>
      <c r="F58" s="125"/>
      <c r="G58" s="125"/>
      <c r="H58" s="125"/>
      <c r="I58" s="214"/>
      <c r="J58" s="57"/>
      <c r="K58" s="57"/>
      <c r="L58" s="57"/>
      <c r="M58" s="214"/>
      <c r="N58" s="282"/>
      <c r="O58" s="282"/>
      <c r="P58" s="214"/>
    </row>
    <row r="59" spans="2:16" s="200" customFormat="1" ht="12.95" customHeight="1">
      <c r="B59" s="213" t="s">
        <v>23</v>
      </c>
      <c r="C59" s="201"/>
      <c r="D59" s="212">
        <v>2021</v>
      </c>
      <c r="E59" s="125" t="s">
        <v>29</v>
      </c>
      <c r="F59" s="125" t="s">
        <v>29</v>
      </c>
      <c r="G59" s="125" t="s">
        <v>29</v>
      </c>
      <c r="H59" s="125"/>
      <c r="I59" s="214">
        <f t="shared" ref="I59:I61" si="23">SUM(J59:K59)</f>
        <v>29</v>
      </c>
      <c r="J59" s="221">
        <v>1</v>
      </c>
      <c r="K59" s="221">
        <v>28</v>
      </c>
      <c r="L59" s="221"/>
      <c r="M59" s="125" t="s">
        <v>29</v>
      </c>
      <c r="N59" s="125" t="s">
        <v>29</v>
      </c>
      <c r="O59" s="125" t="s">
        <v>29</v>
      </c>
      <c r="P59" s="214"/>
    </row>
    <row r="60" spans="2:16" s="200" customFormat="1" ht="12.95" customHeight="1">
      <c r="B60" s="213"/>
      <c r="C60" s="201"/>
      <c r="D60" s="212">
        <v>2022</v>
      </c>
      <c r="E60" s="125" t="s">
        <v>29</v>
      </c>
      <c r="F60" s="125" t="s">
        <v>29</v>
      </c>
      <c r="G60" s="125" t="s">
        <v>29</v>
      </c>
      <c r="H60" s="125"/>
      <c r="I60" s="214">
        <f t="shared" si="23"/>
        <v>27</v>
      </c>
      <c r="J60" s="221">
        <v>1</v>
      </c>
      <c r="K60" s="221">
        <v>26</v>
      </c>
      <c r="L60" s="221"/>
      <c r="M60" s="125" t="s">
        <v>29</v>
      </c>
      <c r="N60" s="125" t="s">
        <v>29</v>
      </c>
      <c r="O60" s="125" t="s">
        <v>29</v>
      </c>
      <c r="P60" s="214"/>
    </row>
    <row r="61" spans="2:16" s="200" customFormat="1" ht="12.95" customHeight="1">
      <c r="B61" s="213"/>
      <c r="C61" s="201"/>
      <c r="D61" s="212">
        <v>2023</v>
      </c>
      <c r="E61" s="125" t="s">
        <v>29</v>
      </c>
      <c r="F61" s="125" t="s">
        <v>29</v>
      </c>
      <c r="G61" s="125" t="s">
        <v>29</v>
      </c>
      <c r="H61" s="125"/>
      <c r="I61" s="214">
        <f t="shared" si="23"/>
        <v>20</v>
      </c>
      <c r="J61" s="57">
        <v>1</v>
      </c>
      <c r="K61" s="57">
        <v>19</v>
      </c>
      <c r="L61" s="57"/>
      <c r="M61" s="125" t="s">
        <v>29</v>
      </c>
      <c r="N61" s="125" t="s">
        <v>29</v>
      </c>
      <c r="O61" s="125" t="s">
        <v>29</v>
      </c>
      <c r="P61" s="214"/>
    </row>
    <row r="62" spans="2:16" s="200" customFormat="1" ht="8.1" customHeight="1">
      <c r="B62" s="213"/>
      <c r="C62" s="201"/>
      <c r="D62" s="212"/>
      <c r="E62" s="214"/>
      <c r="F62" s="218"/>
      <c r="G62" s="218"/>
      <c r="H62" s="218"/>
      <c r="I62" s="214"/>
      <c r="J62" s="57"/>
      <c r="K62" s="57"/>
      <c r="L62" s="57"/>
      <c r="M62" s="214"/>
      <c r="N62" s="54"/>
      <c r="O62" s="54"/>
      <c r="P62" s="214"/>
    </row>
    <row r="63" spans="2:16" s="200" customFormat="1" ht="12.95" customHeight="1">
      <c r="B63" s="213" t="s">
        <v>24</v>
      </c>
      <c r="C63" s="201"/>
      <c r="D63" s="212">
        <v>2021</v>
      </c>
      <c r="E63" s="125" t="s">
        <v>29</v>
      </c>
      <c r="F63" s="125" t="s">
        <v>29</v>
      </c>
      <c r="G63" s="125" t="s">
        <v>29</v>
      </c>
      <c r="H63" s="221"/>
      <c r="I63" s="214">
        <f t="shared" ref="I63:I65" si="24">SUM(J63:K63)</f>
        <v>104</v>
      </c>
      <c r="J63" s="221">
        <v>30</v>
      </c>
      <c r="K63" s="221">
        <v>74</v>
      </c>
      <c r="L63" s="221"/>
      <c r="M63" s="214">
        <f t="shared" ref="M63:M65" si="25">SUM(N63:O63)</f>
        <v>29</v>
      </c>
      <c r="N63" s="125">
        <v>19</v>
      </c>
      <c r="O63" s="125">
        <v>10</v>
      </c>
      <c r="P63" s="214"/>
    </row>
    <row r="64" spans="2:16" s="200" customFormat="1" ht="12.95" customHeight="1">
      <c r="B64" s="213"/>
      <c r="C64" s="201"/>
      <c r="D64" s="212">
        <v>2022</v>
      </c>
      <c r="E64" s="125" t="s">
        <v>29</v>
      </c>
      <c r="F64" s="125" t="s">
        <v>29</v>
      </c>
      <c r="G64" s="125" t="s">
        <v>29</v>
      </c>
      <c r="H64" s="221"/>
      <c r="I64" s="214">
        <f t="shared" si="24"/>
        <v>89</v>
      </c>
      <c r="J64" s="221">
        <v>23</v>
      </c>
      <c r="K64" s="221">
        <v>66</v>
      </c>
      <c r="L64" s="221"/>
      <c r="M64" s="214">
        <f t="shared" si="25"/>
        <v>54</v>
      </c>
      <c r="N64" s="125">
        <v>37</v>
      </c>
      <c r="O64" s="125">
        <v>17</v>
      </c>
      <c r="P64" s="214"/>
    </row>
    <row r="65" spans="2:16" s="200" customFormat="1" ht="12.95" customHeight="1">
      <c r="B65" s="213"/>
      <c r="C65" s="201"/>
      <c r="D65" s="212">
        <v>2023</v>
      </c>
      <c r="E65" s="125" t="s">
        <v>29</v>
      </c>
      <c r="F65" s="125" t="s">
        <v>29</v>
      </c>
      <c r="G65" s="125" t="s">
        <v>29</v>
      </c>
      <c r="H65" s="57"/>
      <c r="I65" s="214">
        <f t="shared" si="24"/>
        <v>91</v>
      </c>
      <c r="J65" s="57">
        <v>25</v>
      </c>
      <c r="K65" s="57">
        <v>66</v>
      </c>
      <c r="L65" s="57"/>
      <c r="M65" s="214">
        <f t="shared" si="25"/>
        <v>65</v>
      </c>
      <c r="N65" s="125">
        <v>44</v>
      </c>
      <c r="O65" s="125">
        <v>21</v>
      </c>
      <c r="P65" s="214"/>
    </row>
    <row r="66" spans="2:16" s="200" customFormat="1" ht="8.1" customHeight="1">
      <c r="B66" s="213"/>
      <c r="C66" s="201"/>
      <c r="D66" s="212"/>
      <c r="E66" s="214"/>
      <c r="F66" s="218"/>
      <c r="G66" s="57"/>
      <c r="H66" s="57"/>
      <c r="I66" s="214"/>
      <c r="J66" s="57"/>
      <c r="K66" s="57"/>
      <c r="L66" s="57"/>
      <c r="M66" s="214"/>
      <c r="N66" s="283"/>
      <c r="O66" s="283"/>
      <c r="P66" s="214"/>
    </row>
    <row r="67" spans="2:16" s="200" customFormat="1" ht="12.95" customHeight="1">
      <c r="B67" s="213" t="s">
        <v>25</v>
      </c>
      <c r="C67" s="201"/>
      <c r="D67" s="212">
        <v>2021</v>
      </c>
      <c r="E67" s="214">
        <f t="shared" ref="E67:E69" si="26">SUM(F67:G67)</f>
        <v>10</v>
      </c>
      <c r="F67" s="125" t="s">
        <v>29</v>
      </c>
      <c r="G67" s="221">
        <v>10</v>
      </c>
      <c r="H67" s="221"/>
      <c r="I67" s="214">
        <f t="shared" ref="I67:I69" si="27">SUM(J67:K67)</f>
        <v>245</v>
      </c>
      <c r="J67" s="221">
        <v>65</v>
      </c>
      <c r="K67" s="221">
        <v>180</v>
      </c>
      <c r="L67" s="221"/>
      <c r="M67" s="125" t="s">
        <v>29</v>
      </c>
      <c r="N67" s="125" t="s">
        <v>29</v>
      </c>
      <c r="O67" s="125" t="s">
        <v>29</v>
      </c>
      <c r="P67" s="214"/>
    </row>
    <row r="68" spans="2:16" s="200" customFormat="1" ht="12.95" customHeight="1">
      <c r="B68" s="213"/>
      <c r="C68" s="201"/>
      <c r="D68" s="212">
        <v>2022</v>
      </c>
      <c r="E68" s="214">
        <f t="shared" si="26"/>
        <v>9</v>
      </c>
      <c r="F68" s="125" t="s">
        <v>29</v>
      </c>
      <c r="G68" s="221">
        <v>9</v>
      </c>
      <c r="H68" s="221"/>
      <c r="I68" s="214">
        <f t="shared" si="27"/>
        <v>265</v>
      </c>
      <c r="J68" s="221">
        <v>77</v>
      </c>
      <c r="K68" s="221">
        <v>188</v>
      </c>
      <c r="L68" s="221"/>
      <c r="M68" s="125" t="s">
        <v>29</v>
      </c>
      <c r="N68" s="125" t="s">
        <v>29</v>
      </c>
      <c r="O68" s="125" t="s">
        <v>29</v>
      </c>
      <c r="P68" s="214"/>
    </row>
    <row r="69" spans="2:16" s="200" customFormat="1" ht="12.95" customHeight="1">
      <c r="B69" s="213"/>
      <c r="C69" s="201"/>
      <c r="D69" s="212">
        <v>2023</v>
      </c>
      <c r="E69" s="214">
        <f t="shared" si="26"/>
        <v>9</v>
      </c>
      <c r="F69" s="125" t="s">
        <v>29</v>
      </c>
      <c r="G69" s="57">
        <v>9</v>
      </c>
      <c r="H69" s="57"/>
      <c r="I69" s="214">
        <f t="shared" si="27"/>
        <v>271</v>
      </c>
      <c r="J69" s="57">
        <v>78</v>
      </c>
      <c r="K69" s="57">
        <v>193</v>
      </c>
      <c r="L69" s="57"/>
      <c r="M69" s="125" t="s">
        <v>29</v>
      </c>
      <c r="N69" s="125" t="s">
        <v>29</v>
      </c>
      <c r="O69" s="125" t="s">
        <v>29</v>
      </c>
      <c r="P69" s="214"/>
    </row>
    <row r="70" spans="2:16" s="200" customFormat="1" ht="8.1" customHeight="1">
      <c r="B70" s="213"/>
      <c r="C70" s="201"/>
      <c r="D70" s="212"/>
      <c r="E70" s="214"/>
      <c r="F70" s="125"/>
      <c r="G70" s="54"/>
      <c r="H70" s="54"/>
      <c r="I70" s="214"/>
      <c r="J70" s="57"/>
      <c r="K70" s="57"/>
      <c r="L70" s="57"/>
      <c r="M70" s="214"/>
      <c r="N70" s="54"/>
      <c r="O70" s="54"/>
      <c r="P70" s="214"/>
    </row>
    <row r="71" spans="2:16" s="200" customFormat="1" ht="12.95" customHeight="1">
      <c r="B71" s="213" t="s">
        <v>26</v>
      </c>
      <c r="C71" s="219"/>
      <c r="D71" s="212">
        <v>2021</v>
      </c>
      <c r="E71" s="214">
        <f t="shared" ref="E71:E73" si="28">SUM(F71:G71)</f>
        <v>4</v>
      </c>
      <c r="F71" s="125" t="s">
        <v>29</v>
      </c>
      <c r="G71" s="125">
        <v>4</v>
      </c>
      <c r="H71" s="125"/>
      <c r="I71" s="214">
        <f t="shared" ref="I71:I73" si="29">SUM(J71:K71)</f>
        <v>1954</v>
      </c>
      <c r="J71" s="221">
        <v>516</v>
      </c>
      <c r="K71" s="221">
        <v>1438</v>
      </c>
      <c r="L71" s="221"/>
      <c r="M71" s="214">
        <f t="shared" ref="M71:M73" si="30">SUM(N71:O71)</f>
        <v>109</v>
      </c>
      <c r="N71" s="125">
        <v>43</v>
      </c>
      <c r="O71" s="125">
        <v>66</v>
      </c>
      <c r="P71" s="214"/>
    </row>
    <row r="72" spans="2:16" s="200" customFormat="1" ht="12.95" customHeight="1">
      <c r="B72" s="213"/>
      <c r="C72" s="219"/>
      <c r="D72" s="212">
        <v>2022</v>
      </c>
      <c r="E72" s="214">
        <f t="shared" si="28"/>
        <v>5</v>
      </c>
      <c r="F72" s="125" t="s">
        <v>29</v>
      </c>
      <c r="G72" s="125">
        <v>5</v>
      </c>
      <c r="H72" s="125"/>
      <c r="I72" s="214">
        <f t="shared" si="29"/>
        <v>1943</v>
      </c>
      <c r="J72" s="221">
        <v>510</v>
      </c>
      <c r="K72" s="221">
        <v>1433</v>
      </c>
      <c r="L72" s="221"/>
      <c r="M72" s="214">
        <f t="shared" si="30"/>
        <v>105</v>
      </c>
      <c r="N72" s="125">
        <v>42</v>
      </c>
      <c r="O72" s="125">
        <v>63</v>
      </c>
      <c r="P72" s="214"/>
    </row>
    <row r="73" spans="2:16" s="200" customFormat="1" ht="12.95" customHeight="1">
      <c r="B73" s="213"/>
      <c r="C73" s="219"/>
      <c r="D73" s="212">
        <v>2023</v>
      </c>
      <c r="E73" s="214">
        <f t="shared" si="28"/>
        <v>5</v>
      </c>
      <c r="F73" s="125" t="s">
        <v>29</v>
      </c>
      <c r="G73" s="125">
        <v>5</v>
      </c>
      <c r="H73" s="125"/>
      <c r="I73" s="214">
        <f t="shared" si="29"/>
        <v>2105</v>
      </c>
      <c r="J73" s="57">
        <v>539</v>
      </c>
      <c r="K73" s="57">
        <v>1566</v>
      </c>
      <c r="L73" s="57"/>
      <c r="M73" s="214">
        <f t="shared" si="30"/>
        <v>102</v>
      </c>
      <c r="N73" s="125">
        <v>40</v>
      </c>
      <c r="O73" s="125">
        <v>62</v>
      </c>
      <c r="P73" s="214"/>
    </row>
    <row r="74" spans="2:16" s="200" customFormat="1" ht="8.1" customHeight="1">
      <c r="B74" s="213"/>
      <c r="C74" s="219"/>
      <c r="D74" s="212"/>
      <c r="E74" s="214"/>
      <c r="F74" s="125"/>
      <c r="G74" s="125"/>
      <c r="H74" s="125"/>
      <c r="I74" s="214"/>
      <c r="J74" s="57"/>
      <c r="K74" s="57"/>
      <c r="L74" s="57"/>
      <c r="M74" s="214"/>
      <c r="N74" s="125"/>
      <c r="O74" s="125"/>
      <c r="P74" s="214"/>
    </row>
    <row r="75" spans="2:16" s="200" customFormat="1" ht="12.95" customHeight="1">
      <c r="B75" s="213" t="s">
        <v>27</v>
      </c>
      <c r="C75" s="219"/>
      <c r="D75" s="212">
        <v>2021</v>
      </c>
      <c r="E75" s="125" t="s">
        <v>29</v>
      </c>
      <c r="F75" s="125" t="s">
        <v>29</v>
      </c>
      <c r="G75" s="125" t="s">
        <v>29</v>
      </c>
      <c r="H75" s="125"/>
      <c r="I75" s="214">
        <f t="shared" ref="I75:I77" si="31">SUM(J75:K75)</f>
        <v>10</v>
      </c>
      <c r="J75" s="221">
        <v>2</v>
      </c>
      <c r="K75" s="221">
        <v>8</v>
      </c>
      <c r="L75" s="221"/>
      <c r="M75" s="125" t="s">
        <v>29</v>
      </c>
      <c r="N75" s="125" t="s">
        <v>29</v>
      </c>
      <c r="O75" s="125" t="s">
        <v>29</v>
      </c>
      <c r="P75" s="214"/>
    </row>
    <row r="76" spans="2:16" s="200" customFormat="1" ht="12.95" customHeight="1">
      <c r="B76" s="213"/>
      <c r="C76" s="219"/>
      <c r="D76" s="212">
        <v>2022</v>
      </c>
      <c r="E76" s="125" t="s">
        <v>29</v>
      </c>
      <c r="F76" s="125" t="s">
        <v>29</v>
      </c>
      <c r="G76" s="125" t="s">
        <v>29</v>
      </c>
      <c r="H76" s="125"/>
      <c r="I76" s="214">
        <f t="shared" si="31"/>
        <v>8</v>
      </c>
      <c r="J76" s="221">
        <v>1</v>
      </c>
      <c r="K76" s="221">
        <v>7</v>
      </c>
      <c r="L76" s="221"/>
      <c r="M76" s="125" t="s">
        <v>29</v>
      </c>
      <c r="N76" s="125" t="s">
        <v>29</v>
      </c>
      <c r="O76" s="125" t="s">
        <v>29</v>
      </c>
      <c r="P76" s="214"/>
    </row>
    <row r="77" spans="2:16" s="200" customFormat="1" ht="12.95" customHeight="1">
      <c r="B77" s="213"/>
      <c r="C77" s="219"/>
      <c r="D77" s="212">
        <v>2023</v>
      </c>
      <c r="E77" s="125" t="s">
        <v>29</v>
      </c>
      <c r="F77" s="125" t="s">
        <v>29</v>
      </c>
      <c r="G77" s="125" t="s">
        <v>29</v>
      </c>
      <c r="H77" s="125"/>
      <c r="I77" s="214">
        <f t="shared" si="31"/>
        <v>8</v>
      </c>
      <c r="J77" s="221">
        <v>1</v>
      </c>
      <c r="K77" s="221">
        <v>7</v>
      </c>
      <c r="L77" s="221"/>
      <c r="M77" s="125" t="s">
        <v>29</v>
      </c>
      <c r="N77" s="125" t="s">
        <v>29</v>
      </c>
      <c r="O77" s="125" t="s">
        <v>29</v>
      </c>
      <c r="P77" s="214"/>
    </row>
    <row r="78" spans="2:16" s="200" customFormat="1" ht="8.1" customHeight="1">
      <c r="B78" s="213"/>
      <c r="C78" s="219"/>
      <c r="D78" s="212"/>
      <c r="E78" s="214"/>
      <c r="F78" s="125"/>
      <c r="G78" s="125"/>
      <c r="H78" s="125"/>
      <c r="I78" s="214"/>
      <c r="J78" s="221"/>
      <c r="K78" s="221"/>
      <c r="L78" s="221"/>
      <c r="M78" s="214"/>
      <c r="N78" s="125"/>
      <c r="O78" s="125"/>
      <c r="P78" s="214"/>
    </row>
    <row r="79" spans="2:16" s="200" customFormat="1" ht="12.95" customHeight="1">
      <c r="B79" s="213" t="s">
        <v>28</v>
      </c>
      <c r="C79" s="219"/>
      <c r="D79" s="212">
        <v>2021</v>
      </c>
      <c r="E79" s="125" t="s">
        <v>29</v>
      </c>
      <c r="F79" s="125" t="s">
        <v>29</v>
      </c>
      <c r="G79" s="125" t="s">
        <v>29</v>
      </c>
      <c r="H79" s="125"/>
      <c r="I79" s="214">
        <f t="shared" ref="I79:I81" si="32">SUM(J79:K79)</f>
        <v>209</v>
      </c>
      <c r="J79" s="125">
        <v>62</v>
      </c>
      <c r="K79" s="125">
        <v>147</v>
      </c>
      <c r="L79" s="125"/>
      <c r="M79" s="125" t="s">
        <v>29</v>
      </c>
      <c r="N79" s="125" t="s">
        <v>29</v>
      </c>
      <c r="O79" s="125" t="s">
        <v>29</v>
      </c>
      <c r="P79" s="214"/>
    </row>
    <row r="80" spans="2:16" s="200" customFormat="1" ht="12.95" customHeight="1">
      <c r="B80" s="213"/>
      <c r="C80" s="219"/>
      <c r="D80" s="212">
        <v>2022</v>
      </c>
      <c r="E80" s="125" t="s">
        <v>29</v>
      </c>
      <c r="F80" s="125" t="s">
        <v>29</v>
      </c>
      <c r="G80" s="125" t="s">
        <v>29</v>
      </c>
      <c r="H80" s="125"/>
      <c r="I80" s="214">
        <f t="shared" si="32"/>
        <v>195</v>
      </c>
      <c r="J80" s="125">
        <v>57</v>
      </c>
      <c r="K80" s="125">
        <v>138</v>
      </c>
      <c r="L80" s="125"/>
      <c r="M80" s="125" t="s">
        <v>29</v>
      </c>
      <c r="N80" s="125" t="s">
        <v>29</v>
      </c>
      <c r="O80" s="125" t="s">
        <v>29</v>
      </c>
      <c r="P80" s="214"/>
    </row>
    <row r="81" spans="1:16" s="200" customFormat="1" ht="12.95" customHeight="1">
      <c r="B81" s="213"/>
      <c r="C81" s="219"/>
      <c r="D81" s="212">
        <v>2023</v>
      </c>
      <c r="E81" s="125" t="s">
        <v>29</v>
      </c>
      <c r="F81" s="125" t="s">
        <v>29</v>
      </c>
      <c r="G81" s="125" t="s">
        <v>29</v>
      </c>
      <c r="H81" s="125"/>
      <c r="I81" s="214">
        <f t="shared" si="32"/>
        <v>199</v>
      </c>
      <c r="J81" s="125">
        <v>56</v>
      </c>
      <c r="K81" s="125">
        <v>143</v>
      </c>
      <c r="L81" s="125"/>
      <c r="M81" s="125" t="s">
        <v>29</v>
      </c>
      <c r="N81" s="125" t="s">
        <v>29</v>
      </c>
      <c r="O81" s="125" t="s">
        <v>29</v>
      </c>
      <c r="P81" s="56"/>
    </row>
    <row r="82" spans="1:16" s="200" customFormat="1" ht="8.1" customHeight="1" thickBot="1">
      <c r="A82" s="223"/>
      <c r="B82" s="224"/>
      <c r="C82" s="225"/>
      <c r="D82" s="226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</row>
    <row r="83" spans="1:16" s="248" customFormat="1" ht="18" customHeight="1">
      <c r="B83" s="249"/>
      <c r="C83" s="284"/>
      <c r="D83" s="285"/>
      <c r="E83" s="286"/>
      <c r="F83" s="286"/>
      <c r="G83" s="286"/>
      <c r="H83" s="286"/>
      <c r="I83" s="286"/>
      <c r="J83" s="286"/>
      <c r="K83" s="286"/>
      <c r="L83" s="286"/>
      <c r="P83" s="236" t="s">
        <v>30</v>
      </c>
    </row>
    <row r="84" spans="1:16" s="287" customFormat="1">
      <c r="B84" s="288"/>
      <c r="C84" s="253"/>
      <c r="D84" s="254"/>
      <c r="E84" s="250"/>
      <c r="F84" s="250"/>
      <c r="G84" s="250"/>
      <c r="H84" s="250"/>
      <c r="I84" s="250"/>
      <c r="J84" s="250"/>
      <c r="K84" s="250"/>
      <c r="L84" s="250"/>
      <c r="M84" s="289"/>
      <c r="N84" s="289"/>
      <c r="O84" s="289"/>
      <c r="P84" s="239" t="s">
        <v>31</v>
      </c>
    </row>
  </sheetData>
  <mergeCells count="6">
    <mergeCell ref="E9:G9"/>
    <mergeCell ref="E10:G10"/>
    <mergeCell ref="I9:K9"/>
    <mergeCell ref="I10:K10"/>
    <mergeCell ref="M9:O9"/>
    <mergeCell ref="M10:O10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P87"/>
  <sheetViews>
    <sheetView view="pageBreakPreview" zoomScale="90" zoomScaleNormal="90" zoomScaleSheetLayoutView="90" workbookViewId="0">
      <selection activeCell="B5" sqref="B5"/>
    </sheetView>
  </sheetViews>
  <sheetFormatPr defaultColWidth="10.42578125" defaultRowHeight="16.5"/>
  <cols>
    <col min="1" max="1" width="1.85546875" style="164" customWidth="1"/>
    <col min="2" max="2" width="12.5703125" style="164" customWidth="1"/>
    <col min="3" max="3" width="5.28515625" style="164" customWidth="1"/>
    <col min="4" max="4" width="9.28515625" style="165" customWidth="1"/>
    <col min="5" max="5" width="8.5703125" style="165" customWidth="1"/>
    <col min="6" max="6" width="7.85546875" style="165" customWidth="1"/>
    <col min="7" max="7" width="11.5703125" style="165" customWidth="1"/>
    <col min="8" max="8" width="1.140625" style="166" customWidth="1"/>
    <col min="9" max="9" width="8.5703125" style="166" customWidth="1"/>
    <col min="10" max="10" width="7.85546875" style="166" customWidth="1"/>
    <col min="11" max="11" width="11.5703125" style="166" customWidth="1"/>
    <col min="12" max="12" width="1.28515625" style="166" customWidth="1"/>
    <col min="13" max="13" width="8.5703125" style="166" customWidth="1"/>
    <col min="14" max="14" width="7.85546875" style="166" customWidth="1"/>
    <col min="15" max="15" width="11.5703125" style="166" customWidth="1"/>
    <col min="16" max="16" width="1.85546875" style="164" customWidth="1"/>
    <col min="17" max="16384" width="10.42578125" style="164"/>
  </cols>
  <sheetData>
    <row r="1" spans="1:16" ht="8.1" customHeight="1"/>
    <row r="2" spans="1:16" ht="8.1" customHeight="1"/>
    <row r="3" spans="1:16" s="167" customFormat="1">
      <c r="B3" s="168" t="s">
        <v>1205</v>
      </c>
      <c r="C3" s="169" t="s">
        <v>1129</v>
      </c>
      <c r="D3" s="170"/>
      <c r="E3" s="170"/>
      <c r="F3" s="170"/>
      <c r="G3" s="170"/>
      <c r="H3" s="171"/>
      <c r="I3" s="171"/>
      <c r="J3" s="171"/>
      <c r="K3" s="171"/>
      <c r="L3" s="171"/>
      <c r="M3" s="171"/>
      <c r="N3" s="171"/>
      <c r="O3" s="171"/>
    </row>
    <row r="4" spans="1:16" s="173" customFormat="1" ht="16.5" customHeight="1">
      <c r="B4" s="174" t="s">
        <v>1206</v>
      </c>
      <c r="C4" s="175" t="s">
        <v>1130</v>
      </c>
      <c r="D4" s="176"/>
      <c r="E4" s="176"/>
      <c r="F4" s="176"/>
      <c r="G4" s="176"/>
      <c r="H4" s="174"/>
      <c r="I4" s="174"/>
      <c r="J4" s="174"/>
      <c r="K4" s="174"/>
      <c r="L4" s="174"/>
      <c r="M4" s="174"/>
      <c r="N4" s="174"/>
      <c r="O4" s="174"/>
    </row>
    <row r="5" spans="1:16" s="177" customFormat="1" ht="9.9499999999999993" customHeight="1" thickBot="1">
      <c r="B5" s="178"/>
      <c r="C5" s="178"/>
      <c r="D5" s="179"/>
      <c r="E5" s="179"/>
      <c r="F5" s="179"/>
      <c r="G5" s="179"/>
      <c r="H5" s="180"/>
      <c r="I5" s="180"/>
      <c r="J5" s="180"/>
      <c r="K5" s="180"/>
      <c r="L5" s="180"/>
      <c r="M5" s="180"/>
      <c r="N5" s="180"/>
      <c r="O5" s="180"/>
    </row>
    <row r="6" spans="1:16" s="186" customFormat="1" ht="5.25" customHeight="1" thickTop="1">
      <c r="A6" s="181"/>
      <c r="B6" s="182"/>
      <c r="C6" s="183"/>
      <c r="D6" s="184"/>
      <c r="E6" s="184"/>
      <c r="F6" s="184"/>
      <c r="G6" s="184"/>
      <c r="H6" s="185"/>
      <c r="I6" s="185"/>
      <c r="J6" s="185"/>
      <c r="K6" s="185"/>
      <c r="L6" s="185"/>
      <c r="M6" s="185"/>
      <c r="N6" s="185"/>
      <c r="O6" s="185"/>
      <c r="P6" s="181"/>
    </row>
    <row r="7" spans="1:16" s="186" customFormat="1" ht="16.5" customHeight="1">
      <c r="A7" s="187"/>
      <c r="B7" s="187" t="s">
        <v>0</v>
      </c>
      <c r="C7" s="188"/>
      <c r="D7" s="189" t="s">
        <v>1</v>
      </c>
      <c r="E7" s="1705" t="s">
        <v>872</v>
      </c>
      <c r="F7" s="1705"/>
      <c r="G7" s="1705"/>
      <c r="H7" s="190"/>
      <c r="I7" s="1677" t="s">
        <v>3</v>
      </c>
      <c r="J7" s="1677"/>
      <c r="K7" s="1677"/>
      <c r="L7" s="1677"/>
      <c r="M7" s="1677"/>
      <c r="N7" s="1677"/>
      <c r="O7" s="1677"/>
      <c r="P7" s="187"/>
    </row>
    <row r="8" spans="1:16" s="186" customFormat="1" ht="17.100000000000001" customHeight="1">
      <c r="A8" s="191"/>
      <c r="B8" s="191" t="s">
        <v>5</v>
      </c>
      <c r="C8" s="192"/>
      <c r="D8" s="193" t="s">
        <v>6</v>
      </c>
      <c r="E8" s="1706" t="s">
        <v>873</v>
      </c>
      <c r="F8" s="1706"/>
      <c r="G8" s="1706"/>
      <c r="H8" s="194"/>
      <c r="I8" s="1678" t="s">
        <v>8</v>
      </c>
      <c r="J8" s="1678"/>
      <c r="K8" s="1678"/>
      <c r="L8" s="1678"/>
      <c r="M8" s="1678"/>
      <c r="N8" s="1678"/>
      <c r="O8" s="1678"/>
      <c r="P8" s="191"/>
    </row>
    <row r="9" spans="1:16" s="186" customFormat="1" ht="17.100000000000001" customHeight="1">
      <c r="A9" s="191"/>
      <c r="B9" s="191"/>
      <c r="C9" s="192"/>
      <c r="D9" s="193"/>
      <c r="E9" s="258" t="s">
        <v>57</v>
      </c>
      <c r="F9" s="258" t="s">
        <v>33</v>
      </c>
      <c r="G9" s="258" t="s">
        <v>34</v>
      </c>
      <c r="H9" s="194"/>
      <c r="I9" s="1681" t="s">
        <v>2</v>
      </c>
      <c r="J9" s="1681"/>
      <c r="K9" s="1681"/>
      <c r="L9" s="189"/>
      <c r="M9" s="1677" t="s">
        <v>10</v>
      </c>
      <c r="N9" s="1677"/>
      <c r="O9" s="1677"/>
      <c r="P9" s="191"/>
    </row>
    <row r="10" spans="1:16" s="186" customFormat="1" ht="17.100000000000001" customHeight="1">
      <c r="A10" s="191"/>
      <c r="B10" s="191"/>
      <c r="C10" s="192"/>
      <c r="D10" s="193"/>
      <c r="E10" s="194" t="s">
        <v>7</v>
      </c>
      <c r="F10" s="194" t="s">
        <v>35</v>
      </c>
      <c r="G10" s="194" t="s">
        <v>36</v>
      </c>
      <c r="H10" s="194"/>
      <c r="I10" s="1678" t="s">
        <v>7</v>
      </c>
      <c r="J10" s="1678"/>
      <c r="K10" s="1678"/>
      <c r="L10" s="193"/>
      <c r="M10" s="1678" t="s">
        <v>11</v>
      </c>
      <c r="N10" s="1678"/>
      <c r="O10" s="1678"/>
      <c r="P10" s="191"/>
    </row>
    <row r="11" spans="1:16" s="186" customFormat="1">
      <c r="A11" s="191"/>
      <c r="B11" s="191"/>
      <c r="C11" s="192"/>
      <c r="D11" s="193"/>
      <c r="H11" s="194"/>
      <c r="I11" s="195" t="s">
        <v>57</v>
      </c>
      <c r="J11" s="195" t="s">
        <v>33</v>
      </c>
      <c r="K11" s="195" t="s">
        <v>34</v>
      </c>
      <c r="L11" s="195"/>
      <c r="M11" s="195" t="s">
        <v>57</v>
      </c>
      <c r="N11" s="195" t="s">
        <v>33</v>
      </c>
      <c r="O11" s="195" t="s">
        <v>34</v>
      </c>
      <c r="P11" s="191"/>
    </row>
    <row r="12" spans="1:16" s="186" customFormat="1">
      <c r="A12" s="191"/>
      <c r="B12" s="191"/>
      <c r="C12" s="192"/>
      <c r="D12" s="193"/>
      <c r="H12" s="194"/>
      <c r="I12" s="194" t="s">
        <v>7</v>
      </c>
      <c r="J12" s="194" t="s">
        <v>35</v>
      </c>
      <c r="K12" s="194" t="s">
        <v>36</v>
      </c>
      <c r="L12" s="194"/>
      <c r="M12" s="194" t="s">
        <v>7</v>
      </c>
      <c r="N12" s="194" t="s">
        <v>35</v>
      </c>
      <c r="O12" s="194" t="s">
        <v>36</v>
      </c>
      <c r="P12" s="191"/>
    </row>
    <row r="13" spans="1:16" s="186" customFormat="1" ht="7.5" customHeight="1">
      <c r="A13" s="196"/>
      <c r="B13" s="196"/>
      <c r="C13" s="197"/>
      <c r="D13" s="198"/>
      <c r="E13" s="198"/>
      <c r="F13" s="198"/>
      <c r="G13" s="198"/>
      <c r="H13" s="199"/>
      <c r="I13" s="199"/>
      <c r="J13" s="199"/>
      <c r="K13" s="199"/>
      <c r="L13" s="199"/>
      <c r="M13" s="199"/>
      <c r="N13" s="199"/>
      <c r="O13" s="199"/>
      <c r="P13" s="196"/>
    </row>
    <row r="14" spans="1:16" ht="6.95" customHeight="1">
      <c r="A14" s="200"/>
      <c r="B14" s="201"/>
      <c r="C14" s="201"/>
      <c r="D14" s="202"/>
      <c r="E14" s="202"/>
      <c r="F14" s="202"/>
      <c r="G14" s="202"/>
      <c r="H14" s="203"/>
      <c r="I14" s="204"/>
      <c r="J14" s="204"/>
      <c r="K14" s="204"/>
      <c r="L14" s="204"/>
      <c r="M14" s="204"/>
      <c r="N14" s="204"/>
      <c r="O14" s="204"/>
      <c r="P14" s="200"/>
    </row>
    <row r="15" spans="1:16" s="200" customFormat="1" ht="12.95" customHeight="1">
      <c r="B15" s="205" t="s">
        <v>12</v>
      </c>
      <c r="C15" s="206"/>
      <c r="D15" s="207">
        <v>2021</v>
      </c>
      <c r="E15" s="208">
        <f t="shared" ref="E15:G17" si="0">SUM(E19,E23,E27,E31,E35,E39,E43,E47,E51,E55,E59,E63,E67,E71,E75,E79)</f>
        <v>297271</v>
      </c>
      <c r="F15" s="208">
        <f t="shared" si="0"/>
        <v>151796</v>
      </c>
      <c r="G15" s="208">
        <f t="shared" si="0"/>
        <v>145475</v>
      </c>
      <c r="H15" s="210"/>
      <c r="I15" s="208">
        <f t="shared" ref="I15:K17" si="1">SUM(I19,I23,I27,I31,I35,I39,I43,I47,I51,I55,I59,I63,I67,I71,I75,I79)</f>
        <v>36974</v>
      </c>
      <c r="J15" s="208">
        <f t="shared" si="1"/>
        <v>20058</v>
      </c>
      <c r="K15" s="208">
        <f t="shared" si="1"/>
        <v>16916</v>
      </c>
      <c r="L15" s="208"/>
      <c r="M15" s="208">
        <f t="shared" ref="M15:O17" si="2">SUM(M19,M23,M27,M31,M35,M39,M43,M47,M51,M55,M59,M63,M67,M71,M75,M79)</f>
        <v>12810</v>
      </c>
      <c r="N15" s="208">
        <f t="shared" si="2"/>
        <v>6804</v>
      </c>
      <c r="O15" s="208">
        <f t="shared" si="2"/>
        <v>6006</v>
      </c>
    </row>
    <row r="16" spans="1:16" s="200" customFormat="1" ht="12.95" customHeight="1">
      <c r="B16" s="205"/>
      <c r="C16" s="206"/>
      <c r="D16" s="207">
        <v>2022</v>
      </c>
      <c r="E16" s="208">
        <f t="shared" si="0"/>
        <v>283436</v>
      </c>
      <c r="F16" s="208">
        <f t="shared" si="0"/>
        <v>143160</v>
      </c>
      <c r="G16" s="208">
        <f t="shared" si="0"/>
        <v>140276</v>
      </c>
      <c r="H16" s="210"/>
      <c r="I16" s="208">
        <f t="shared" si="1"/>
        <v>41108</v>
      </c>
      <c r="J16" s="208">
        <f t="shared" si="1"/>
        <v>22327</v>
      </c>
      <c r="K16" s="208">
        <f t="shared" si="1"/>
        <v>18781</v>
      </c>
      <c r="L16" s="208"/>
      <c r="M16" s="208">
        <f t="shared" si="2"/>
        <v>14188</v>
      </c>
      <c r="N16" s="208">
        <f t="shared" si="2"/>
        <v>7531</v>
      </c>
      <c r="O16" s="208">
        <f t="shared" si="2"/>
        <v>6657</v>
      </c>
    </row>
    <row r="17" spans="2:15" s="200" customFormat="1" ht="12.95" customHeight="1">
      <c r="B17" s="205"/>
      <c r="C17" s="206"/>
      <c r="D17" s="207">
        <v>2023</v>
      </c>
      <c r="E17" s="208">
        <f t="shared" si="0"/>
        <v>300408</v>
      </c>
      <c r="F17" s="208">
        <f t="shared" si="0"/>
        <v>152616</v>
      </c>
      <c r="G17" s="208">
        <f t="shared" si="0"/>
        <v>147792</v>
      </c>
      <c r="H17" s="210"/>
      <c r="I17" s="208">
        <f t="shared" si="1"/>
        <v>41653</v>
      </c>
      <c r="J17" s="208">
        <f t="shared" si="1"/>
        <v>22633</v>
      </c>
      <c r="K17" s="208">
        <f t="shared" si="1"/>
        <v>19020</v>
      </c>
      <c r="L17" s="208"/>
      <c r="M17" s="208">
        <f t="shared" si="2"/>
        <v>14539</v>
      </c>
      <c r="N17" s="208">
        <f t="shared" si="2"/>
        <v>7772</v>
      </c>
      <c r="O17" s="208">
        <f t="shared" si="2"/>
        <v>6767</v>
      </c>
    </row>
    <row r="18" spans="2:15" s="200" customFormat="1" ht="6.95" customHeight="1">
      <c r="B18" s="205"/>
      <c r="C18" s="206"/>
      <c r="D18" s="212"/>
      <c r="E18" s="214"/>
      <c r="F18" s="214"/>
      <c r="G18" s="214"/>
      <c r="H18" s="56"/>
      <c r="I18" s="57"/>
      <c r="J18" s="57"/>
      <c r="K18" s="57"/>
      <c r="L18" s="57"/>
      <c r="M18" s="214"/>
      <c r="N18" s="57"/>
      <c r="O18" s="57"/>
    </row>
    <row r="19" spans="2:15" s="200" customFormat="1" ht="12.95" customHeight="1">
      <c r="B19" s="213" t="s">
        <v>13</v>
      </c>
      <c r="C19" s="213"/>
      <c r="D19" s="212">
        <v>2021</v>
      </c>
      <c r="E19" s="214">
        <f t="shared" ref="E19:E21" si="3">SUM(F19:G19)</f>
        <v>46411</v>
      </c>
      <c r="F19" s="214">
        <v>23767</v>
      </c>
      <c r="G19" s="214">
        <v>22644</v>
      </c>
      <c r="H19" s="56"/>
      <c r="I19" s="57">
        <f t="shared" ref="I19:I20" si="4">SUM(J19:K19)</f>
        <v>5918</v>
      </c>
      <c r="J19" s="57">
        <f>SUM(N19,'4.15b'!F19)</f>
        <v>3241</v>
      </c>
      <c r="K19" s="57">
        <f>SUM(O19,'4.15b'!G19)</f>
        <v>2677</v>
      </c>
      <c r="L19" s="57"/>
      <c r="M19" s="214">
        <f t="shared" ref="M19:M20" si="5">SUM(N19:O19)</f>
        <v>1858</v>
      </c>
      <c r="N19" s="57">
        <v>987</v>
      </c>
      <c r="O19" s="57">
        <v>871</v>
      </c>
    </row>
    <row r="20" spans="2:15" s="200" customFormat="1" ht="12.95" customHeight="1">
      <c r="B20" s="213"/>
      <c r="C20" s="213"/>
      <c r="D20" s="212">
        <v>2022</v>
      </c>
      <c r="E20" s="214">
        <f t="shared" si="3"/>
        <v>45280</v>
      </c>
      <c r="F20" s="214">
        <v>23027</v>
      </c>
      <c r="G20" s="214">
        <v>22253</v>
      </c>
      <c r="H20" s="126"/>
      <c r="I20" s="57">
        <f t="shared" si="4"/>
        <v>5776</v>
      </c>
      <c r="J20" s="57">
        <f>SUM(N20,'4.15b'!F20)</f>
        <v>3181</v>
      </c>
      <c r="K20" s="57">
        <f>SUM(O20,'4.15b'!G20)</f>
        <v>2595</v>
      </c>
      <c r="L20" s="57"/>
      <c r="M20" s="214">
        <f t="shared" si="5"/>
        <v>1657</v>
      </c>
      <c r="N20" s="57">
        <v>870</v>
      </c>
      <c r="O20" s="57">
        <v>787</v>
      </c>
    </row>
    <row r="21" spans="2:15" s="200" customFormat="1" ht="12.95" customHeight="1">
      <c r="B21" s="213"/>
      <c r="C21" s="213"/>
      <c r="D21" s="212">
        <v>2023</v>
      </c>
      <c r="E21" s="214">
        <f t="shared" si="3"/>
        <v>49311</v>
      </c>
      <c r="F21" s="214">
        <v>25134</v>
      </c>
      <c r="G21" s="214">
        <v>24177</v>
      </c>
      <c r="H21" s="56"/>
      <c r="I21" s="57">
        <f>SUM(J21:K21)</f>
        <v>5833</v>
      </c>
      <c r="J21" s="57">
        <f>SUM(N21,'4.15b'!F21)</f>
        <v>3241</v>
      </c>
      <c r="K21" s="57">
        <f>SUM(O21,'4.15b'!G21)</f>
        <v>2592</v>
      </c>
      <c r="L21" s="57"/>
      <c r="M21" s="214">
        <f t="shared" ref="M21" si="6">SUM(N21:O21)</f>
        <v>1534</v>
      </c>
      <c r="N21" s="57">
        <v>842</v>
      </c>
      <c r="O21" s="57">
        <v>692</v>
      </c>
    </row>
    <row r="22" spans="2:15" s="200" customFormat="1" ht="6.95" customHeight="1">
      <c r="B22" s="213"/>
      <c r="C22" s="213"/>
      <c r="D22" s="212"/>
      <c r="E22" s="214"/>
      <c r="F22" s="214"/>
      <c r="G22" s="214"/>
      <c r="H22" s="56"/>
      <c r="I22" s="57"/>
      <c r="J22" s="57"/>
      <c r="K22" s="57"/>
      <c r="L22" s="57"/>
      <c r="M22" s="214"/>
      <c r="N22" s="57"/>
      <c r="O22" s="57"/>
    </row>
    <row r="23" spans="2:15" s="200" customFormat="1" ht="12.95" customHeight="1">
      <c r="B23" s="213" t="s">
        <v>14</v>
      </c>
      <c r="C23" s="213"/>
      <c r="D23" s="212">
        <v>2021</v>
      </c>
      <c r="E23" s="214">
        <f t="shared" ref="E23:E25" si="7">SUM(F23:G23)</f>
        <v>19661</v>
      </c>
      <c r="F23" s="214">
        <v>10087</v>
      </c>
      <c r="G23" s="214">
        <v>9574</v>
      </c>
      <c r="H23" s="56"/>
      <c r="I23" s="57">
        <f t="shared" ref="I23:I24" si="8">SUM(J23:K23)</f>
        <v>5013</v>
      </c>
      <c r="J23" s="57">
        <f>SUM(N23,'4.15b'!F23)</f>
        <v>2754</v>
      </c>
      <c r="K23" s="57">
        <f>SUM(O23,'4.15b'!G23)</f>
        <v>2259</v>
      </c>
      <c r="L23" s="57"/>
      <c r="M23" s="214">
        <f t="shared" ref="M23:M24" si="9">SUM(N23:O23)</f>
        <v>296</v>
      </c>
      <c r="N23" s="57">
        <v>160</v>
      </c>
      <c r="O23" s="57">
        <v>136</v>
      </c>
    </row>
    <row r="24" spans="2:15" s="200" customFormat="1" ht="12.95" customHeight="1">
      <c r="B24" s="213"/>
      <c r="C24" s="213"/>
      <c r="D24" s="212">
        <v>2022</v>
      </c>
      <c r="E24" s="214">
        <f t="shared" si="7"/>
        <v>17520</v>
      </c>
      <c r="F24" s="214">
        <v>8915</v>
      </c>
      <c r="G24" s="214">
        <v>8605</v>
      </c>
      <c r="H24" s="63"/>
      <c r="I24" s="57">
        <f t="shared" si="8"/>
        <v>4793</v>
      </c>
      <c r="J24" s="57">
        <f>SUM(N24,'4.15b'!F24)</f>
        <v>2630</v>
      </c>
      <c r="K24" s="57">
        <f>SUM(O24,'4.15b'!G24)</f>
        <v>2163</v>
      </c>
      <c r="L24" s="57"/>
      <c r="M24" s="214">
        <f t="shared" si="9"/>
        <v>293</v>
      </c>
      <c r="N24" s="57">
        <v>163</v>
      </c>
      <c r="O24" s="57">
        <v>130</v>
      </c>
    </row>
    <row r="25" spans="2:15" s="200" customFormat="1" ht="12.95" customHeight="1">
      <c r="B25" s="213"/>
      <c r="C25" s="213"/>
      <c r="D25" s="212">
        <v>2023</v>
      </c>
      <c r="E25" s="214">
        <f t="shared" si="7"/>
        <v>17838</v>
      </c>
      <c r="F25" s="214">
        <v>9154</v>
      </c>
      <c r="G25" s="214">
        <v>8684</v>
      </c>
      <c r="H25" s="56"/>
      <c r="I25" s="57">
        <f>SUM(J25:K25)</f>
        <v>4784</v>
      </c>
      <c r="J25" s="57">
        <f>SUM(N25,'4.15b'!F25)</f>
        <v>2627</v>
      </c>
      <c r="K25" s="57">
        <f>SUM(O25,'4.15b'!G25)</f>
        <v>2157</v>
      </c>
      <c r="L25" s="57"/>
      <c r="M25" s="214">
        <f t="shared" ref="M25" si="10">SUM(N25:O25)</f>
        <v>288</v>
      </c>
      <c r="N25" s="57">
        <v>158</v>
      </c>
      <c r="O25" s="57">
        <v>130</v>
      </c>
    </row>
    <row r="26" spans="2:15" s="200" customFormat="1" ht="6.95" customHeight="1">
      <c r="B26" s="213"/>
      <c r="C26" s="213"/>
      <c r="D26" s="212"/>
      <c r="E26" s="214"/>
      <c r="F26" s="214"/>
      <c r="G26" s="214"/>
      <c r="H26" s="56"/>
      <c r="I26" s="57"/>
      <c r="J26" s="57"/>
      <c r="K26" s="57"/>
      <c r="L26" s="57"/>
      <c r="M26" s="218"/>
      <c r="N26" s="218"/>
      <c r="O26" s="218"/>
    </row>
    <row r="27" spans="2:15" s="200" customFormat="1" ht="12.95" customHeight="1">
      <c r="B27" s="213" t="s">
        <v>15</v>
      </c>
      <c r="C27" s="213"/>
      <c r="D27" s="212">
        <v>2021</v>
      </c>
      <c r="E27" s="214">
        <f t="shared" ref="E27:E28" si="11">SUM(F27:G27)</f>
        <v>10162</v>
      </c>
      <c r="F27" s="214">
        <v>5220</v>
      </c>
      <c r="G27" s="214">
        <v>4942</v>
      </c>
      <c r="H27" s="56"/>
      <c r="I27" s="57">
        <f t="shared" ref="I27:I28" si="12">SUM(J27:K27)</f>
        <v>1873</v>
      </c>
      <c r="J27" s="57">
        <f>SUM(N27,'4.15b'!F27)</f>
        <v>1098</v>
      </c>
      <c r="K27" s="57">
        <f>SUM(O27,'4.15b'!G27)</f>
        <v>775</v>
      </c>
      <c r="L27" s="57"/>
      <c r="M27" s="218" t="s">
        <v>29</v>
      </c>
      <c r="N27" s="218" t="s">
        <v>29</v>
      </c>
      <c r="O27" s="218" t="s">
        <v>29</v>
      </c>
    </row>
    <row r="28" spans="2:15" s="200" customFormat="1" ht="12.95" customHeight="1">
      <c r="B28" s="213"/>
      <c r="C28" s="213"/>
      <c r="D28" s="212">
        <v>2022</v>
      </c>
      <c r="E28" s="214">
        <f t="shared" si="11"/>
        <v>9798</v>
      </c>
      <c r="F28" s="214">
        <v>4926</v>
      </c>
      <c r="G28" s="214">
        <v>4872</v>
      </c>
      <c r="H28" s="63"/>
      <c r="I28" s="57">
        <f t="shared" si="12"/>
        <v>1873</v>
      </c>
      <c r="J28" s="57">
        <f>SUM(N28,'4.15b'!F28)</f>
        <v>1110</v>
      </c>
      <c r="K28" s="57">
        <f>SUM(O28,'4.15b'!G28)</f>
        <v>763</v>
      </c>
      <c r="L28" s="57"/>
      <c r="M28" s="218" t="s">
        <v>29</v>
      </c>
      <c r="N28" s="218" t="s">
        <v>29</v>
      </c>
      <c r="O28" s="218" t="s">
        <v>29</v>
      </c>
    </row>
    <row r="29" spans="2:15" s="200" customFormat="1" ht="12.95" customHeight="1">
      <c r="B29" s="213"/>
      <c r="C29" s="213"/>
      <c r="D29" s="212">
        <v>2023</v>
      </c>
      <c r="E29" s="214">
        <f t="shared" ref="E29" si="13">SUM(F29:G29)</f>
        <v>9828</v>
      </c>
      <c r="F29" s="214">
        <v>5007</v>
      </c>
      <c r="G29" s="214">
        <v>4821</v>
      </c>
      <c r="H29" s="56"/>
      <c r="I29" s="57">
        <f>SUM(J29:K29)</f>
        <v>2149</v>
      </c>
      <c r="J29" s="57">
        <f>SUM(N29,'4.15b'!F29)</f>
        <v>1263</v>
      </c>
      <c r="K29" s="57">
        <f>SUM(O29,'4.15b'!G29)</f>
        <v>886</v>
      </c>
      <c r="L29" s="218"/>
      <c r="M29" s="218" t="s">
        <v>29</v>
      </c>
      <c r="N29" s="218" t="s">
        <v>29</v>
      </c>
      <c r="O29" s="218" t="s">
        <v>29</v>
      </c>
    </row>
    <row r="30" spans="2:15" s="200" customFormat="1" ht="6.95" customHeight="1">
      <c r="B30" s="213"/>
      <c r="C30" s="213"/>
      <c r="D30" s="212"/>
      <c r="E30" s="214"/>
      <c r="F30" s="214"/>
      <c r="G30" s="214"/>
      <c r="H30" s="56"/>
      <c r="I30" s="218"/>
      <c r="J30" s="218"/>
      <c r="K30" s="218"/>
      <c r="L30" s="218"/>
      <c r="M30" s="218"/>
      <c r="N30" s="218"/>
      <c r="O30" s="218"/>
    </row>
    <row r="31" spans="2:15" s="200" customFormat="1" ht="12.95" customHeight="1">
      <c r="B31" s="213" t="s">
        <v>16</v>
      </c>
      <c r="C31" s="219"/>
      <c r="D31" s="212">
        <v>2021</v>
      </c>
      <c r="E31" s="214">
        <f t="shared" ref="E31:E33" si="14">SUM(F31:G31)</f>
        <v>9707</v>
      </c>
      <c r="F31" s="214">
        <v>5088</v>
      </c>
      <c r="G31" s="214">
        <v>4619</v>
      </c>
      <c r="H31" s="56"/>
      <c r="I31" s="218" t="s">
        <v>29</v>
      </c>
      <c r="J31" s="218" t="s">
        <v>29</v>
      </c>
      <c r="K31" s="218" t="s">
        <v>29</v>
      </c>
      <c r="L31" s="218"/>
      <c r="M31" s="218" t="s">
        <v>29</v>
      </c>
      <c r="N31" s="218" t="s">
        <v>29</v>
      </c>
      <c r="O31" s="218" t="s">
        <v>29</v>
      </c>
    </row>
    <row r="32" spans="2:15" s="200" customFormat="1" ht="12.95" customHeight="1">
      <c r="B32" s="213"/>
      <c r="C32" s="219"/>
      <c r="D32" s="212">
        <v>2022</v>
      </c>
      <c r="E32" s="214">
        <f t="shared" si="14"/>
        <v>9231</v>
      </c>
      <c r="F32" s="214">
        <v>4655</v>
      </c>
      <c r="G32" s="214">
        <v>4576</v>
      </c>
      <c r="H32" s="63"/>
      <c r="I32" s="218" t="s">
        <v>29</v>
      </c>
      <c r="J32" s="218" t="s">
        <v>29</v>
      </c>
      <c r="K32" s="218" t="s">
        <v>29</v>
      </c>
      <c r="L32" s="57"/>
      <c r="M32" s="218" t="s">
        <v>29</v>
      </c>
      <c r="N32" s="218" t="s">
        <v>29</v>
      </c>
      <c r="O32" s="218" t="s">
        <v>29</v>
      </c>
    </row>
    <row r="33" spans="2:15" s="200" customFormat="1" ht="12.95" customHeight="1">
      <c r="B33" s="213"/>
      <c r="C33" s="219"/>
      <c r="D33" s="212">
        <v>2023</v>
      </c>
      <c r="E33" s="214">
        <f t="shared" si="14"/>
        <v>13218</v>
      </c>
      <c r="F33" s="214">
        <v>6671</v>
      </c>
      <c r="G33" s="214">
        <v>6547</v>
      </c>
      <c r="H33" s="56"/>
      <c r="I33" s="218" t="s">
        <v>29</v>
      </c>
      <c r="J33" s="218" t="s">
        <v>29</v>
      </c>
      <c r="K33" s="218" t="s">
        <v>29</v>
      </c>
      <c r="L33" s="57"/>
      <c r="M33" s="218" t="s">
        <v>29</v>
      </c>
      <c r="N33" s="218" t="s">
        <v>29</v>
      </c>
      <c r="O33" s="218" t="s">
        <v>29</v>
      </c>
    </row>
    <row r="34" spans="2:15" s="200" customFormat="1" ht="6.95" customHeight="1">
      <c r="B34" s="213"/>
      <c r="C34" s="219"/>
      <c r="D34" s="212"/>
      <c r="E34" s="214"/>
      <c r="F34" s="214"/>
      <c r="G34" s="214"/>
      <c r="H34" s="56"/>
      <c r="I34" s="57"/>
      <c r="J34" s="57"/>
      <c r="K34" s="57"/>
      <c r="L34" s="57"/>
      <c r="M34" s="214"/>
      <c r="N34" s="57"/>
      <c r="O34" s="57"/>
    </row>
    <row r="35" spans="2:15" s="200" customFormat="1" ht="12.95" customHeight="1">
      <c r="B35" s="213" t="s">
        <v>17</v>
      </c>
      <c r="C35" s="201"/>
      <c r="D35" s="212">
        <v>2021</v>
      </c>
      <c r="E35" s="214">
        <f t="shared" ref="E35:E37" si="15">SUM(F35:G35)</f>
        <v>12338</v>
      </c>
      <c r="F35" s="214">
        <v>6336</v>
      </c>
      <c r="G35" s="214">
        <v>6002</v>
      </c>
      <c r="H35" s="56"/>
      <c r="I35" s="57">
        <f t="shared" ref="I35:I36" si="16">SUM(J35:K35)</f>
        <v>1845</v>
      </c>
      <c r="J35" s="57">
        <f>SUM(N35,'4.15b'!F35)</f>
        <v>1013</v>
      </c>
      <c r="K35" s="57">
        <f>SUM(O35,'4.15b'!G35)</f>
        <v>832</v>
      </c>
      <c r="L35" s="57"/>
      <c r="M35" s="214">
        <f t="shared" ref="M35:M36" si="17">SUM(N35:O35)</f>
        <v>249</v>
      </c>
      <c r="N35" s="57">
        <v>127</v>
      </c>
      <c r="O35" s="57">
        <v>122</v>
      </c>
    </row>
    <row r="36" spans="2:15" s="200" customFormat="1" ht="12.95" customHeight="1">
      <c r="B36" s="213"/>
      <c r="C36" s="201"/>
      <c r="D36" s="212">
        <v>2022</v>
      </c>
      <c r="E36" s="214">
        <f t="shared" si="15"/>
        <v>12507</v>
      </c>
      <c r="F36" s="214">
        <v>6389</v>
      </c>
      <c r="G36" s="214">
        <v>6118</v>
      </c>
      <c r="H36" s="63"/>
      <c r="I36" s="57">
        <f t="shared" si="16"/>
        <v>1851</v>
      </c>
      <c r="J36" s="57">
        <f>SUM(N36,'4.15b'!F36)</f>
        <v>1002</v>
      </c>
      <c r="K36" s="57">
        <f>SUM(O36,'4.15b'!G36)</f>
        <v>849</v>
      </c>
      <c r="L36" s="57"/>
      <c r="M36" s="214">
        <f t="shared" si="17"/>
        <v>334</v>
      </c>
      <c r="N36" s="57">
        <v>176</v>
      </c>
      <c r="O36" s="57">
        <v>158</v>
      </c>
    </row>
    <row r="37" spans="2:15" s="200" customFormat="1" ht="12.95" customHeight="1">
      <c r="B37" s="213"/>
      <c r="C37" s="201"/>
      <c r="D37" s="212">
        <v>2023</v>
      </c>
      <c r="E37" s="214">
        <f t="shared" si="15"/>
        <v>13137</v>
      </c>
      <c r="F37" s="214">
        <v>6780</v>
      </c>
      <c r="G37" s="214">
        <v>6357</v>
      </c>
      <c r="H37" s="56"/>
      <c r="I37" s="57">
        <f>SUM(J37:K37)</f>
        <v>1939</v>
      </c>
      <c r="J37" s="57">
        <f>SUM(N37,'4.15b'!F37)</f>
        <v>1052</v>
      </c>
      <c r="K37" s="57">
        <f>SUM(O37,'4.15b'!G37)</f>
        <v>887</v>
      </c>
      <c r="L37" s="57"/>
      <c r="M37" s="214">
        <f t="shared" ref="M37" si="18">SUM(N37:O37)</f>
        <v>382</v>
      </c>
      <c r="N37" s="57">
        <v>213</v>
      </c>
      <c r="O37" s="57">
        <v>169</v>
      </c>
    </row>
    <row r="38" spans="2:15" s="200" customFormat="1" ht="6.95" customHeight="1">
      <c r="B38" s="213"/>
      <c r="C38" s="201"/>
      <c r="D38" s="212"/>
      <c r="E38" s="214"/>
      <c r="F38" s="214"/>
      <c r="G38" s="214"/>
      <c r="H38" s="56"/>
      <c r="I38" s="57"/>
      <c r="J38" s="57"/>
      <c r="K38" s="57"/>
      <c r="L38" s="57"/>
      <c r="M38" s="218"/>
      <c r="N38" s="218"/>
      <c r="O38" s="218"/>
    </row>
    <row r="39" spans="2:15" s="200" customFormat="1" ht="12.95" customHeight="1">
      <c r="B39" s="213" t="s">
        <v>18</v>
      </c>
      <c r="C39" s="201"/>
      <c r="D39" s="212">
        <v>2021</v>
      </c>
      <c r="E39" s="214">
        <f t="shared" ref="E39:E40" si="19">SUM(F39:G39)</f>
        <v>9360</v>
      </c>
      <c r="F39" s="214">
        <v>4713</v>
      </c>
      <c r="G39" s="214">
        <v>4647</v>
      </c>
      <c r="H39" s="56"/>
      <c r="I39" s="57">
        <f t="shared" ref="I39:I40" si="20">SUM(J39:K39)</f>
        <v>2833</v>
      </c>
      <c r="J39" s="57">
        <f>SUM(N39,'4.15b'!F39)</f>
        <v>1519</v>
      </c>
      <c r="K39" s="57">
        <f>SUM(O39,'4.15b'!G39)</f>
        <v>1314</v>
      </c>
      <c r="L39" s="57"/>
      <c r="M39" s="218" t="s">
        <v>29</v>
      </c>
      <c r="N39" s="218" t="s">
        <v>29</v>
      </c>
      <c r="O39" s="218" t="s">
        <v>29</v>
      </c>
    </row>
    <row r="40" spans="2:15" s="200" customFormat="1" ht="12.95" customHeight="1">
      <c r="B40" s="213"/>
      <c r="C40" s="201"/>
      <c r="D40" s="212">
        <v>2022</v>
      </c>
      <c r="E40" s="214">
        <f t="shared" si="19"/>
        <v>9019</v>
      </c>
      <c r="F40" s="214">
        <v>4560</v>
      </c>
      <c r="G40" s="214">
        <v>4459</v>
      </c>
      <c r="H40" s="54"/>
      <c r="I40" s="57">
        <f t="shared" si="20"/>
        <v>2990</v>
      </c>
      <c r="J40" s="57">
        <f>SUM(N40,'4.15b'!F40)</f>
        <v>1617</v>
      </c>
      <c r="K40" s="57">
        <f>SUM(O40,'4.15b'!G40)</f>
        <v>1373</v>
      </c>
      <c r="L40" s="57"/>
      <c r="M40" s="218" t="s">
        <v>29</v>
      </c>
      <c r="N40" s="218" t="s">
        <v>29</v>
      </c>
      <c r="O40" s="218" t="s">
        <v>29</v>
      </c>
    </row>
    <row r="41" spans="2:15" s="200" customFormat="1" ht="12.95" customHeight="1">
      <c r="B41" s="213"/>
      <c r="C41" s="201"/>
      <c r="D41" s="212">
        <v>2023</v>
      </c>
      <c r="E41" s="214">
        <f t="shared" ref="E41" si="21">SUM(F41:G41)</f>
        <v>9438</v>
      </c>
      <c r="F41" s="214">
        <v>4819</v>
      </c>
      <c r="G41" s="214">
        <v>4619</v>
      </c>
      <c r="H41" s="221"/>
      <c r="I41" s="57">
        <f>SUM(J41:K41)</f>
        <v>3006</v>
      </c>
      <c r="J41" s="57">
        <f>SUM(N41,'4.15b'!F41)</f>
        <v>1619</v>
      </c>
      <c r="K41" s="57">
        <f>SUM(O41,'4.15b'!G41)</f>
        <v>1387</v>
      </c>
      <c r="L41" s="57"/>
      <c r="M41" s="218" t="s">
        <v>29</v>
      </c>
      <c r="N41" s="218" t="s">
        <v>29</v>
      </c>
      <c r="O41" s="218" t="s">
        <v>29</v>
      </c>
    </row>
    <row r="42" spans="2:15" s="200" customFormat="1" ht="6.95" customHeight="1">
      <c r="B42" s="213"/>
      <c r="C42" s="201"/>
      <c r="D42" s="212"/>
      <c r="E42" s="214"/>
      <c r="F42" s="214"/>
      <c r="G42" s="214"/>
      <c r="H42" s="221"/>
      <c r="I42" s="57"/>
      <c r="J42" s="57"/>
      <c r="K42" s="57"/>
      <c r="L42" s="57"/>
      <c r="M42" s="214"/>
      <c r="N42" s="57"/>
      <c r="O42" s="57"/>
    </row>
    <row r="43" spans="2:15" s="200" customFormat="1" ht="12.95" customHeight="1">
      <c r="B43" s="213" t="s">
        <v>19</v>
      </c>
      <c r="C43" s="201"/>
      <c r="D43" s="212">
        <v>2021</v>
      </c>
      <c r="E43" s="214">
        <f t="shared" ref="E43:E45" si="22">SUM(F43:G43)</f>
        <v>17155</v>
      </c>
      <c r="F43" s="214">
        <v>8776</v>
      </c>
      <c r="G43" s="214">
        <v>8379</v>
      </c>
      <c r="H43" s="56"/>
      <c r="I43" s="57">
        <f t="shared" ref="I43:I44" si="23">SUM(J43:K43)</f>
        <v>1147</v>
      </c>
      <c r="J43" s="57">
        <f>SUM(N43,'4.15b'!F43)</f>
        <v>643</v>
      </c>
      <c r="K43" s="57">
        <f>SUM(O43,'4.15b'!G43)</f>
        <v>504</v>
      </c>
      <c r="L43" s="57"/>
      <c r="M43" s="214">
        <f t="shared" ref="M43:M44" si="24">SUM(N43:O43)</f>
        <v>263</v>
      </c>
      <c r="N43" s="57">
        <v>136</v>
      </c>
      <c r="O43" s="57">
        <v>127</v>
      </c>
    </row>
    <row r="44" spans="2:15" s="200" customFormat="1" ht="12.95" customHeight="1">
      <c r="B44" s="213"/>
      <c r="C44" s="201"/>
      <c r="D44" s="212">
        <v>2022</v>
      </c>
      <c r="E44" s="214">
        <f t="shared" si="22"/>
        <v>14463</v>
      </c>
      <c r="F44" s="214">
        <v>7281</v>
      </c>
      <c r="G44" s="214">
        <v>7182</v>
      </c>
      <c r="H44" s="63"/>
      <c r="I44" s="57">
        <f t="shared" si="23"/>
        <v>1196</v>
      </c>
      <c r="J44" s="57">
        <f>SUM(N44,'4.15b'!F44)</f>
        <v>656</v>
      </c>
      <c r="K44" s="57">
        <f>SUM(O44,'4.15b'!G44)</f>
        <v>540</v>
      </c>
      <c r="L44" s="57"/>
      <c r="M44" s="214">
        <f t="shared" si="24"/>
        <v>322</v>
      </c>
      <c r="N44" s="57">
        <v>168</v>
      </c>
      <c r="O44" s="57">
        <v>154</v>
      </c>
    </row>
    <row r="45" spans="2:15" s="200" customFormat="1" ht="12.95" customHeight="1">
      <c r="B45" s="213"/>
      <c r="C45" s="201"/>
      <c r="D45" s="212">
        <v>2023</v>
      </c>
      <c r="E45" s="214">
        <f t="shared" si="22"/>
        <v>16290</v>
      </c>
      <c r="F45" s="214">
        <v>8318</v>
      </c>
      <c r="G45" s="214">
        <v>7972</v>
      </c>
      <c r="H45" s="56"/>
      <c r="I45" s="57">
        <f>SUM(J45:K45)</f>
        <v>1260</v>
      </c>
      <c r="J45" s="57">
        <f>SUM(N45,'4.15b'!F45)</f>
        <v>704</v>
      </c>
      <c r="K45" s="57">
        <f>SUM(O45,'4.15b'!G45)</f>
        <v>556</v>
      </c>
      <c r="L45" s="57"/>
      <c r="M45" s="214">
        <f t="shared" ref="M45" si="25">SUM(N45:O45)</f>
        <v>378</v>
      </c>
      <c r="N45" s="57">
        <v>203</v>
      </c>
      <c r="O45" s="57">
        <v>175</v>
      </c>
    </row>
    <row r="46" spans="2:15" s="200" customFormat="1" ht="6.95" customHeight="1">
      <c r="B46" s="213"/>
      <c r="C46" s="201"/>
      <c r="D46" s="212"/>
      <c r="E46" s="214"/>
      <c r="F46" s="214"/>
      <c r="G46" s="214"/>
      <c r="H46" s="56"/>
      <c r="I46" s="57"/>
      <c r="J46" s="57"/>
      <c r="K46" s="57"/>
      <c r="L46" s="57"/>
      <c r="M46" s="214"/>
      <c r="N46" s="57"/>
      <c r="O46" s="57"/>
    </row>
    <row r="47" spans="2:15" s="200" customFormat="1" ht="12.95" customHeight="1">
      <c r="B47" s="213" t="s">
        <v>20</v>
      </c>
      <c r="C47" s="201"/>
      <c r="D47" s="212">
        <v>2021</v>
      </c>
      <c r="E47" s="214">
        <f t="shared" ref="E47:E49" si="26">SUM(F47:G47)</f>
        <v>20612</v>
      </c>
      <c r="F47" s="214">
        <v>10425</v>
      </c>
      <c r="G47" s="214">
        <v>10187</v>
      </c>
      <c r="H47" s="56"/>
      <c r="I47" s="57">
        <f t="shared" ref="I47:I48" si="27">SUM(J47:K47)</f>
        <v>391</v>
      </c>
      <c r="J47" s="57">
        <f>SUM(N47,'4.15b'!F47)</f>
        <v>207</v>
      </c>
      <c r="K47" s="57">
        <f>SUM(O47,'4.15b'!G47)</f>
        <v>184</v>
      </c>
      <c r="L47" s="57"/>
      <c r="M47" s="214">
        <f t="shared" ref="M47:M48" si="28">SUM(N47:O47)</f>
        <v>159</v>
      </c>
      <c r="N47" s="57">
        <v>79</v>
      </c>
      <c r="O47" s="57">
        <v>80</v>
      </c>
    </row>
    <row r="48" spans="2:15" s="200" customFormat="1" ht="12.95" customHeight="1">
      <c r="B48" s="213"/>
      <c r="C48" s="201"/>
      <c r="D48" s="212">
        <v>2022</v>
      </c>
      <c r="E48" s="214">
        <f t="shared" si="26"/>
        <v>19097</v>
      </c>
      <c r="F48" s="214">
        <v>9548</v>
      </c>
      <c r="G48" s="214">
        <v>9549</v>
      </c>
      <c r="H48" s="63"/>
      <c r="I48" s="57">
        <f t="shared" si="27"/>
        <v>368</v>
      </c>
      <c r="J48" s="57">
        <f>SUM(N48,'4.15b'!F48)</f>
        <v>199</v>
      </c>
      <c r="K48" s="57">
        <f>SUM(O48,'4.15b'!G48)</f>
        <v>169</v>
      </c>
      <c r="L48" s="57"/>
      <c r="M48" s="214">
        <f t="shared" si="28"/>
        <v>180</v>
      </c>
      <c r="N48" s="57">
        <v>91</v>
      </c>
      <c r="O48" s="57">
        <v>89</v>
      </c>
    </row>
    <row r="49" spans="2:15" s="200" customFormat="1" ht="12.95" customHeight="1">
      <c r="B49" s="213"/>
      <c r="C49" s="201"/>
      <c r="D49" s="212">
        <v>2023</v>
      </c>
      <c r="E49" s="214">
        <f t="shared" si="26"/>
        <v>18928</v>
      </c>
      <c r="F49" s="214">
        <v>9508</v>
      </c>
      <c r="G49" s="214">
        <v>9420</v>
      </c>
      <c r="H49" s="56"/>
      <c r="I49" s="57">
        <f>SUM(J49:K49)</f>
        <v>361</v>
      </c>
      <c r="J49" s="57">
        <f>SUM(N49,'4.15b'!F49)</f>
        <v>189</v>
      </c>
      <c r="K49" s="57">
        <f>SUM(O49,'4.15b'!G49)</f>
        <v>172</v>
      </c>
      <c r="L49" s="218"/>
      <c r="M49" s="214">
        <f t="shared" ref="M49" si="29">SUM(N49:O49)</f>
        <v>193</v>
      </c>
      <c r="N49" s="57">
        <v>100</v>
      </c>
      <c r="O49" s="57">
        <v>93</v>
      </c>
    </row>
    <row r="50" spans="2:15" s="200" customFormat="1" ht="6.95" customHeight="1">
      <c r="B50" s="213"/>
      <c r="C50" s="201"/>
      <c r="D50" s="212"/>
      <c r="E50" s="214"/>
      <c r="F50" s="214"/>
      <c r="G50" s="214"/>
      <c r="H50" s="56"/>
      <c r="I50" s="218"/>
      <c r="J50" s="218"/>
      <c r="K50" s="218"/>
      <c r="L50" s="218"/>
      <c r="M50" s="218"/>
      <c r="N50" s="218"/>
      <c r="O50" s="218"/>
    </row>
    <row r="51" spans="2:15" s="200" customFormat="1" ht="12.95" customHeight="1">
      <c r="B51" s="213" t="s">
        <v>21</v>
      </c>
      <c r="C51" s="219"/>
      <c r="D51" s="212">
        <v>2021</v>
      </c>
      <c r="E51" s="214">
        <f t="shared" ref="E51:E53" si="30">SUM(F51:G51)</f>
        <v>1384</v>
      </c>
      <c r="F51" s="214">
        <v>716</v>
      </c>
      <c r="G51" s="214">
        <v>668</v>
      </c>
      <c r="H51" s="56"/>
      <c r="I51" s="218" t="s">
        <v>29</v>
      </c>
      <c r="J51" s="218" t="s">
        <v>29</v>
      </c>
      <c r="K51" s="218" t="s">
        <v>29</v>
      </c>
      <c r="L51" s="218"/>
      <c r="M51" s="218" t="s">
        <v>29</v>
      </c>
      <c r="N51" s="218" t="s">
        <v>29</v>
      </c>
      <c r="O51" s="218" t="s">
        <v>29</v>
      </c>
    </row>
    <row r="52" spans="2:15" s="200" customFormat="1" ht="12.95" customHeight="1">
      <c r="B52" s="213"/>
      <c r="C52" s="219"/>
      <c r="D52" s="212">
        <v>2022</v>
      </c>
      <c r="E52" s="214">
        <f t="shared" si="30"/>
        <v>1163</v>
      </c>
      <c r="F52" s="214">
        <v>582</v>
      </c>
      <c r="G52" s="214">
        <v>581</v>
      </c>
      <c r="H52" s="63"/>
      <c r="I52" s="218" t="s">
        <v>29</v>
      </c>
      <c r="J52" s="218" t="s">
        <v>29</v>
      </c>
      <c r="K52" s="218" t="s">
        <v>29</v>
      </c>
      <c r="L52" s="57"/>
      <c r="M52" s="218" t="s">
        <v>29</v>
      </c>
      <c r="N52" s="218" t="s">
        <v>29</v>
      </c>
      <c r="O52" s="218" t="s">
        <v>29</v>
      </c>
    </row>
    <row r="53" spans="2:15" s="200" customFormat="1" ht="12.95" customHeight="1">
      <c r="B53" s="213"/>
      <c r="C53" s="219"/>
      <c r="D53" s="212">
        <v>2023</v>
      </c>
      <c r="E53" s="214">
        <f t="shared" si="30"/>
        <v>1337</v>
      </c>
      <c r="F53" s="214">
        <v>712</v>
      </c>
      <c r="G53" s="214">
        <v>625</v>
      </c>
      <c r="H53" s="56"/>
      <c r="I53" s="218" t="s">
        <v>29</v>
      </c>
      <c r="J53" s="218" t="s">
        <v>29</v>
      </c>
      <c r="K53" s="218" t="s">
        <v>29</v>
      </c>
      <c r="L53" s="57"/>
      <c r="M53" s="218" t="s">
        <v>29</v>
      </c>
      <c r="N53" s="218" t="s">
        <v>29</v>
      </c>
      <c r="O53" s="218" t="s">
        <v>29</v>
      </c>
    </row>
    <row r="54" spans="2:15" s="200" customFormat="1" ht="6.95" customHeight="1">
      <c r="B54" s="213"/>
      <c r="C54" s="219"/>
      <c r="D54" s="212"/>
      <c r="E54" s="214"/>
      <c r="F54" s="214"/>
      <c r="G54" s="214"/>
      <c r="H54" s="56"/>
      <c r="I54" s="57"/>
      <c r="J54" s="57"/>
      <c r="K54" s="57"/>
      <c r="L54" s="57"/>
      <c r="M54" s="214"/>
      <c r="N54" s="57"/>
      <c r="O54" s="57"/>
    </row>
    <row r="55" spans="2:15" s="200" customFormat="1" ht="12.95" customHeight="1">
      <c r="B55" s="213" t="s">
        <v>22</v>
      </c>
      <c r="C55" s="201"/>
      <c r="D55" s="212">
        <v>2021</v>
      </c>
      <c r="E55" s="214">
        <f t="shared" ref="E55:E57" si="31">SUM(F55:G55)</f>
        <v>78087</v>
      </c>
      <c r="F55" s="214">
        <v>39923</v>
      </c>
      <c r="G55" s="214">
        <v>38164</v>
      </c>
      <c r="H55" s="56"/>
      <c r="I55" s="57">
        <f t="shared" ref="I55:I56" si="32">SUM(J55:K55)</f>
        <v>11801</v>
      </c>
      <c r="J55" s="57">
        <f>SUM(N55,'4.15b'!F55)</f>
        <v>6372</v>
      </c>
      <c r="K55" s="57">
        <f>SUM(O55,'4.15b'!G55)</f>
        <v>5429</v>
      </c>
      <c r="L55" s="57"/>
      <c r="M55" s="214">
        <f t="shared" ref="M55:M56" si="33">SUM(N55:O55)</f>
        <v>5543</v>
      </c>
      <c r="N55" s="57">
        <v>2987</v>
      </c>
      <c r="O55" s="57">
        <v>2556</v>
      </c>
    </row>
    <row r="56" spans="2:15" s="200" customFormat="1" ht="12.95" customHeight="1">
      <c r="B56" s="213"/>
      <c r="C56" s="201"/>
      <c r="D56" s="212">
        <v>2022</v>
      </c>
      <c r="E56" s="214">
        <f t="shared" si="31"/>
        <v>74393</v>
      </c>
      <c r="F56" s="214">
        <v>37643</v>
      </c>
      <c r="G56" s="214">
        <v>36750</v>
      </c>
      <c r="H56" s="63"/>
      <c r="I56" s="57">
        <f t="shared" si="32"/>
        <v>14383</v>
      </c>
      <c r="J56" s="57">
        <f>SUM(N56,'4.15b'!F56)</f>
        <v>7751</v>
      </c>
      <c r="K56" s="57">
        <f>SUM(O56,'4.15b'!G56)</f>
        <v>6632</v>
      </c>
      <c r="L56" s="57"/>
      <c r="M56" s="214">
        <f t="shared" si="33"/>
        <v>6003</v>
      </c>
      <c r="N56" s="57">
        <v>3222</v>
      </c>
      <c r="O56" s="57">
        <v>2781</v>
      </c>
    </row>
    <row r="57" spans="2:15" s="200" customFormat="1" ht="12.95" customHeight="1">
      <c r="B57" s="213"/>
      <c r="C57" s="201"/>
      <c r="D57" s="212">
        <v>2023</v>
      </c>
      <c r="E57" s="214">
        <f t="shared" si="31"/>
        <v>76901</v>
      </c>
      <c r="F57" s="214">
        <v>39006</v>
      </c>
      <c r="G57" s="214">
        <v>37895</v>
      </c>
      <c r="H57" s="56"/>
      <c r="I57" s="57">
        <f>SUM(J57:K57)</f>
        <v>14238</v>
      </c>
      <c r="J57" s="57">
        <f>SUM(N57,'4.15b'!F57)</f>
        <v>7625</v>
      </c>
      <c r="K57" s="57">
        <f>SUM(O57,'4.15b'!G57)</f>
        <v>6613</v>
      </c>
      <c r="L57" s="57"/>
      <c r="M57" s="214">
        <f t="shared" ref="M57" si="34">SUM(N57:O57)</f>
        <v>6130</v>
      </c>
      <c r="N57" s="57">
        <v>3283</v>
      </c>
      <c r="O57" s="57">
        <v>2847</v>
      </c>
    </row>
    <row r="58" spans="2:15" s="200" customFormat="1" ht="6.95" customHeight="1">
      <c r="B58" s="213"/>
      <c r="C58" s="201"/>
      <c r="D58" s="212"/>
      <c r="E58" s="214"/>
      <c r="F58" s="214"/>
      <c r="G58" s="214"/>
      <c r="H58" s="56"/>
      <c r="I58" s="57"/>
      <c r="J58" s="57"/>
      <c r="K58" s="57"/>
      <c r="L58" s="57"/>
      <c r="M58" s="214"/>
      <c r="N58" s="57"/>
      <c r="O58" s="57"/>
    </row>
    <row r="59" spans="2:15" s="200" customFormat="1" ht="12.95" customHeight="1">
      <c r="B59" s="213" t="s">
        <v>23</v>
      </c>
      <c r="C59" s="201"/>
      <c r="D59" s="212">
        <v>2021</v>
      </c>
      <c r="E59" s="214">
        <f t="shared" ref="E59:E61" si="35">SUM(F59:G59)</f>
        <v>5708</v>
      </c>
      <c r="F59" s="214">
        <v>3037</v>
      </c>
      <c r="G59" s="214">
        <v>2671</v>
      </c>
      <c r="H59" s="56"/>
      <c r="I59" s="57">
        <f t="shared" ref="I59:I60" si="36">SUM(J59:K59)</f>
        <v>1109</v>
      </c>
      <c r="J59" s="57">
        <f>SUM(N59,'4.15b'!F59)</f>
        <v>568</v>
      </c>
      <c r="K59" s="57">
        <f>SUM(O59,'4.15b'!G59)</f>
        <v>541</v>
      </c>
      <c r="L59" s="57"/>
      <c r="M59" s="214">
        <f t="shared" ref="M59:M60" si="37">SUM(N59:O59)</f>
        <v>92</v>
      </c>
      <c r="N59" s="57">
        <v>55</v>
      </c>
      <c r="O59" s="57">
        <v>37</v>
      </c>
    </row>
    <row r="60" spans="2:15" s="200" customFormat="1" ht="12.95" customHeight="1">
      <c r="B60" s="213"/>
      <c r="C60" s="201"/>
      <c r="D60" s="212">
        <v>2022</v>
      </c>
      <c r="E60" s="214">
        <f t="shared" si="35"/>
        <v>5613</v>
      </c>
      <c r="F60" s="214">
        <v>2863</v>
      </c>
      <c r="G60" s="214">
        <v>2750</v>
      </c>
      <c r="H60" s="63"/>
      <c r="I60" s="57">
        <f t="shared" si="36"/>
        <v>1478</v>
      </c>
      <c r="J60" s="57">
        <f>SUM(N60,'4.15b'!F60)</f>
        <v>768</v>
      </c>
      <c r="K60" s="57">
        <f>SUM(O60,'4.15b'!G60)</f>
        <v>710</v>
      </c>
      <c r="L60" s="57"/>
      <c r="M60" s="214">
        <f t="shared" si="37"/>
        <v>118</v>
      </c>
      <c r="N60" s="57">
        <v>71</v>
      </c>
      <c r="O60" s="57">
        <v>47</v>
      </c>
    </row>
    <row r="61" spans="2:15" s="200" customFormat="1" ht="12.95" customHeight="1">
      <c r="B61" s="213"/>
      <c r="C61" s="201"/>
      <c r="D61" s="212">
        <v>2023</v>
      </c>
      <c r="E61" s="214">
        <f t="shared" si="35"/>
        <v>5825</v>
      </c>
      <c r="F61" s="214">
        <v>3024</v>
      </c>
      <c r="G61" s="214">
        <v>2801</v>
      </c>
      <c r="H61" s="56"/>
      <c r="I61" s="57">
        <f>SUM(J61:K61)</f>
        <v>1469</v>
      </c>
      <c r="J61" s="57">
        <f>SUM(N61,'4.15b'!F61)</f>
        <v>767</v>
      </c>
      <c r="K61" s="57">
        <f>SUM(O61,'4.15b'!G61)</f>
        <v>702</v>
      </c>
      <c r="L61" s="57"/>
      <c r="M61" s="214">
        <f t="shared" ref="M61" si="38">SUM(N61:O61)</f>
        <v>123</v>
      </c>
      <c r="N61" s="57">
        <v>68</v>
      </c>
      <c r="O61" s="57">
        <v>55</v>
      </c>
    </row>
    <row r="62" spans="2:15" s="200" customFormat="1" ht="6.95" customHeight="1">
      <c r="B62" s="213"/>
      <c r="C62" s="201"/>
      <c r="D62" s="212"/>
      <c r="E62" s="214"/>
      <c r="F62" s="214"/>
      <c r="G62" s="214"/>
      <c r="H62" s="56"/>
      <c r="I62" s="57"/>
      <c r="J62" s="57"/>
      <c r="K62" s="57"/>
      <c r="L62" s="57"/>
      <c r="M62" s="214"/>
      <c r="N62" s="57"/>
      <c r="O62" s="57">
        <v>1233</v>
      </c>
    </row>
    <row r="63" spans="2:15" s="200" customFormat="1" ht="12.95" customHeight="1">
      <c r="B63" s="213" t="s">
        <v>24</v>
      </c>
      <c r="C63" s="201"/>
      <c r="D63" s="212">
        <v>2021</v>
      </c>
      <c r="E63" s="214">
        <f t="shared" ref="E63:E65" si="39">SUM(F63:G63)</f>
        <v>21170</v>
      </c>
      <c r="F63" s="214">
        <v>10522</v>
      </c>
      <c r="G63" s="214">
        <v>10648</v>
      </c>
      <c r="H63" s="56"/>
      <c r="I63" s="57">
        <f t="shared" ref="I63:I64" si="40">SUM(J63:K63)</f>
        <v>2235</v>
      </c>
      <c r="J63" s="57">
        <f>SUM(N63,'4.15b'!F63)</f>
        <v>1158</v>
      </c>
      <c r="K63" s="57">
        <f>SUM(O63,'4.15b'!G63)</f>
        <v>1077</v>
      </c>
      <c r="L63" s="57"/>
      <c r="M63" s="214">
        <f t="shared" ref="M63:M64" si="41">SUM(N63:O63)</f>
        <v>1953</v>
      </c>
      <c r="N63" s="57">
        <v>1018</v>
      </c>
      <c r="O63" s="57">
        <v>935</v>
      </c>
    </row>
    <row r="64" spans="2:15" s="200" customFormat="1" ht="12.95" customHeight="1">
      <c r="B64" s="213"/>
      <c r="C64" s="201"/>
      <c r="D64" s="212">
        <v>2022</v>
      </c>
      <c r="E64" s="214">
        <f t="shared" si="39"/>
        <v>21247</v>
      </c>
      <c r="F64" s="214">
        <v>10499</v>
      </c>
      <c r="G64" s="214">
        <v>10748</v>
      </c>
      <c r="H64" s="63"/>
      <c r="I64" s="57">
        <f t="shared" si="40"/>
        <v>2717</v>
      </c>
      <c r="J64" s="57">
        <f>SUM(N64,'4.15b'!F64)</f>
        <v>1439</v>
      </c>
      <c r="K64" s="57">
        <f>SUM(O64,'4.15b'!G64)</f>
        <v>1278</v>
      </c>
      <c r="L64" s="57"/>
      <c r="M64" s="214">
        <f t="shared" si="41"/>
        <v>2428</v>
      </c>
      <c r="N64" s="57">
        <v>1286</v>
      </c>
      <c r="O64" s="57">
        <v>1142</v>
      </c>
    </row>
    <row r="65" spans="2:15" s="200" customFormat="1" ht="12.95" customHeight="1">
      <c r="B65" s="213"/>
      <c r="C65" s="201"/>
      <c r="D65" s="212">
        <v>2023</v>
      </c>
      <c r="E65" s="214">
        <f t="shared" si="39"/>
        <v>21294</v>
      </c>
      <c r="F65" s="214">
        <v>10652</v>
      </c>
      <c r="G65" s="214">
        <v>10642</v>
      </c>
      <c r="H65" s="56"/>
      <c r="I65" s="57">
        <f>SUM(J65:K65)</f>
        <v>2979</v>
      </c>
      <c r="J65" s="57">
        <f>SUM(N65,'4.15b'!F65)</f>
        <v>1585</v>
      </c>
      <c r="K65" s="57">
        <f>SUM(O65,'4.15b'!G65)</f>
        <v>1394</v>
      </c>
      <c r="L65" s="57"/>
      <c r="M65" s="214">
        <f t="shared" ref="M65" si="42">SUM(N65:O65)</f>
        <v>2679</v>
      </c>
      <c r="N65" s="57">
        <v>1421</v>
      </c>
      <c r="O65" s="57">
        <v>1258</v>
      </c>
    </row>
    <row r="66" spans="2:15" s="200" customFormat="1" ht="6.95" customHeight="1">
      <c r="B66" s="213"/>
      <c r="C66" s="201"/>
      <c r="D66" s="212"/>
      <c r="E66" s="214"/>
      <c r="F66" s="214"/>
      <c r="G66" s="214"/>
      <c r="H66" s="56"/>
      <c r="I66" s="57"/>
      <c r="J66" s="57"/>
      <c r="K66" s="57"/>
      <c r="L66" s="57"/>
      <c r="M66" s="214"/>
      <c r="N66" s="57"/>
      <c r="O66" s="57"/>
    </row>
    <row r="67" spans="2:15" s="200" customFormat="1" ht="12.95" customHeight="1">
      <c r="B67" s="213" t="s">
        <v>25</v>
      </c>
      <c r="C67" s="201"/>
      <c r="D67" s="212">
        <v>2021</v>
      </c>
      <c r="E67" s="214">
        <f t="shared" ref="E67:E69" si="43">SUM(F67:G67)</f>
        <v>24394</v>
      </c>
      <c r="F67" s="214">
        <v>12425</v>
      </c>
      <c r="G67" s="214">
        <v>11969</v>
      </c>
      <c r="H67" s="56"/>
      <c r="I67" s="57">
        <f t="shared" ref="I67:I68" si="44">SUM(J67:K67)</f>
        <v>2063</v>
      </c>
      <c r="J67" s="57">
        <f>SUM(N67,'4.15b'!F67)</f>
        <v>1082</v>
      </c>
      <c r="K67" s="57">
        <f>SUM(O67,'4.15b'!G67)</f>
        <v>981</v>
      </c>
      <c r="L67" s="57"/>
      <c r="M67" s="214">
        <f t="shared" ref="M67:M68" si="45">SUM(N67:O67)</f>
        <v>1900</v>
      </c>
      <c r="N67" s="57">
        <v>993</v>
      </c>
      <c r="O67" s="57">
        <v>907</v>
      </c>
    </row>
    <row r="68" spans="2:15" s="200" customFormat="1" ht="12.95" customHeight="1">
      <c r="B68" s="213"/>
      <c r="C68" s="201"/>
      <c r="D68" s="212">
        <v>2022</v>
      </c>
      <c r="E68" s="214">
        <f t="shared" si="43"/>
        <v>23900</v>
      </c>
      <c r="F68" s="214">
        <v>12127</v>
      </c>
      <c r="G68" s="214">
        <v>11773</v>
      </c>
      <c r="H68" s="63"/>
      <c r="I68" s="57">
        <f t="shared" si="44"/>
        <v>2957</v>
      </c>
      <c r="J68" s="57">
        <f>SUM(N68,'4.15b'!F68)</f>
        <v>1574</v>
      </c>
      <c r="K68" s="57">
        <f>SUM(O68,'4.15b'!G68)</f>
        <v>1383</v>
      </c>
      <c r="L68" s="57"/>
      <c r="M68" s="214">
        <f t="shared" si="45"/>
        <v>2367</v>
      </c>
      <c r="N68" s="57">
        <v>1229</v>
      </c>
      <c r="O68" s="57">
        <v>1138</v>
      </c>
    </row>
    <row r="69" spans="2:15" s="200" customFormat="1" ht="12.95" customHeight="1">
      <c r="B69" s="213"/>
      <c r="C69" s="201"/>
      <c r="D69" s="212">
        <v>2023</v>
      </c>
      <c r="E69" s="214">
        <f t="shared" si="43"/>
        <v>24396</v>
      </c>
      <c r="F69" s="214">
        <v>12467</v>
      </c>
      <c r="G69" s="214">
        <v>11929</v>
      </c>
      <c r="H69" s="56"/>
      <c r="I69" s="57">
        <f>SUM(J69:K69)</f>
        <v>2972</v>
      </c>
      <c r="J69" s="57">
        <f>SUM(N69,'4.15b'!F69)</f>
        <v>1597</v>
      </c>
      <c r="K69" s="57">
        <f>SUM(O69,'4.15b'!G69)</f>
        <v>1375</v>
      </c>
      <c r="L69" s="57"/>
      <c r="M69" s="214">
        <f t="shared" ref="M69" si="46">SUM(N69:O69)</f>
        <v>2411</v>
      </c>
      <c r="N69" s="57">
        <v>1265</v>
      </c>
      <c r="O69" s="57">
        <v>1146</v>
      </c>
    </row>
    <row r="70" spans="2:15" s="200" customFormat="1" ht="6.95" customHeight="1">
      <c r="B70" s="213"/>
      <c r="C70" s="201"/>
      <c r="D70" s="212"/>
      <c r="E70" s="214"/>
      <c r="F70" s="214"/>
      <c r="G70" s="214"/>
      <c r="H70" s="56"/>
      <c r="I70" s="57"/>
      <c r="J70" s="57"/>
      <c r="K70" s="57"/>
      <c r="L70" s="57"/>
      <c r="M70" s="214"/>
      <c r="N70" s="57"/>
      <c r="O70" s="57"/>
    </row>
    <row r="71" spans="2:15" s="200" customFormat="1" ht="12.95" customHeight="1">
      <c r="B71" s="213" t="s">
        <v>26</v>
      </c>
      <c r="C71" s="219"/>
      <c r="D71" s="212">
        <v>2021</v>
      </c>
      <c r="E71" s="214">
        <f t="shared" ref="E71:E73" si="47">SUM(F71:G71)</f>
        <v>16679</v>
      </c>
      <c r="F71" s="214">
        <v>8507</v>
      </c>
      <c r="G71" s="214">
        <v>8172</v>
      </c>
      <c r="H71" s="56"/>
      <c r="I71" s="57">
        <f t="shared" ref="I71:I72" si="48">SUM(J71:K71)</f>
        <v>605</v>
      </c>
      <c r="J71" s="57">
        <f>SUM(N71,'4.15b'!F71)</f>
        <v>326</v>
      </c>
      <c r="K71" s="57">
        <f>SUM(O71,'4.15b'!G71)</f>
        <v>279</v>
      </c>
      <c r="L71" s="57"/>
      <c r="M71" s="214">
        <f t="shared" ref="M71:M72" si="49">SUM(N71:O71)</f>
        <v>356</v>
      </c>
      <c r="N71" s="57">
        <v>185</v>
      </c>
      <c r="O71" s="57">
        <v>171</v>
      </c>
    </row>
    <row r="72" spans="2:15" s="200" customFormat="1" ht="12.95" customHeight="1">
      <c r="B72" s="213"/>
      <c r="C72" s="219"/>
      <c r="D72" s="212">
        <v>2022</v>
      </c>
      <c r="E72" s="214">
        <f t="shared" si="47"/>
        <v>15419</v>
      </c>
      <c r="F72" s="214">
        <v>7738</v>
      </c>
      <c r="G72" s="214">
        <v>7681</v>
      </c>
      <c r="H72" s="63"/>
      <c r="I72" s="57">
        <f t="shared" si="48"/>
        <v>542</v>
      </c>
      <c r="J72" s="57">
        <f>SUM(N72,'4.15b'!F72)</f>
        <v>299</v>
      </c>
      <c r="K72" s="57">
        <f>SUM(O72,'4.15b'!G72)</f>
        <v>243</v>
      </c>
      <c r="L72" s="57"/>
      <c r="M72" s="214">
        <f t="shared" si="49"/>
        <v>302</v>
      </c>
      <c r="N72" s="57">
        <v>154</v>
      </c>
      <c r="O72" s="57">
        <v>148</v>
      </c>
    </row>
    <row r="73" spans="2:15" s="200" customFormat="1" ht="12.95" customHeight="1">
      <c r="B73" s="213"/>
      <c r="C73" s="219"/>
      <c r="D73" s="212">
        <v>2023</v>
      </c>
      <c r="E73" s="214">
        <f t="shared" si="47"/>
        <v>17513</v>
      </c>
      <c r="F73" s="214">
        <v>8822</v>
      </c>
      <c r="G73" s="214">
        <v>8691</v>
      </c>
      <c r="H73" s="56"/>
      <c r="I73" s="57">
        <f>SUM(J73:K73)</f>
        <v>491</v>
      </c>
      <c r="J73" s="57">
        <f>SUM(N73,'4.15b'!F73)</f>
        <v>269</v>
      </c>
      <c r="K73" s="57">
        <f>SUM(O73,'4.15b'!G73)</f>
        <v>222</v>
      </c>
      <c r="L73" s="57"/>
      <c r="M73" s="214">
        <f t="shared" ref="M73" si="50">SUM(N73:O73)</f>
        <v>249</v>
      </c>
      <c r="N73" s="57">
        <v>124</v>
      </c>
      <c r="O73" s="57">
        <v>125</v>
      </c>
    </row>
    <row r="74" spans="2:15" s="200" customFormat="1" ht="6.95" customHeight="1">
      <c r="B74" s="213"/>
      <c r="C74" s="219"/>
      <c r="D74" s="212"/>
      <c r="E74" s="214"/>
      <c r="F74" s="214"/>
      <c r="G74" s="214"/>
      <c r="H74" s="56"/>
      <c r="I74" s="57"/>
      <c r="J74" s="57"/>
      <c r="K74" s="57"/>
      <c r="L74" s="57"/>
      <c r="M74" s="214"/>
      <c r="N74" s="57"/>
      <c r="O74" s="57"/>
    </row>
    <row r="75" spans="2:15" s="200" customFormat="1" ht="12.95" customHeight="1">
      <c r="B75" s="213" t="s">
        <v>27</v>
      </c>
      <c r="C75" s="219"/>
      <c r="D75" s="212">
        <v>2021</v>
      </c>
      <c r="E75" s="214">
        <f t="shared" ref="E75:E76" si="51">SUM(F75:G75)</f>
        <v>1370</v>
      </c>
      <c r="F75" s="214">
        <v>682</v>
      </c>
      <c r="G75" s="214">
        <v>688</v>
      </c>
      <c r="H75" s="56"/>
      <c r="I75" s="57">
        <f t="shared" ref="I75:I76" si="52">SUM(J75:K75)</f>
        <v>141</v>
      </c>
      <c r="J75" s="57">
        <f>SUM(N75,'4.15b'!F75)</f>
        <v>77</v>
      </c>
      <c r="K75" s="57">
        <f>SUM(O75,'4.15b'!G75)</f>
        <v>64</v>
      </c>
      <c r="L75" s="57"/>
      <c r="M75" s="214">
        <f t="shared" ref="M75:M76" si="53">SUM(N75:O75)</f>
        <v>141</v>
      </c>
      <c r="N75" s="57">
        <v>77</v>
      </c>
      <c r="O75" s="57">
        <v>64</v>
      </c>
    </row>
    <row r="76" spans="2:15" s="200" customFormat="1" ht="12.95" customHeight="1">
      <c r="B76" s="213"/>
      <c r="C76" s="219"/>
      <c r="D76" s="212">
        <v>2022</v>
      </c>
      <c r="E76" s="214">
        <f t="shared" si="51"/>
        <v>1422</v>
      </c>
      <c r="F76" s="214">
        <v>705</v>
      </c>
      <c r="G76" s="214">
        <v>717</v>
      </c>
      <c r="H76" s="63"/>
      <c r="I76" s="57">
        <f t="shared" si="52"/>
        <v>184</v>
      </c>
      <c r="J76" s="57">
        <f>SUM(N76,'4.15b'!F76)</f>
        <v>101</v>
      </c>
      <c r="K76" s="57">
        <f>SUM(O76,'4.15b'!G76)</f>
        <v>83</v>
      </c>
      <c r="L76" s="57"/>
      <c r="M76" s="214">
        <f t="shared" si="53"/>
        <v>184</v>
      </c>
      <c r="N76" s="57">
        <v>101</v>
      </c>
      <c r="O76" s="57">
        <v>83</v>
      </c>
    </row>
    <row r="77" spans="2:15" s="200" customFormat="1" ht="12.95" customHeight="1">
      <c r="B77" s="213"/>
      <c r="C77" s="219"/>
      <c r="D77" s="212">
        <v>2023</v>
      </c>
      <c r="E77" s="214">
        <f t="shared" ref="E77:E81" si="54">SUM(F77:G77)</f>
        <v>1285</v>
      </c>
      <c r="F77" s="214">
        <v>645</v>
      </c>
      <c r="G77" s="214">
        <v>640</v>
      </c>
      <c r="H77" s="56"/>
      <c r="I77" s="57">
        <f>SUM(J77:K77)</f>
        <v>172</v>
      </c>
      <c r="J77" s="57">
        <f>SUM(N77,'4.15b'!F77)</f>
        <v>95</v>
      </c>
      <c r="K77" s="57">
        <f>SUM(O77,'4.15b'!G77)</f>
        <v>77</v>
      </c>
      <c r="L77" s="218"/>
      <c r="M77" s="214">
        <f t="shared" ref="M77" si="55">SUM(N77:O77)</f>
        <v>172</v>
      </c>
      <c r="N77" s="57">
        <v>95</v>
      </c>
      <c r="O77" s="57">
        <v>77</v>
      </c>
    </row>
    <row r="78" spans="2:15" s="200" customFormat="1" ht="6.95" customHeight="1">
      <c r="B78" s="213"/>
      <c r="C78" s="219"/>
      <c r="D78" s="212"/>
      <c r="E78" s="214"/>
      <c r="F78" s="214"/>
      <c r="G78" s="214"/>
      <c r="H78" s="211"/>
      <c r="I78" s="218"/>
      <c r="J78" s="218"/>
      <c r="K78" s="218"/>
      <c r="L78" s="218"/>
      <c r="M78" s="218"/>
      <c r="N78" s="218"/>
      <c r="O78" s="218"/>
    </row>
    <row r="79" spans="2:15" s="200" customFormat="1" ht="12.95" customHeight="1">
      <c r="B79" s="213" t="s">
        <v>28</v>
      </c>
      <c r="C79" s="219"/>
      <c r="D79" s="212">
        <v>2021</v>
      </c>
      <c r="E79" s="214">
        <f t="shared" si="54"/>
        <v>3073</v>
      </c>
      <c r="F79" s="214">
        <v>1572</v>
      </c>
      <c r="G79" s="214">
        <v>1501</v>
      </c>
      <c r="H79" s="214"/>
      <c r="I79" s="214" t="s">
        <v>29</v>
      </c>
      <c r="J79" s="214" t="s">
        <v>29</v>
      </c>
      <c r="K79" s="214" t="s">
        <v>29</v>
      </c>
      <c r="L79" s="214"/>
      <c r="M79" s="214" t="s">
        <v>29</v>
      </c>
      <c r="N79" s="214" t="s">
        <v>29</v>
      </c>
      <c r="O79" s="214" t="s">
        <v>29</v>
      </c>
    </row>
    <row r="80" spans="2:15" s="200" customFormat="1" ht="12.95" customHeight="1">
      <c r="B80" s="213"/>
      <c r="C80" s="219"/>
      <c r="D80" s="212">
        <v>2022</v>
      </c>
      <c r="E80" s="214">
        <f t="shared" si="54"/>
        <v>3364</v>
      </c>
      <c r="F80" s="214">
        <v>1702</v>
      </c>
      <c r="G80" s="214">
        <v>1662</v>
      </c>
      <c r="H80" s="214"/>
      <c r="I80" s="214" t="s">
        <v>29</v>
      </c>
      <c r="J80" s="214" t="s">
        <v>29</v>
      </c>
      <c r="K80" s="214" t="s">
        <v>29</v>
      </c>
      <c r="L80" s="214"/>
      <c r="M80" s="214" t="s">
        <v>29</v>
      </c>
      <c r="N80" s="214" t="s">
        <v>29</v>
      </c>
      <c r="O80" s="214" t="s">
        <v>29</v>
      </c>
    </row>
    <row r="81" spans="1:16" s="200" customFormat="1" ht="12.95" customHeight="1">
      <c r="B81" s="213"/>
      <c r="C81" s="219"/>
      <c r="D81" s="212">
        <v>2023</v>
      </c>
      <c r="E81" s="214">
        <f t="shared" si="54"/>
        <v>3869</v>
      </c>
      <c r="F81" s="214">
        <v>1897</v>
      </c>
      <c r="G81" s="214">
        <v>1972</v>
      </c>
      <c r="H81" s="214"/>
      <c r="I81" s="214" t="s">
        <v>29</v>
      </c>
      <c r="J81" s="214" t="s">
        <v>29</v>
      </c>
      <c r="K81" s="214" t="s">
        <v>29</v>
      </c>
      <c r="L81" s="214"/>
      <c r="M81" s="214" t="s">
        <v>29</v>
      </c>
      <c r="N81" s="214" t="s">
        <v>29</v>
      </c>
      <c r="O81" s="214" t="s">
        <v>29</v>
      </c>
    </row>
    <row r="82" spans="1:16" s="200" customFormat="1" ht="6.95" customHeight="1" thickBot="1">
      <c r="A82" s="223"/>
      <c r="B82" s="224"/>
      <c r="C82" s="225"/>
      <c r="D82" s="226"/>
      <c r="E82" s="226"/>
      <c r="F82" s="226"/>
      <c r="G82" s="226"/>
      <c r="H82" s="227"/>
      <c r="I82" s="228"/>
      <c r="J82" s="228"/>
      <c r="K82" s="228"/>
      <c r="L82" s="228"/>
      <c r="M82" s="228"/>
      <c r="N82" s="228"/>
      <c r="O82" s="228"/>
    </row>
    <row r="83" spans="1:16" s="230" customFormat="1" ht="18" customHeight="1">
      <c r="B83" s="231"/>
      <c r="D83" s="232"/>
      <c r="E83" s="233"/>
      <c r="F83" s="233"/>
      <c r="G83" s="233"/>
      <c r="H83" s="234"/>
      <c r="I83" s="235"/>
      <c r="J83" s="235"/>
      <c r="K83" s="235"/>
      <c r="L83" s="235"/>
      <c r="M83" s="235"/>
      <c r="N83" s="235"/>
      <c r="O83" s="235"/>
      <c r="P83" s="237" t="s">
        <v>30</v>
      </c>
    </row>
    <row r="84" spans="1:16" s="230" customFormat="1" ht="15.75" customHeight="1">
      <c r="B84" s="231"/>
      <c r="D84" s="232"/>
      <c r="E84" s="233"/>
      <c r="F84" s="233"/>
      <c r="G84" s="233"/>
      <c r="H84" s="234"/>
      <c r="I84" s="235"/>
      <c r="J84" s="235"/>
      <c r="K84" s="235"/>
      <c r="L84" s="235"/>
      <c r="M84" s="235"/>
      <c r="N84" s="235"/>
      <c r="O84" s="235"/>
      <c r="P84" s="239" t="s">
        <v>31</v>
      </c>
    </row>
    <row r="85" spans="1:16" s="230" customFormat="1" ht="15.75" customHeight="1">
      <c r="B85" s="231"/>
      <c r="D85" s="232"/>
      <c r="E85" s="234"/>
      <c r="F85" s="234"/>
      <c r="G85" s="234"/>
      <c r="H85" s="234"/>
      <c r="I85" s="235"/>
      <c r="J85" s="235"/>
      <c r="K85" s="235"/>
      <c r="L85" s="235"/>
      <c r="M85" s="235"/>
      <c r="N85" s="235"/>
      <c r="O85" s="235"/>
    </row>
    <row r="86" spans="1:16" s="240" customFormat="1" ht="15.75" customHeight="1">
      <c r="B86" s="241"/>
      <c r="D86" s="242"/>
      <c r="E86" s="234"/>
      <c r="F86" s="234"/>
      <c r="G86" s="234"/>
      <c r="H86" s="234"/>
      <c r="I86" s="243"/>
      <c r="J86" s="243"/>
      <c r="K86" s="243"/>
      <c r="L86" s="243"/>
      <c r="M86" s="243"/>
      <c r="N86" s="243"/>
      <c r="O86" s="243"/>
    </row>
    <row r="87" spans="1:16" s="230" customFormat="1" ht="15.75" customHeight="1">
      <c r="B87" s="244"/>
      <c r="C87" s="245"/>
      <c r="D87" s="246"/>
      <c r="E87" s="234"/>
      <c r="F87" s="234"/>
      <c r="G87" s="234"/>
      <c r="H87" s="234"/>
      <c r="I87" s="235"/>
      <c r="J87" s="235"/>
      <c r="K87" s="235"/>
      <c r="L87" s="235"/>
      <c r="M87" s="235"/>
      <c r="N87" s="235"/>
      <c r="O87" s="235"/>
    </row>
  </sheetData>
  <mergeCells count="8">
    <mergeCell ref="I10:K10"/>
    <mergeCell ref="M10:O10"/>
    <mergeCell ref="E7:G7"/>
    <mergeCell ref="I7:O7"/>
    <mergeCell ref="E8:G8"/>
    <mergeCell ref="I8:O8"/>
    <mergeCell ref="I9:K9"/>
    <mergeCell ref="M9:O9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Q87"/>
  <sheetViews>
    <sheetView view="pageBreakPreview" zoomScale="90" zoomScaleNormal="90" zoomScaleSheetLayoutView="90" workbookViewId="0">
      <selection activeCell="B5" sqref="B5"/>
    </sheetView>
  </sheetViews>
  <sheetFormatPr defaultColWidth="10.42578125" defaultRowHeight="16.5"/>
  <cols>
    <col min="1" max="1" width="1.85546875" style="164" customWidth="1"/>
    <col min="2" max="2" width="12.5703125" style="164" customWidth="1"/>
    <col min="3" max="3" width="5.28515625" style="164" customWidth="1"/>
    <col min="4" max="4" width="9.28515625" style="165" customWidth="1"/>
    <col min="5" max="5" width="9" style="166" customWidth="1"/>
    <col min="6" max="6" width="7.85546875" style="166" customWidth="1"/>
    <col min="7" max="7" width="12.5703125" style="166" customWidth="1"/>
    <col min="8" max="8" width="1.140625" style="166" customWidth="1"/>
    <col min="9" max="9" width="9" style="166" customWidth="1"/>
    <col min="10" max="10" width="7.85546875" style="166" customWidth="1"/>
    <col min="11" max="11" width="12.5703125" style="166" customWidth="1"/>
    <col min="12" max="12" width="1.140625" style="166" customWidth="1"/>
    <col min="13" max="13" width="9" style="166" customWidth="1"/>
    <col min="14" max="14" width="7.85546875" style="166" customWidth="1"/>
    <col min="15" max="15" width="12.5703125" style="166" customWidth="1"/>
    <col min="16" max="16" width="1.85546875" style="164" customWidth="1"/>
    <col min="17" max="17" width="1" style="164" customWidth="1"/>
    <col min="18" max="16384" width="10.42578125" style="164"/>
  </cols>
  <sheetData>
    <row r="1" spans="1:17" ht="8.1" customHeight="1"/>
    <row r="2" spans="1:17" ht="8.1" customHeight="1"/>
    <row r="3" spans="1:17" s="167" customFormat="1">
      <c r="B3" s="168" t="s">
        <v>1205</v>
      </c>
      <c r="C3" s="169" t="s">
        <v>1133</v>
      </c>
      <c r="D3" s="170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Q3" s="172"/>
    </row>
    <row r="4" spans="1:17" s="173" customFormat="1" ht="16.5" customHeight="1">
      <c r="B4" s="174" t="s">
        <v>1206</v>
      </c>
      <c r="C4" s="175" t="s">
        <v>1132</v>
      </c>
      <c r="D4" s="176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Q4" s="175"/>
    </row>
    <row r="5" spans="1:17" s="177" customFormat="1" ht="9.9499999999999993" customHeight="1" thickBot="1">
      <c r="B5" s="178"/>
      <c r="C5" s="178"/>
      <c r="D5" s="179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7" s="186" customFormat="1" ht="5.25" customHeight="1" thickTop="1">
      <c r="A6" s="181"/>
      <c r="B6" s="182"/>
      <c r="C6" s="183"/>
      <c r="D6" s="184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1"/>
    </row>
    <row r="7" spans="1:17" s="186" customFormat="1" ht="16.5" customHeight="1">
      <c r="A7" s="187"/>
      <c r="B7" s="187" t="s">
        <v>0</v>
      </c>
      <c r="C7" s="188"/>
      <c r="D7" s="189" t="s">
        <v>1</v>
      </c>
      <c r="E7" s="1677" t="s">
        <v>3</v>
      </c>
      <c r="F7" s="1677"/>
      <c r="G7" s="1677"/>
      <c r="H7" s="190"/>
      <c r="I7" s="1677" t="s">
        <v>4</v>
      </c>
      <c r="J7" s="1677"/>
      <c r="K7" s="1677"/>
      <c r="L7" s="1677"/>
      <c r="M7" s="1677"/>
      <c r="N7" s="1677"/>
      <c r="O7" s="1677"/>
      <c r="P7" s="187"/>
    </row>
    <row r="8" spans="1:17" s="186" customFormat="1" ht="17.100000000000001" customHeight="1">
      <c r="A8" s="191"/>
      <c r="B8" s="191" t="s">
        <v>5</v>
      </c>
      <c r="C8" s="192"/>
      <c r="D8" s="193" t="s">
        <v>6</v>
      </c>
      <c r="E8" s="1678" t="s">
        <v>8</v>
      </c>
      <c r="F8" s="1678"/>
      <c r="G8" s="1678"/>
      <c r="H8" s="194"/>
      <c r="I8" s="1678" t="s">
        <v>9</v>
      </c>
      <c r="J8" s="1678"/>
      <c r="K8" s="1678"/>
      <c r="L8" s="1678"/>
      <c r="M8" s="1678"/>
      <c r="N8" s="1678"/>
      <c r="O8" s="1678"/>
      <c r="P8" s="191"/>
    </row>
    <row r="9" spans="1:17" s="186" customFormat="1" ht="17.100000000000001" customHeight="1">
      <c r="A9" s="191"/>
      <c r="B9" s="191"/>
      <c r="C9" s="192"/>
      <c r="D9" s="193"/>
      <c r="E9" s="1681" t="s">
        <v>378</v>
      </c>
      <c r="F9" s="1681"/>
      <c r="G9" s="1681"/>
      <c r="H9" s="194"/>
      <c r="I9" s="1681" t="s">
        <v>2</v>
      </c>
      <c r="J9" s="1681"/>
      <c r="K9" s="1681"/>
      <c r="L9" s="255"/>
      <c r="M9" s="1681" t="s">
        <v>10</v>
      </c>
      <c r="N9" s="1681"/>
      <c r="O9" s="1681"/>
      <c r="P9" s="191"/>
    </row>
    <row r="10" spans="1:17" s="186" customFormat="1" ht="17.100000000000001" customHeight="1">
      <c r="A10" s="191"/>
      <c r="B10" s="191"/>
      <c r="C10" s="192"/>
      <c r="D10" s="193"/>
      <c r="E10" s="1678" t="s">
        <v>380</v>
      </c>
      <c r="F10" s="1678"/>
      <c r="G10" s="1678"/>
      <c r="H10" s="194"/>
      <c r="I10" s="1678" t="s">
        <v>7</v>
      </c>
      <c r="J10" s="1678"/>
      <c r="K10" s="1678"/>
      <c r="L10" s="193"/>
      <c r="M10" s="1678" t="s">
        <v>11</v>
      </c>
      <c r="N10" s="1678"/>
      <c r="O10" s="1678"/>
      <c r="P10" s="191"/>
    </row>
    <row r="11" spans="1:17" s="186" customFormat="1">
      <c r="A11" s="191"/>
      <c r="B11" s="191"/>
      <c r="C11" s="192"/>
      <c r="D11" s="193"/>
      <c r="E11" s="195" t="s">
        <v>57</v>
      </c>
      <c r="F11" s="195" t="s">
        <v>33</v>
      </c>
      <c r="G11" s="195" t="s">
        <v>34</v>
      </c>
      <c r="H11" s="194"/>
      <c r="I11" s="195" t="s">
        <v>57</v>
      </c>
      <c r="J11" s="195" t="s">
        <v>33</v>
      </c>
      <c r="K11" s="195" t="s">
        <v>34</v>
      </c>
      <c r="L11" s="195"/>
      <c r="M11" s="195" t="s">
        <v>57</v>
      </c>
      <c r="N11" s="195" t="s">
        <v>33</v>
      </c>
      <c r="O11" s="195" t="s">
        <v>34</v>
      </c>
      <c r="P11" s="191"/>
    </row>
    <row r="12" spans="1:17" s="186" customFormat="1">
      <c r="A12" s="191"/>
      <c r="B12" s="191"/>
      <c r="C12" s="192"/>
      <c r="D12" s="193"/>
      <c r="E12" s="194" t="s">
        <v>7</v>
      </c>
      <c r="F12" s="194" t="s">
        <v>35</v>
      </c>
      <c r="G12" s="194" t="s">
        <v>36</v>
      </c>
      <c r="H12" s="194"/>
      <c r="I12" s="194" t="s">
        <v>7</v>
      </c>
      <c r="J12" s="194" t="s">
        <v>35</v>
      </c>
      <c r="K12" s="194" t="s">
        <v>36</v>
      </c>
      <c r="L12" s="194"/>
      <c r="M12" s="194" t="s">
        <v>7</v>
      </c>
      <c r="N12" s="194" t="s">
        <v>35</v>
      </c>
      <c r="O12" s="194" t="s">
        <v>36</v>
      </c>
      <c r="P12" s="191"/>
    </row>
    <row r="13" spans="1:17" s="186" customFormat="1" ht="7.5" customHeight="1">
      <c r="A13" s="196"/>
      <c r="B13" s="196"/>
      <c r="C13" s="197"/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6"/>
    </row>
    <row r="14" spans="1:17" ht="6.95" customHeight="1">
      <c r="A14" s="200"/>
      <c r="B14" s="201"/>
      <c r="C14" s="201"/>
      <c r="D14" s="202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0"/>
    </row>
    <row r="15" spans="1:17" s="200" customFormat="1" ht="12.95" customHeight="1">
      <c r="B15" s="205" t="s">
        <v>12</v>
      </c>
      <c r="C15" s="206"/>
      <c r="D15" s="207">
        <v>2021</v>
      </c>
      <c r="E15" s="208">
        <f t="shared" ref="E15:G17" si="0">SUM(E19,E23,E27,E31,E35,E39,E43,E47,E51,E55,E59,E63,E67,E71,E75,E79)</f>
        <v>24164</v>
      </c>
      <c r="F15" s="208">
        <f t="shared" si="0"/>
        <v>13254</v>
      </c>
      <c r="G15" s="208">
        <f t="shared" si="0"/>
        <v>10910</v>
      </c>
      <c r="H15" s="210"/>
      <c r="I15" s="208">
        <f t="shared" ref="I15:K17" si="1">SUM(I19,I23,I27,I31,I35,I39,I43,I47,I51,I55,I59,I63,I67,I71,I75,I79)</f>
        <v>98641</v>
      </c>
      <c r="J15" s="208">
        <f t="shared" si="1"/>
        <v>51147</v>
      </c>
      <c r="K15" s="208">
        <f t="shared" si="1"/>
        <v>47494</v>
      </c>
      <c r="L15" s="208"/>
      <c r="M15" s="208">
        <f t="shared" ref="M15:O17" si="2">SUM(M19,M23,M27,M31,M35,M39,M43,M47,M51,M55,M59,M63,M67,M71,M75,M79)</f>
        <v>12777</v>
      </c>
      <c r="N15" s="208">
        <f t="shared" si="2"/>
        <v>6885</v>
      </c>
      <c r="O15" s="208">
        <f t="shared" si="2"/>
        <v>5892</v>
      </c>
    </row>
    <row r="16" spans="1:17" s="200" customFormat="1" ht="12.95" customHeight="1">
      <c r="B16" s="205"/>
      <c r="C16" s="206"/>
      <c r="D16" s="207">
        <v>2022</v>
      </c>
      <c r="E16" s="208">
        <f t="shared" si="0"/>
        <v>26920</v>
      </c>
      <c r="F16" s="208">
        <f t="shared" si="0"/>
        <v>14796</v>
      </c>
      <c r="G16" s="208">
        <f t="shared" si="0"/>
        <v>12124</v>
      </c>
      <c r="H16" s="210"/>
      <c r="I16" s="208">
        <f t="shared" si="1"/>
        <v>103042</v>
      </c>
      <c r="J16" s="208">
        <f t="shared" si="1"/>
        <v>53156</v>
      </c>
      <c r="K16" s="208">
        <f t="shared" si="1"/>
        <v>49886</v>
      </c>
      <c r="L16" s="208"/>
      <c r="M16" s="208">
        <f t="shared" si="2"/>
        <v>14425</v>
      </c>
      <c r="N16" s="208">
        <f t="shared" si="2"/>
        <v>7672</v>
      </c>
      <c r="O16" s="208">
        <f t="shared" si="2"/>
        <v>6753</v>
      </c>
    </row>
    <row r="17" spans="2:17" s="200" customFormat="1" ht="12.95" customHeight="1">
      <c r="B17" s="205"/>
      <c r="C17" s="206"/>
      <c r="D17" s="207">
        <v>2023</v>
      </c>
      <c r="E17" s="208">
        <f t="shared" si="0"/>
        <v>27114</v>
      </c>
      <c r="F17" s="208">
        <f t="shared" si="0"/>
        <v>14861</v>
      </c>
      <c r="G17" s="208">
        <f t="shared" si="0"/>
        <v>12253</v>
      </c>
      <c r="H17" s="210"/>
      <c r="I17" s="208">
        <f t="shared" si="1"/>
        <v>100842</v>
      </c>
      <c r="J17" s="208">
        <f t="shared" si="1"/>
        <v>52153</v>
      </c>
      <c r="K17" s="208">
        <f t="shared" si="1"/>
        <v>48689</v>
      </c>
      <c r="L17" s="208"/>
      <c r="M17" s="208">
        <f t="shared" si="2"/>
        <v>14342</v>
      </c>
      <c r="N17" s="208">
        <f t="shared" si="2"/>
        <v>7642</v>
      </c>
      <c r="O17" s="208">
        <f t="shared" si="2"/>
        <v>6700</v>
      </c>
      <c r="Q17" s="205"/>
    </row>
    <row r="18" spans="2:17" s="200" customFormat="1" ht="6.95" customHeight="1">
      <c r="B18" s="205"/>
      <c r="C18" s="206"/>
      <c r="D18" s="212"/>
      <c r="E18" s="214"/>
      <c r="F18" s="57"/>
      <c r="G18" s="57"/>
      <c r="H18" s="57"/>
      <c r="I18" s="214"/>
      <c r="J18" s="57"/>
      <c r="K18" s="57"/>
      <c r="L18" s="57"/>
      <c r="M18" s="214"/>
      <c r="N18" s="57"/>
      <c r="O18" s="57"/>
      <c r="Q18" s="205"/>
    </row>
    <row r="19" spans="2:17" s="200" customFormat="1" ht="12.95" customHeight="1">
      <c r="B19" s="213" t="s">
        <v>13</v>
      </c>
      <c r="C19" s="213"/>
      <c r="D19" s="212">
        <v>2021</v>
      </c>
      <c r="E19" s="214">
        <f t="shared" ref="E19:E21" si="3">SUM(F19:G19)</f>
        <v>4060</v>
      </c>
      <c r="F19" s="57">
        <v>2254</v>
      </c>
      <c r="G19" s="57">
        <v>1806</v>
      </c>
      <c r="H19" s="57"/>
      <c r="I19" s="214">
        <f t="shared" ref="I19:I20" si="4">SUM(J19:K19)</f>
        <v>25136</v>
      </c>
      <c r="J19" s="57">
        <f>SUM(N19,'4.15c'!F19,'4.15c'!J19)</f>
        <v>13143</v>
      </c>
      <c r="K19" s="57">
        <f>SUM(O19,'4.15c'!G19,'4.15c'!K19)</f>
        <v>11993</v>
      </c>
      <c r="L19" s="57"/>
      <c r="M19" s="214">
        <f t="shared" ref="M19:M21" si="5">SUM(N19:O19)</f>
        <v>2463</v>
      </c>
      <c r="N19" s="57">
        <v>1262</v>
      </c>
      <c r="O19" s="57">
        <v>1201</v>
      </c>
      <c r="Q19" s="217"/>
    </row>
    <row r="20" spans="2:17" s="200" customFormat="1" ht="12.95" customHeight="1">
      <c r="B20" s="213"/>
      <c r="C20" s="213"/>
      <c r="D20" s="212">
        <v>2022</v>
      </c>
      <c r="E20" s="214">
        <f t="shared" si="3"/>
        <v>4119</v>
      </c>
      <c r="F20" s="57">
        <v>2311</v>
      </c>
      <c r="G20" s="57">
        <v>1808</v>
      </c>
      <c r="H20" s="126"/>
      <c r="I20" s="214">
        <f t="shared" si="4"/>
        <v>25139</v>
      </c>
      <c r="J20" s="57">
        <f>SUM(N20,'4.15c'!F20,'4.15c'!J20)</f>
        <v>13185</v>
      </c>
      <c r="K20" s="57">
        <f>SUM(O20,'4.15c'!G20,'4.15c'!K20)</f>
        <v>11954</v>
      </c>
      <c r="L20" s="57"/>
      <c r="M20" s="214">
        <f t="shared" si="5"/>
        <v>2150</v>
      </c>
      <c r="N20" s="57">
        <v>1109</v>
      </c>
      <c r="O20" s="57">
        <v>1041</v>
      </c>
      <c r="Q20" s="217"/>
    </row>
    <row r="21" spans="2:17" s="200" customFormat="1" ht="12.95" customHeight="1">
      <c r="B21" s="213"/>
      <c r="C21" s="213"/>
      <c r="D21" s="212">
        <v>2023</v>
      </c>
      <c r="E21" s="214">
        <f t="shared" si="3"/>
        <v>4299</v>
      </c>
      <c r="F21" s="57">
        <v>2399</v>
      </c>
      <c r="G21" s="57">
        <v>1900</v>
      </c>
      <c r="H21" s="57"/>
      <c r="I21" s="214">
        <f t="shared" ref="I21" si="6">SUM(J21:K21)</f>
        <v>25320</v>
      </c>
      <c r="J21" s="57">
        <f>SUM(N21,'4.15c'!F21,'4.15c'!J21)</f>
        <v>13201</v>
      </c>
      <c r="K21" s="57">
        <f>SUM(O21,'4.15c'!G21,'4.15c'!K21)</f>
        <v>12119</v>
      </c>
      <c r="L21" s="57"/>
      <c r="M21" s="214">
        <f t="shared" si="5"/>
        <v>1971</v>
      </c>
      <c r="N21" s="57">
        <v>1011</v>
      </c>
      <c r="O21" s="57">
        <v>960</v>
      </c>
      <c r="Q21" s="217"/>
    </row>
    <row r="22" spans="2:17" s="200" customFormat="1" ht="6.95" customHeight="1">
      <c r="B22" s="213"/>
      <c r="C22" s="213"/>
      <c r="D22" s="212"/>
      <c r="E22" s="214"/>
      <c r="F22" s="57"/>
      <c r="G22" s="57"/>
      <c r="H22" s="57"/>
      <c r="I22" s="214"/>
      <c r="J22" s="57"/>
      <c r="K22" s="57"/>
      <c r="L22" s="57"/>
      <c r="M22" s="214"/>
      <c r="N22" s="57"/>
      <c r="O22" s="57"/>
      <c r="Q22" s="217"/>
    </row>
    <row r="23" spans="2:17" s="200" customFormat="1" ht="12.95" customHeight="1">
      <c r="B23" s="213" t="s">
        <v>14</v>
      </c>
      <c r="C23" s="213"/>
      <c r="D23" s="212">
        <v>2021</v>
      </c>
      <c r="E23" s="214">
        <f t="shared" ref="E23:E25" si="7">SUM(F23:G23)</f>
        <v>4717</v>
      </c>
      <c r="F23" s="57">
        <v>2594</v>
      </c>
      <c r="G23" s="57">
        <v>2123</v>
      </c>
      <c r="H23" s="57"/>
      <c r="I23" s="214">
        <f t="shared" ref="I23:I25" si="8">SUM(J23:K23)</f>
        <v>2503</v>
      </c>
      <c r="J23" s="57">
        <f>SUM(N23,'4.15c'!F23,'4.15c'!J23)</f>
        <v>1419</v>
      </c>
      <c r="K23" s="57">
        <f>SUM(O23,'4.15c'!G23,'4.15c'!K23)</f>
        <v>1084</v>
      </c>
      <c r="L23" s="57"/>
      <c r="M23" s="214">
        <f t="shared" ref="M23:M25" si="9">SUM(N23:O23)</f>
        <v>163</v>
      </c>
      <c r="N23" s="57">
        <v>131</v>
      </c>
      <c r="O23" s="57">
        <v>32</v>
      </c>
      <c r="Q23" s="217"/>
    </row>
    <row r="24" spans="2:17" s="200" customFormat="1" ht="12.95" customHeight="1">
      <c r="B24" s="213"/>
      <c r="C24" s="213"/>
      <c r="D24" s="212">
        <v>2022</v>
      </c>
      <c r="E24" s="214">
        <f t="shared" si="7"/>
        <v>4500</v>
      </c>
      <c r="F24" s="57">
        <v>2467</v>
      </c>
      <c r="G24" s="57">
        <v>2033</v>
      </c>
      <c r="H24" s="294"/>
      <c r="I24" s="214">
        <f t="shared" si="8"/>
        <v>2505</v>
      </c>
      <c r="J24" s="57">
        <f>SUM(N24,'4.15c'!F24,'4.15c'!J24)</f>
        <v>1374</v>
      </c>
      <c r="K24" s="57">
        <f>SUM(O24,'4.15c'!G24,'4.15c'!K24)</f>
        <v>1131</v>
      </c>
      <c r="L24" s="57"/>
      <c r="M24" s="214">
        <f t="shared" si="9"/>
        <v>184</v>
      </c>
      <c r="N24" s="57">
        <v>133</v>
      </c>
      <c r="O24" s="57">
        <v>51</v>
      </c>
      <c r="Q24" s="217"/>
    </row>
    <row r="25" spans="2:17" s="200" customFormat="1" ht="12.95" customHeight="1">
      <c r="B25" s="213"/>
      <c r="C25" s="213"/>
      <c r="D25" s="212">
        <v>2023</v>
      </c>
      <c r="E25" s="214">
        <f t="shared" si="7"/>
        <v>4496</v>
      </c>
      <c r="F25" s="57">
        <v>2469</v>
      </c>
      <c r="G25" s="57">
        <v>2027</v>
      </c>
      <c r="H25" s="57"/>
      <c r="I25" s="214">
        <f t="shared" si="8"/>
        <v>2439</v>
      </c>
      <c r="J25" s="57">
        <f>SUM(N25,'4.15c'!F25,'4.15c'!J25)</f>
        <v>1400</v>
      </c>
      <c r="K25" s="57">
        <f>SUM(O25,'4.15c'!G25,'4.15c'!K25)</f>
        <v>1039</v>
      </c>
      <c r="L25" s="57"/>
      <c r="M25" s="214">
        <f t="shared" si="9"/>
        <v>176</v>
      </c>
      <c r="N25" s="57">
        <v>131</v>
      </c>
      <c r="O25" s="57">
        <v>45</v>
      </c>
      <c r="Q25" s="217"/>
    </row>
    <row r="26" spans="2:17" s="200" customFormat="1" ht="6.95" customHeight="1">
      <c r="B26" s="213"/>
      <c r="C26" s="213"/>
      <c r="D26" s="212"/>
      <c r="E26" s="214"/>
      <c r="F26" s="57"/>
      <c r="G26" s="57"/>
      <c r="H26" s="57"/>
      <c r="I26" s="214"/>
      <c r="J26" s="57"/>
      <c r="K26" s="57"/>
      <c r="L26" s="57"/>
      <c r="M26" s="214"/>
      <c r="N26" s="57"/>
      <c r="O26" s="57"/>
      <c r="Q26" s="217"/>
    </row>
    <row r="27" spans="2:17" s="200" customFormat="1" ht="12.95" customHeight="1">
      <c r="B27" s="213" t="s">
        <v>15</v>
      </c>
      <c r="C27" s="213"/>
      <c r="D27" s="212">
        <v>2021</v>
      </c>
      <c r="E27" s="214">
        <f t="shared" ref="E27:E29" si="10">SUM(F27:G27)</f>
        <v>1873</v>
      </c>
      <c r="F27" s="57">
        <v>1098</v>
      </c>
      <c r="G27" s="57">
        <v>775</v>
      </c>
      <c r="H27" s="57"/>
      <c r="I27" s="214">
        <f t="shared" ref="I27:I29" si="11">SUM(J27:K27)</f>
        <v>365</v>
      </c>
      <c r="J27" s="57">
        <f>SUM(N27,'4.15c'!F27,'4.15c'!J27)</f>
        <v>224</v>
      </c>
      <c r="K27" s="57">
        <f>SUM(O27,'4.15c'!G27,'4.15c'!K27)</f>
        <v>141</v>
      </c>
      <c r="L27" s="57"/>
      <c r="M27" s="214">
        <f t="shared" ref="M27:M29" si="12">SUM(N27:O27)</f>
        <v>85</v>
      </c>
      <c r="N27" s="57">
        <v>69</v>
      </c>
      <c r="O27" s="57">
        <v>16</v>
      </c>
      <c r="Q27" s="217"/>
    </row>
    <row r="28" spans="2:17" s="200" customFormat="1" ht="12.95" customHeight="1">
      <c r="B28" s="213"/>
      <c r="C28" s="213"/>
      <c r="D28" s="212">
        <v>2022</v>
      </c>
      <c r="E28" s="214">
        <f t="shared" si="10"/>
        <v>1873</v>
      </c>
      <c r="F28" s="57">
        <v>1110</v>
      </c>
      <c r="G28" s="57">
        <v>763</v>
      </c>
      <c r="H28" s="294"/>
      <c r="I28" s="214">
        <f t="shared" si="11"/>
        <v>328</v>
      </c>
      <c r="J28" s="57">
        <f>SUM(N28,'4.15c'!F28,'4.15c'!J28)</f>
        <v>192</v>
      </c>
      <c r="K28" s="57">
        <f>SUM(O28,'4.15c'!G28,'4.15c'!K28)</f>
        <v>136</v>
      </c>
      <c r="L28" s="57"/>
      <c r="M28" s="214">
        <f t="shared" si="12"/>
        <v>67</v>
      </c>
      <c r="N28" s="57">
        <v>46</v>
      </c>
      <c r="O28" s="57">
        <v>21</v>
      </c>
      <c r="Q28" s="217"/>
    </row>
    <row r="29" spans="2:17" s="200" customFormat="1" ht="12.95" customHeight="1">
      <c r="B29" s="213"/>
      <c r="C29" s="213"/>
      <c r="D29" s="212">
        <v>2023</v>
      </c>
      <c r="E29" s="214">
        <f t="shared" si="10"/>
        <v>2149</v>
      </c>
      <c r="F29" s="57">
        <v>1263</v>
      </c>
      <c r="G29" s="57">
        <v>886</v>
      </c>
      <c r="H29" s="57"/>
      <c r="I29" s="214">
        <f t="shared" si="11"/>
        <v>343</v>
      </c>
      <c r="J29" s="57">
        <f>SUM(N29,'4.15c'!F29,'4.15c'!J29)</f>
        <v>209</v>
      </c>
      <c r="K29" s="57">
        <f>SUM(O29,'4.15c'!G29,'4.15c'!K29)</f>
        <v>134</v>
      </c>
      <c r="L29" s="57"/>
      <c r="M29" s="214">
        <f t="shared" si="12"/>
        <v>55</v>
      </c>
      <c r="N29" s="57">
        <v>41</v>
      </c>
      <c r="O29" s="57">
        <v>14</v>
      </c>
      <c r="Q29" s="217"/>
    </row>
    <row r="30" spans="2:17" s="200" customFormat="1" ht="6.95" customHeight="1">
      <c r="B30" s="213"/>
      <c r="C30" s="213"/>
      <c r="D30" s="212"/>
      <c r="E30" s="218"/>
      <c r="F30" s="218"/>
      <c r="G30" s="218"/>
      <c r="H30" s="57"/>
      <c r="I30" s="214"/>
      <c r="J30" s="57"/>
      <c r="K30" s="57"/>
      <c r="L30" s="57"/>
      <c r="M30" s="214"/>
      <c r="N30" s="57"/>
      <c r="O30" s="57"/>
      <c r="Q30" s="217"/>
    </row>
    <row r="31" spans="2:17" s="200" customFormat="1" ht="12.95" customHeight="1">
      <c r="B31" s="213" t="s">
        <v>16</v>
      </c>
      <c r="C31" s="219"/>
      <c r="D31" s="212">
        <v>2021</v>
      </c>
      <c r="E31" s="218" t="s">
        <v>29</v>
      </c>
      <c r="F31" s="218" t="s">
        <v>29</v>
      </c>
      <c r="G31" s="218" t="s">
        <v>29</v>
      </c>
      <c r="H31" s="57"/>
      <c r="I31" s="214">
        <f t="shared" ref="I31:I33" si="13">SUM(J31:K31)</f>
        <v>2270</v>
      </c>
      <c r="J31" s="57">
        <f>SUM(N31,'4.15c'!F31,'4.15c'!J31)</f>
        <v>1242</v>
      </c>
      <c r="K31" s="57">
        <f>SUM(O31,'4.15c'!G31,'4.15c'!K31)</f>
        <v>1028</v>
      </c>
      <c r="L31" s="57"/>
      <c r="M31" s="218" t="s">
        <v>29</v>
      </c>
      <c r="N31" s="218" t="s">
        <v>29</v>
      </c>
      <c r="O31" s="218" t="s">
        <v>29</v>
      </c>
      <c r="Q31" s="220"/>
    </row>
    <row r="32" spans="2:17" s="200" customFormat="1" ht="12.95" customHeight="1">
      <c r="B32" s="213"/>
      <c r="C32" s="219"/>
      <c r="D32" s="212">
        <v>2022</v>
      </c>
      <c r="E32" s="218" t="s">
        <v>29</v>
      </c>
      <c r="F32" s="218" t="s">
        <v>29</v>
      </c>
      <c r="G32" s="218" t="s">
        <v>29</v>
      </c>
      <c r="H32" s="294"/>
      <c r="I32" s="214">
        <f t="shared" si="13"/>
        <v>2889</v>
      </c>
      <c r="J32" s="57">
        <f>SUM(N32,'4.15c'!F32,'4.15c'!J32)</f>
        <v>1501</v>
      </c>
      <c r="K32" s="57">
        <f>SUM(O32,'4.15c'!G32,'4.15c'!K32)</f>
        <v>1388</v>
      </c>
      <c r="L32" s="57"/>
      <c r="M32" s="214">
        <f t="shared" ref="M32:M33" si="14">SUM(N32:O32)</f>
        <v>665</v>
      </c>
      <c r="N32" s="57">
        <v>297</v>
      </c>
      <c r="O32" s="57">
        <v>368</v>
      </c>
      <c r="Q32" s="220"/>
    </row>
    <row r="33" spans="2:17" s="200" customFormat="1" ht="12.95" customHeight="1">
      <c r="B33" s="213"/>
      <c r="C33" s="219"/>
      <c r="D33" s="212">
        <v>2023</v>
      </c>
      <c r="E33" s="218" t="s">
        <v>29</v>
      </c>
      <c r="F33" s="218" t="s">
        <v>29</v>
      </c>
      <c r="G33" s="218" t="s">
        <v>29</v>
      </c>
      <c r="H33" s="57"/>
      <c r="I33" s="214">
        <f t="shared" si="13"/>
        <v>2498</v>
      </c>
      <c r="J33" s="57">
        <f>SUM(N33,'4.15c'!F33,'4.15c'!J33)</f>
        <v>1285</v>
      </c>
      <c r="K33" s="57">
        <f>SUM(O33,'4.15c'!G33,'4.15c'!K33)</f>
        <v>1213</v>
      </c>
      <c r="L33" s="57"/>
      <c r="M33" s="214">
        <f t="shared" si="14"/>
        <v>664</v>
      </c>
      <c r="N33" s="57">
        <v>295</v>
      </c>
      <c r="O33" s="57">
        <v>369</v>
      </c>
      <c r="Q33" s="220"/>
    </row>
    <row r="34" spans="2:17" s="200" customFormat="1" ht="6.95" customHeight="1">
      <c r="B34" s="213"/>
      <c r="C34" s="219"/>
      <c r="D34" s="212"/>
      <c r="E34" s="214"/>
      <c r="F34" s="57"/>
      <c r="G34" s="57"/>
      <c r="H34" s="57"/>
      <c r="I34" s="214"/>
      <c r="J34" s="57"/>
      <c r="K34" s="57"/>
      <c r="L34" s="57"/>
      <c r="M34" s="214"/>
      <c r="N34" s="57"/>
      <c r="O34" s="57"/>
      <c r="Q34" s="220"/>
    </row>
    <row r="35" spans="2:17" s="200" customFormat="1" ht="12.95" customHeight="1">
      <c r="B35" s="213" t="s">
        <v>17</v>
      </c>
      <c r="C35" s="201"/>
      <c r="D35" s="212">
        <v>2021</v>
      </c>
      <c r="E35" s="214">
        <f t="shared" ref="E35:E37" si="15">SUM(F35:G35)</f>
        <v>1596</v>
      </c>
      <c r="F35" s="57">
        <v>886</v>
      </c>
      <c r="G35" s="57">
        <v>710</v>
      </c>
      <c r="H35" s="57"/>
      <c r="I35" s="214">
        <f t="shared" ref="I35:I37" si="16">SUM(J35:K35)</f>
        <v>4706</v>
      </c>
      <c r="J35" s="57">
        <f>SUM(N35,'4.15c'!F35,'4.15c'!J35)</f>
        <v>2571</v>
      </c>
      <c r="K35" s="57">
        <f>SUM(O35,'4.15c'!G35,'4.15c'!K35)</f>
        <v>2135</v>
      </c>
      <c r="L35" s="57"/>
      <c r="M35" s="214">
        <f t="shared" ref="M35:M37" si="17">SUM(N35:O35)</f>
        <v>405</v>
      </c>
      <c r="N35" s="57">
        <v>235</v>
      </c>
      <c r="O35" s="57">
        <v>170</v>
      </c>
      <c r="Q35" s="217"/>
    </row>
    <row r="36" spans="2:17" s="200" customFormat="1" ht="12.95" customHeight="1">
      <c r="B36" s="213"/>
      <c r="C36" s="201"/>
      <c r="D36" s="212">
        <v>2022</v>
      </c>
      <c r="E36" s="214">
        <f t="shared" si="15"/>
        <v>1517</v>
      </c>
      <c r="F36" s="57">
        <v>826</v>
      </c>
      <c r="G36" s="57">
        <v>691</v>
      </c>
      <c r="H36" s="294"/>
      <c r="I36" s="214">
        <f t="shared" si="16"/>
        <v>4873</v>
      </c>
      <c r="J36" s="57">
        <f>SUM(N36,'4.15c'!F36,'4.15c'!J36)</f>
        <v>2665</v>
      </c>
      <c r="K36" s="57">
        <f>SUM(O36,'4.15c'!G36,'4.15c'!K36)</f>
        <v>2208</v>
      </c>
      <c r="L36" s="57"/>
      <c r="M36" s="214">
        <f t="shared" si="17"/>
        <v>436</v>
      </c>
      <c r="N36" s="57">
        <v>241</v>
      </c>
      <c r="O36" s="57">
        <v>195</v>
      </c>
      <c r="Q36" s="217"/>
    </row>
    <row r="37" spans="2:17" s="200" customFormat="1" ht="12.95" customHeight="1">
      <c r="B37" s="213"/>
      <c r="C37" s="201"/>
      <c r="D37" s="212">
        <v>2023</v>
      </c>
      <c r="E37" s="214">
        <f t="shared" si="15"/>
        <v>1557</v>
      </c>
      <c r="F37" s="57">
        <v>839</v>
      </c>
      <c r="G37" s="57">
        <v>718</v>
      </c>
      <c r="H37" s="57"/>
      <c r="I37" s="214">
        <f t="shared" si="16"/>
        <v>4757</v>
      </c>
      <c r="J37" s="57">
        <f>SUM(N37,'4.15c'!F37,'4.15c'!J37)</f>
        <v>2514</v>
      </c>
      <c r="K37" s="57">
        <f>SUM(O37,'4.15c'!G37,'4.15c'!K37)</f>
        <v>2243</v>
      </c>
      <c r="L37" s="57"/>
      <c r="M37" s="214">
        <f t="shared" si="17"/>
        <v>497</v>
      </c>
      <c r="N37" s="57">
        <v>264</v>
      </c>
      <c r="O37" s="57">
        <v>233</v>
      </c>
      <c r="Q37" s="217"/>
    </row>
    <row r="38" spans="2:17" s="200" customFormat="1" ht="6.95" customHeight="1">
      <c r="B38" s="213"/>
      <c r="C38" s="201"/>
      <c r="D38" s="212"/>
      <c r="E38" s="214"/>
      <c r="F38" s="57"/>
      <c r="G38" s="57"/>
      <c r="H38" s="57"/>
      <c r="I38" s="214"/>
      <c r="J38" s="57"/>
      <c r="K38" s="57"/>
      <c r="L38" s="57"/>
      <c r="M38" s="214"/>
      <c r="N38" s="57"/>
      <c r="O38" s="57"/>
      <c r="Q38" s="217"/>
    </row>
    <row r="39" spans="2:17" s="200" customFormat="1" ht="12.95" customHeight="1">
      <c r="B39" s="213" t="s">
        <v>18</v>
      </c>
      <c r="C39" s="201"/>
      <c r="D39" s="212">
        <v>2021</v>
      </c>
      <c r="E39" s="214">
        <f t="shared" ref="E39:E41" si="18">SUM(F39:G39)</f>
        <v>2833</v>
      </c>
      <c r="F39" s="57">
        <v>1519</v>
      </c>
      <c r="G39" s="57">
        <v>1314</v>
      </c>
      <c r="H39" s="57"/>
      <c r="I39" s="214">
        <f t="shared" ref="I39:I41" si="19">SUM(J39:K39)</f>
        <v>1158</v>
      </c>
      <c r="J39" s="57">
        <f>SUM(N39,'4.15c'!F39,'4.15c'!J39)</f>
        <v>622</v>
      </c>
      <c r="K39" s="57">
        <f>SUM(O39,'4.15c'!G39,'4.15c'!K39)</f>
        <v>536</v>
      </c>
      <c r="L39" s="57"/>
      <c r="M39" s="214">
        <f t="shared" ref="M39:M41" si="20">SUM(N39:O39)</f>
        <v>678</v>
      </c>
      <c r="N39" s="57">
        <v>372</v>
      </c>
      <c r="O39" s="57">
        <v>306</v>
      </c>
      <c r="Q39" s="217"/>
    </row>
    <row r="40" spans="2:17" s="200" customFormat="1" ht="12.95" customHeight="1">
      <c r="B40" s="213"/>
      <c r="C40" s="201"/>
      <c r="D40" s="212">
        <v>2022</v>
      </c>
      <c r="E40" s="214">
        <f t="shared" si="18"/>
        <v>2990</v>
      </c>
      <c r="F40" s="57">
        <v>1617</v>
      </c>
      <c r="G40" s="57">
        <v>1373</v>
      </c>
      <c r="H40" s="294"/>
      <c r="I40" s="214">
        <f t="shared" si="19"/>
        <v>1230</v>
      </c>
      <c r="J40" s="57">
        <f>SUM(N40,'4.15c'!F40,'4.15c'!J40)</f>
        <v>676</v>
      </c>
      <c r="K40" s="57">
        <f>SUM(O40,'4.15c'!G40,'4.15c'!K40)</f>
        <v>554</v>
      </c>
      <c r="L40" s="57"/>
      <c r="M40" s="214">
        <f t="shared" si="20"/>
        <v>750</v>
      </c>
      <c r="N40" s="57">
        <v>422</v>
      </c>
      <c r="O40" s="57">
        <v>328</v>
      </c>
      <c r="Q40" s="217"/>
    </row>
    <row r="41" spans="2:17" s="200" customFormat="1" ht="12.95" customHeight="1">
      <c r="B41" s="213"/>
      <c r="C41" s="201"/>
      <c r="D41" s="212">
        <v>2023</v>
      </c>
      <c r="E41" s="214">
        <f t="shared" si="18"/>
        <v>3006</v>
      </c>
      <c r="F41" s="57">
        <v>1619</v>
      </c>
      <c r="G41" s="57">
        <v>1387</v>
      </c>
      <c r="H41" s="57"/>
      <c r="I41" s="214">
        <f t="shared" si="19"/>
        <v>1229</v>
      </c>
      <c r="J41" s="57">
        <f>SUM(N41,'4.15c'!F41,'4.15c'!J41)</f>
        <v>658</v>
      </c>
      <c r="K41" s="57">
        <f>SUM(O41,'4.15c'!G41,'4.15c'!K41)</f>
        <v>571</v>
      </c>
      <c r="L41" s="57"/>
      <c r="M41" s="214">
        <f t="shared" si="20"/>
        <v>811</v>
      </c>
      <c r="N41" s="57">
        <v>443</v>
      </c>
      <c r="O41" s="57">
        <v>368</v>
      </c>
      <c r="Q41" s="217"/>
    </row>
    <row r="42" spans="2:17" s="200" customFormat="1" ht="6.95" customHeight="1">
      <c r="B42" s="213"/>
      <c r="C42" s="201"/>
      <c r="D42" s="212"/>
      <c r="E42" s="214"/>
      <c r="F42" s="57"/>
      <c r="G42" s="57"/>
      <c r="H42" s="57"/>
      <c r="I42" s="214"/>
      <c r="J42" s="57"/>
      <c r="K42" s="57"/>
      <c r="L42" s="57"/>
      <c r="M42" s="214"/>
      <c r="N42" s="57"/>
      <c r="O42" s="57"/>
      <c r="Q42" s="217"/>
    </row>
    <row r="43" spans="2:17" s="200" customFormat="1" ht="12.95" customHeight="1">
      <c r="B43" s="213" t="s">
        <v>19</v>
      </c>
      <c r="C43" s="201"/>
      <c r="D43" s="212">
        <v>2021</v>
      </c>
      <c r="E43" s="214">
        <f t="shared" ref="E43:E45" si="21">SUM(F43:G43)</f>
        <v>884</v>
      </c>
      <c r="F43" s="57">
        <v>507</v>
      </c>
      <c r="G43" s="57">
        <v>377</v>
      </c>
      <c r="H43" s="57"/>
      <c r="I43" s="214">
        <f t="shared" ref="I43:I45" si="22">SUM(J43:K43)</f>
        <v>4619</v>
      </c>
      <c r="J43" s="57">
        <f>SUM(N43,'4.15c'!F43,'4.15c'!J43)</f>
        <v>2305</v>
      </c>
      <c r="K43" s="57">
        <f>SUM(O43,'4.15c'!G43,'4.15c'!K43)</f>
        <v>2314</v>
      </c>
      <c r="L43" s="57"/>
      <c r="M43" s="214">
        <f t="shared" ref="M43:M45" si="23">SUM(N43:O43)</f>
        <v>216</v>
      </c>
      <c r="N43" s="57">
        <v>107</v>
      </c>
      <c r="O43" s="57">
        <v>109</v>
      </c>
      <c r="Q43" s="217"/>
    </row>
    <row r="44" spans="2:17" s="200" customFormat="1" ht="12.95" customHeight="1">
      <c r="B44" s="213"/>
      <c r="C44" s="201"/>
      <c r="D44" s="212">
        <v>2022</v>
      </c>
      <c r="E44" s="214">
        <f t="shared" si="21"/>
        <v>874</v>
      </c>
      <c r="F44" s="57">
        <v>488</v>
      </c>
      <c r="G44" s="57">
        <v>386</v>
      </c>
      <c r="H44" s="294"/>
      <c r="I44" s="214">
        <f t="shared" si="22"/>
        <v>6857</v>
      </c>
      <c r="J44" s="57">
        <f>SUM(N44,'4.15c'!F44,'4.15c'!J44)</f>
        <v>3452</v>
      </c>
      <c r="K44" s="57">
        <f>SUM(O44,'4.15c'!G44,'4.15c'!K44)</f>
        <v>3405</v>
      </c>
      <c r="L44" s="57"/>
      <c r="M44" s="214">
        <f t="shared" si="23"/>
        <v>226</v>
      </c>
      <c r="N44" s="57">
        <v>107</v>
      </c>
      <c r="O44" s="57">
        <v>119</v>
      </c>
      <c r="Q44" s="217"/>
    </row>
    <row r="45" spans="2:17" s="200" customFormat="1" ht="12.95" customHeight="1">
      <c r="B45" s="213"/>
      <c r="C45" s="201"/>
      <c r="D45" s="212">
        <v>2023</v>
      </c>
      <c r="E45" s="214">
        <f t="shared" si="21"/>
        <v>882</v>
      </c>
      <c r="F45" s="57">
        <v>501</v>
      </c>
      <c r="G45" s="57">
        <v>381</v>
      </c>
      <c r="H45" s="57"/>
      <c r="I45" s="214">
        <f t="shared" si="22"/>
        <v>5978</v>
      </c>
      <c r="J45" s="57">
        <f>SUM(N45,'4.15c'!F45,'4.15c'!J45)</f>
        <v>2995</v>
      </c>
      <c r="K45" s="57">
        <f>SUM(O45,'4.15c'!G45,'4.15c'!K45)</f>
        <v>2983</v>
      </c>
      <c r="L45" s="57"/>
      <c r="M45" s="214">
        <f t="shared" si="23"/>
        <v>118</v>
      </c>
      <c r="N45" s="57">
        <v>67</v>
      </c>
      <c r="O45" s="57">
        <v>51</v>
      </c>
      <c r="Q45" s="217"/>
    </row>
    <row r="46" spans="2:17" s="200" customFormat="1" ht="6.95" customHeight="1">
      <c r="B46" s="213"/>
      <c r="C46" s="201"/>
      <c r="D46" s="212"/>
      <c r="E46" s="214"/>
      <c r="F46" s="57"/>
      <c r="G46" s="57"/>
      <c r="H46" s="57"/>
      <c r="I46" s="214"/>
      <c r="J46" s="57"/>
      <c r="K46" s="57"/>
      <c r="L46" s="57"/>
      <c r="M46" s="214"/>
      <c r="N46" s="57"/>
      <c r="O46" s="57"/>
      <c r="Q46" s="217"/>
    </row>
    <row r="47" spans="2:17" s="200" customFormat="1" ht="12.95" customHeight="1">
      <c r="B47" s="213" t="s">
        <v>20</v>
      </c>
      <c r="C47" s="201"/>
      <c r="D47" s="212">
        <v>2021</v>
      </c>
      <c r="E47" s="214">
        <f t="shared" ref="E47:E49" si="24">SUM(F47:G47)</f>
        <v>232</v>
      </c>
      <c r="F47" s="57">
        <v>128</v>
      </c>
      <c r="G47" s="57">
        <v>104</v>
      </c>
      <c r="H47" s="57"/>
      <c r="I47" s="214">
        <f t="shared" ref="I47:I49" si="25">SUM(J47:K47)</f>
        <v>6737</v>
      </c>
      <c r="J47" s="57">
        <f>SUM(N47,'4.15c'!F47,'4.15c'!J47)</f>
        <v>3765</v>
      </c>
      <c r="K47" s="57">
        <f>SUM(O47,'4.15c'!G47,'4.15c'!K47)</f>
        <v>2972</v>
      </c>
      <c r="L47" s="57"/>
      <c r="M47" s="214">
        <f t="shared" ref="M47:M49" si="26">SUM(N47:O47)</f>
        <v>114</v>
      </c>
      <c r="N47" s="57">
        <v>56</v>
      </c>
      <c r="O47" s="57">
        <v>58</v>
      </c>
      <c r="Q47" s="217"/>
    </row>
    <row r="48" spans="2:17" s="200" customFormat="1" ht="12.95" customHeight="1">
      <c r="B48" s="213"/>
      <c r="C48" s="201"/>
      <c r="D48" s="212">
        <v>2022</v>
      </c>
      <c r="E48" s="214">
        <f t="shared" si="24"/>
        <v>188</v>
      </c>
      <c r="F48" s="57">
        <v>108</v>
      </c>
      <c r="G48" s="57">
        <v>80</v>
      </c>
      <c r="H48" s="294"/>
      <c r="I48" s="214">
        <f t="shared" si="25"/>
        <v>6507</v>
      </c>
      <c r="J48" s="57">
        <f>SUM(N48,'4.15c'!F48,'4.15c'!J48)</f>
        <v>3617</v>
      </c>
      <c r="K48" s="57">
        <f>SUM(O48,'4.15c'!G48,'4.15c'!K48)</f>
        <v>2890</v>
      </c>
      <c r="L48" s="57"/>
      <c r="M48" s="214">
        <f t="shared" si="26"/>
        <v>122</v>
      </c>
      <c r="N48" s="57">
        <v>59</v>
      </c>
      <c r="O48" s="57">
        <v>63</v>
      </c>
      <c r="Q48" s="217"/>
    </row>
    <row r="49" spans="2:17" s="200" customFormat="1" ht="12.95" customHeight="1">
      <c r="B49" s="213"/>
      <c r="C49" s="201"/>
      <c r="D49" s="212">
        <v>2023</v>
      </c>
      <c r="E49" s="214">
        <f t="shared" si="24"/>
        <v>168</v>
      </c>
      <c r="F49" s="57">
        <v>89</v>
      </c>
      <c r="G49" s="57">
        <v>79</v>
      </c>
      <c r="H49" s="57"/>
      <c r="I49" s="214">
        <f t="shared" si="25"/>
        <v>6016</v>
      </c>
      <c r="J49" s="57">
        <f>SUM(N49,'4.15c'!F49,'4.15c'!J49)</f>
        <v>3350</v>
      </c>
      <c r="K49" s="57">
        <f>SUM(O49,'4.15c'!G49,'4.15c'!K49)</f>
        <v>2666</v>
      </c>
      <c r="L49" s="57"/>
      <c r="M49" s="214">
        <f t="shared" si="26"/>
        <v>126</v>
      </c>
      <c r="N49" s="57">
        <v>63</v>
      </c>
      <c r="O49" s="57">
        <v>63</v>
      </c>
      <c r="Q49" s="217"/>
    </row>
    <row r="50" spans="2:17" s="200" customFormat="1" ht="6.95" customHeight="1">
      <c r="B50" s="213"/>
      <c r="C50" s="201"/>
      <c r="D50" s="212"/>
      <c r="E50" s="218"/>
      <c r="F50" s="218"/>
      <c r="G50" s="218"/>
      <c r="H50" s="57"/>
      <c r="I50" s="214"/>
      <c r="J50" s="57"/>
      <c r="K50" s="57"/>
      <c r="L50" s="57"/>
      <c r="M50" s="218"/>
      <c r="N50" s="218"/>
      <c r="O50" s="218"/>
      <c r="Q50" s="217"/>
    </row>
    <row r="51" spans="2:17" s="200" customFormat="1" ht="12.95" customHeight="1">
      <c r="B51" s="213" t="s">
        <v>21</v>
      </c>
      <c r="C51" s="219"/>
      <c r="D51" s="212">
        <v>2021</v>
      </c>
      <c r="E51" s="218" t="s">
        <v>29</v>
      </c>
      <c r="F51" s="218" t="s">
        <v>29</v>
      </c>
      <c r="G51" s="218" t="s">
        <v>29</v>
      </c>
      <c r="H51" s="57"/>
      <c r="I51" s="214">
        <f t="shared" ref="I51:I53" si="27">SUM(J51:K51)</f>
        <v>364</v>
      </c>
      <c r="J51" s="57">
        <f>SUM(N51,'4.15c'!F51,'4.15c'!J51)</f>
        <v>201</v>
      </c>
      <c r="K51" s="57">
        <f>SUM(O51,'4.15c'!G51,'4.15c'!K51)</f>
        <v>163</v>
      </c>
      <c r="L51" s="57"/>
      <c r="M51" s="218" t="s">
        <v>29</v>
      </c>
      <c r="N51" s="218" t="s">
        <v>29</v>
      </c>
      <c r="O51" s="218" t="s">
        <v>29</v>
      </c>
      <c r="Q51" s="220"/>
    </row>
    <row r="52" spans="2:17" s="200" customFormat="1" ht="12.95" customHeight="1">
      <c r="B52" s="213"/>
      <c r="C52" s="219"/>
      <c r="D52" s="212">
        <v>2022</v>
      </c>
      <c r="E52" s="218" t="s">
        <v>29</v>
      </c>
      <c r="F52" s="218" t="s">
        <v>29</v>
      </c>
      <c r="G52" s="218" t="s">
        <v>29</v>
      </c>
      <c r="H52" s="294"/>
      <c r="I52" s="214">
        <f t="shared" si="27"/>
        <v>360</v>
      </c>
      <c r="J52" s="57">
        <f>SUM(N52,'4.15c'!F52,'4.15c'!J52)</f>
        <v>209</v>
      </c>
      <c r="K52" s="57">
        <f>SUM(O52,'4.15c'!G52,'4.15c'!K52)</f>
        <v>151</v>
      </c>
      <c r="L52" s="57"/>
      <c r="M52" s="218" t="s">
        <v>29</v>
      </c>
      <c r="N52" s="218" t="s">
        <v>29</v>
      </c>
      <c r="O52" s="218" t="s">
        <v>29</v>
      </c>
      <c r="Q52" s="220"/>
    </row>
    <row r="53" spans="2:17" s="200" customFormat="1" ht="12.95" customHeight="1">
      <c r="B53" s="213"/>
      <c r="C53" s="219"/>
      <c r="D53" s="212">
        <v>2023</v>
      </c>
      <c r="E53" s="218" t="s">
        <v>29</v>
      </c>
      <c r="F53" s="218" t="s">
        <v>29</v>
      </c>
      <c r="G53" s="218" t="s">
        <v>29</v>
      </c>
      <c r="H53" s="57"/>
      <c r="I53" s="214">
        <f t="shared" si="27"/>
        <v>344</v>
      </c>
      <c r="J53" s="57">
        <f>SUM(N53,'4.15c'!F53,'4.15c'!J53)</f>
        <v>197</v>
      </c>
      <c r="K53" s="57">
        <f>SUM(O53,'4.15c'!G53,'4.15c'!K53)</f>
        <v>147</v>
      </c>
      <c r="L53" s="57"/>
      <c r="M53" s="218" t="s">
        <v>29</v>
      </c>
      <c r="N53" s="218" t="s">
        <v>29</v>
      </c>
      <c r="O53" s="218" t="s">
        <v>29</v>
      </c>
      <c r="Q53" s="220"/>
    </row>
    <row r="54" spans="2:17" s="200" customFormat="1" ht="6.95" customHeight="1">
      <c r="B54" s="213"/>
      <c r="C54" s="219"/>
      <c r="D54" s="212"/>
      <c r="E54" s="214"/>
      <c r="F54" s="57"/>
      <c r="G54" s="57"/>
      <c r="H54" s="57"/>
      <c r="I54" s="214"/>
      <c r="J54" s="57"/>
      <c r="K54" s="57"/>
      <c r="L54" s="57"/>
      <c r="M54" s="214"/>
      <c r="N54" s="57"/>
      <c r="O54" s="57"/>
      <c r="Q54" s="220"/>
    </row>
    <row r="55" spans="2:17" s="200" customFormat="1" ht="12.95" customHeight="1">
      <c r="B55" s="213" t="s">
        <v>22</v>
      </c>
      <c r="C55" s="201"/>
      <c r="D55" s="212">
        <v>2021</v>
      </c>
      <c r="E55" s="214">
        <f t="shared" ref="E55:E57" si="28">SUM(F55:G55)</f>
        <v>6258</v>
      </c>
      <c r="F55" s="57">
        <v>3385</v>
      </c>
      <c r="G55" s="57">
        <v>2873</v>
      </c>
      <c r="H55" s="57"/>
      <c r="I55" s="214">
        <f t="shared" ref="I55:I57" si="29">SUM(J55:K55)</f>
        <v>19320</v>
      </c>
      <c r="J55" s="57">
        <f>SUM(N55,'4.15c'!F55,'4.15c'!J55)</f>
        <v>9995</v>
      </c>
      <c r="K55" s="57">
        <f>SUM(O55,'4.15c'!G55,'4.15c'!K55)</f>
        <v>9325</v>
      </c>
      <c r="L55" s="57"/>
      <c r="M55" s="214">
        <f t="shared" ref="M55:M57" si="30">SUM(N55:O55)</f>
        <v>5160</v>
      </c>
      <c r="N55" s="57">
        <v>2814</v>
      </c>
      <c r="O55" s="57">
        <v>2346</v>
      </c>
      <c r="Q55" s="217"/>
    </row>
    <row r="56" spans="2:17" s="200" customFormat="1" ht="12.95" customHeight="1">
      <c r="B56" s="213"/>
      <c r="C56" s="201"/>
      <c r="D56" s="212">
        <v>2022</v>
      </c>
      <c r="E56" s="214">
        <f t="shared" si="28"/>
        <v>8380</v>
      </c>
      <c r="F56" s="57">
        <v>4529</v>
      </c>
      <c r="G56" s="57">
        <v>3851</v>
      </c>
      <c r="H56" s="294"/>
      <c r="I56" s="214">
        <f t="shared" si="29"/>
        <v>19387</v>
      </c>
      <c r="J56" s="57">
        <f>SUM(N56,'4.15c'!F56,'4.15c'!J56)</f>
        <v>10023</v>
      </c>
      <c r="K56" s="57">
        <f>SUM(O56,'4.15c'!G56,'4.15c'!K56)</f>
        <v>9364</v>
      </c>
      <c r="L56" s="57"/>
      <c r="M56" s="214">
        <f t="shared" si="30"/>
        <v>5746</v>
      </c>
      <c r="N56" s="57">
        <v>3118</v>
      </c>
      <c r="O56" s="57">
        <v>2628</v>
      </c>
      <c r="Q56" s="217"/>
    </row>
    <row r="57" spans="2:17" s="200" customFormat="1" ht="12.95" customHeight="1">
      <c r="B57" s="213"/>
      <c r="C57" s="201"/>
      <c r="D57" s="212">
        <v>2023</v>
      </c>
      <c r="E57" s="214">
        <f t="shared" si="28"/>
        <v>8108</v>
      </c>
      <c r="F57" s="57">
        <v>4342</v>
      </c>
      <c r="G57" s="57">
        <v>3766</v>
      </c>
      <c r="H57" s="57"/>
      <c r="I57" s="214">
        <f t="shared" si="29"/>
        <v>20774</v>
      </c>
      <c r="J57" s="57">
        <f>SUM(N57,'4.15c'!F57,'4.15c'!J57)</f>
        <v>10809</v>
      </c>
      <c r="K57" s="57">
        <f>SUM(O57,'4.15c'!G57,'4.15c'!K57)</f>
        <v>9965</v>
      </c>
      <c r="L57" s="57"/>
      <c r="M57" s="214">
        <f t="shared" si="30"/>
        <v>5769</v>
      </c>
      <c r="N57" s="57">
        <v>3128</v>
      </c>
      <c r="O57" s="57">
        <v>2641</v>
      </c>
      <c r="Q57" s="217"/>
    </row>
    <row r="58" spans="2:17" s="200" customFormat="1" ht="6.95" customHeight="1">
      <c r="B58" s="213"/>
      <c r="C58" s="201"/>
      <c r="D58" s="212"/>
      <c r="E58" s="214"/>
      <c r="F58" s="57"/>
      <c r="G58" s="57"/>
      <c r="H58" s="57"/>
      <c r="I58" s="214"/>
      <c r="J58" s="57"/>
      <c r="K58" s="57"/>
      <c r="L58" s="57"/>
      <c r="M58" s="214"/>
      <c r="N58" s="57"/>
      <c r="O58" s="57"/>
      <c r="Q58" s="217"/>
    </row>
    <row r="59" spans="2:17" s="200" customFormat="1" ht="12.95" customHeight="1">
      <c r="B59" s="213" t="s">
        <v>23</v>
      </c>
      <c r="C59" s="201"/>
      <c r="D59" s="212">
        <v>2021</v>
      </c>
      <c r="E59" s="214">
        <f t="shared" ref="E59:E61" si="31">SUM(F59:G59)</f>
        <v>1017</v>
      </c>
      <c r="F59" s="57">
        <v>513</v>
      </c>
      <c r="G59" s="57">
        <v>504</v>
      </c>
      <c r="H59" s="57"/>
      <c r="I59" s="214">
        <f t="shared" ref="I59:I61" si="32">SUM(J59:K59)</f>
        <v>1433</v>
      </c>
      <c r="J59" s="57">
        <f>SUM(N59,'4.15c'!F59,'4.15c'!J59)</f>
        <v>883</v>
      </c>
      <c r="K59" s="57">
        <f>SUM(O59,'4.15c'!G59,'4.15c'!K59)</f>
        <v>550</v>
      </c>
      <c r="L59" s="57"/>
      <c r="M59" s="214">
        <f t="shared" ref="M59:M61" si="33">SUM(N59:O59)</f>
        <v>318</v>
      </c>
      <c r="N59" s="57">
        <v>172</v>
      </c>
      <c r="O59" s="57">
        <v>146</v>
      </c>
      <c r="Q59" s="217"/>
    </row>
    <row r="60" spans="2:17" s="200" customFormat="1" ht="12.95" customHeight="1">
      <c r="B60" s="213"/>
      <c r="C60" s="201"/>
      <c r="D60" s="212">
        <v>2022</v>
      </c>
      <c r="E60" s="214">
        <f t="shared" si="31"/>
        <v>1360</v>
      </c>
      <c r="F60" s="57">
        <v>697</v>
      </c>
      <c r="G60" s="57">
        <v>663</v>
      </c>
      <c r="H60" s="294"/>
      <c r="I60" s="214">
        <f t="shared" si="32"/>
        <v>1549</v>
      </c>
      <c r="J60" s="57">
        <f>SUM(N60,'4.15c'!F60,'4.15c'!J60)</f>
        <v>922</v>
      </c>
      <c r="K60" s="57">
        <f>SUM(O60,'4.15c'!G60,'4.15c'!K60)</f>
        <v>627</v>
      </c>
      <c r="L60" s="57"/>
      <c r="M60" s="214">
        <f t="shared" si="33"/>
        <v>502</v>
      </c>
      <c r="N60" s="57">
        <v>269</v>
      </c>
      <c r="O60" s="57">
        <v>233</v>
      </c>
      <c r="Q60" s="217"/>
    </row>
    <row r="61" spans="2:17" s="200" customFormat="1" ht="12.95" customHeight="1">
      <c r="B61" s="213"/>
      <c r="C61" s="201"/>
      <c r="D61" s="212">
        <v>2023</v>
      </c>
      <c r="E61" s="214">
        <f t="shared" si="31"/>
        <v>1346</v>
      </c>
      <c r="F61" s="57">
        <v>699</v>
      </c>
      <c r="G61" s="57">
        <v>647</v>
      </c>
      <c r="H61" s="57"/>
      <c r="I61" s="214">
        <f t="shared" si="32"/>
        <v>1522</v>
      </c>
      <c r="J61" s="57">
        <f>SUM(N61,'4.15c'!F61,'4.15c'!J61)</f>
        <v>906</v>
      </c>
      <c r="K61" s="57">
        <f>SUM(O61,'4.15c'!G61,'4.15c'!K61)</f>
        <v>616</v>
      </c>
      <c r="L61" s="57"/>
      <c r="M61" s="214">
        <f t="shared" si="33"/>
        <v>553</v>
      </c>
      <c r="N61" s="57">
        <v>287</v>
      </c>
      <c r="O61" s="57">
        <v>266</v>
      </c>
      <c r="Q61" s="217"/>
    </row>
    <row r="62" spans="2:17" s="200" customFormat="1" ht="6.95" customHeight="1">
      <c r="B62" s="213"/>
      <c r="C62" s="201"/>
      <c r="D62" s="212"/>
      <c r="E62" s="214"/>
      <c r="F62" s="57"/>
      <c r="G62" s="57"/>
      <c r="H62" s="57"/>
      <c r="I62" s="214"/>
      <c r="J62" s="57"/>
      <c r="K62" s="57"/>
      <c r="L62" s="57"/>
      <c r="M62" s="214"/>
      <c r="N62" s="57"/>
      <c r="O62" s="57">
        <v>620</v>
      </c>
      <c r="Q62" s="217"/>
    </row>
    <row r="63" spans="2:17" s="200" customFormat="1" ht="12.95" customHeight="1">
      <c r="B63" s="213" t="s">
        <v>24</v>
      </c>
      <c r="C63" s="201"/>
      <c r="D63" s="212">
        <v>2021</v>
      </c>
      <c r="E63" s="214">
        <f t="shared" ref="E63:E65" si="34">SUM(F63:G63)</f>
        <v>282</v>
      </c>
      <c r="F63" s="57">
        <v>140</v>
      </c>
      <c r="G63" s="57">
        <v>142</v>
      </c>
      <c r="H63" s="57"/>
      <c r="I63" s="214">
        <f t="shared" ref="I63:I65" si="35">SUM(J63:K63)</f>
        <v>6684</v>
      </c>
      <c r="J63" s="57">
        <f>SUM(N63,'4.15c'!F63,'4.15c'!J63)</f>
        <v>3308</v>
      </c>
      <c r="K63" s="57">
        <f>SUM(O63,'4.15c'!G63,'4.15c'!K63)</f>
        <v>3376</v>
      </c>
      <c r="L63" s="57"/>
      <c r="M63" s="214">
        <f t="shared" ref="M63:M65" si="36">SUM(N63:O63)</f>
        <v>1001</v>
      </c>
      <c r="N63" s="57">
        <v>534</v>
      </c>
      <c r="O63" s="57">
        <v>467</v>
      </c>
      <c r="Q63" s="217"/>
    </row>
    <row r="64" spans="2:17" s="200" customFormat="1" ht="12.95" customHeight="1">
      <c r="B64" s="213"/>
      <c r="C64" s="201"/>
      <c r="D64" s="212">
        <v>2022</v>
      </c>
      <c r="E64" s="214">
        <f t="shared" si="34"/>
        <v>289</v>
      </c>
      <c r="F64" s="57">
        <v>153</v>
      </c>
      <c r="G64" s="57">
        <v>136</v>
      </c>
      <c r="H64" s="294"/>
      <c r="I64" s="214">
        <f t="shared" si="35"/>
        <v>6851</v>
      </c>
      <c r="J64" s="57">
        <f>SUM(N64,'4.15c'!F64,'4.15c'!J64)</f>
        <v>3387</v>
      </c>
      <c r="K64" s="57">
        <f>SUM(O64,'4.15c'!G64,'4.15c'!K64)</f>
        <v>3464</v>
      </c>
      <c r="L64" s="57"/>
      <c r="M64" s="214">
        <f t="shared" si="36"/>
        <v>1298</v>
      </c>
      <c r="N64" s="57">
        <v>710</v>
      </c>
      <c r="O64" s="57">
        <v>588</v>
      </c>
      <c r="Q64" s="217"/>
    </row>
    <row r="65" spans="2:17" s="200" customFormat="1" ht="12.95" customHeight="1">
      <c r="B65" s="213"/>
      <c r="C65" s="201"/>
      <c r="D65" s="212">
        <v>2023</v>
      </c>
      <c r="E65" s="214">
        <f t="shared" si="34"/>
        <v>300</v>
      </c>
      <c r="F65" s="57">
        <v>164</v>
      </c>
      <c r="G65" s="57">
        <v>136</v>
      </c>
      <c r="H65" s="57"/>
      <c r="I65" s="214">
        <f t="shared" si="35"/>
        <v>6778</v>
      </c>
      <c r="J65" s="57">
        <f>SUM(N65,'4.15c'!F65,'4.15c'!J65)</f>
        <v>3410</v>
      </c>
      <c r="K65" s="57">
        <f>SUM(O65,'4.15c'!G65,'4.15c'!K65)</f>
        <v>3368</v>
      </c>
      <c r="L65" s="57"/>
      <c r="M65" s="214">
        <f t="shared" si="36"/>
        <v>1374</v>
      </c>
      <c r="N65" s="57">
        <v>769</v>
      </c>
      <c r="O65" s="57">
        <v>605</v>
      </c>
      <c r="Q65" s="217"/>
    </row>
    <row r="66" spans="2:17" s="200" customFormat="1" ht="6.95" customHeight="1">
      <c r="B66" s="213"/>
      <c r="C66" s="201"/>
      <c r="D66" s="212"/>
      <c r="E66" s="214"/>
      <c r="F66" s="57"/>
      <c r="G66" s="57"/>
      <c r="H66" s="57"/>
      <c r="I66" s="214"/>
      <c r="J66" s="57"/>
      <c r="K66" s="57"/>
      <c r="L66" s="57"/>
      <c r="M66" s="214"/>
      <c r="N66" s="57"/>
      <c r="O66" s="57"/>
      <c r="Q66" s="217"/>
    </row>
    <row r="67" spans="2:17" s="200" customFormat="1" ht="12.95" customHeight="1">
      <c r="B67" s="213" t="s">
        <v>25</v>
      </c>
      <c r="C67" s="201"/>
      <c r="D67" s="212">
        <v>2021</v>
      </c>
      <c r="E67" s="214">
        <f t="shared" ref="E67:E69" si="37">SUM(F67:G67)</f>
        <v>163</v>
      </c>
      <c r="F67" s="57">
        <v>89</v>
      </c>
      <c r="G67" s="57">
        <v>74</v>
      </c>
      <c r="H67" s="57"/>
      <c r="I67" s="214">
        <f t="shared" ref="I67:I69" si="38">SUM(J67:K67)</f>
        <v>7369</v>
      </c>
      <c r="J67" s="57">
        <f>SUM(N67,'4.15c'!F67,'4.15c'!J67)</f>
        <v>3867</v>
      </c>
      <c r="K67" s="57">
        <f>SUM(O67,'4.15c'!G67,'4.15c'!K67)</f>
        <v>3502</v>
      </c>
      <c r="L67" s="57"/>
      <c r="M67" s="214">
        <f t="shared" ref="M67:M69" si="39">SUM(N67:O67)</f>
        <v>1696</v>
      </c>
      <c r="N67" s="57">
        <v>888</v>
      </c>
      <c r="O67" s="57">
        <v>808</v>
      </c>
      <c r="Q67" s="217"/>
    </row>
    <row r="68" spans="2:17" s="200" customFormat="1" ht="12.95" customHeight="1">
      <c r="B68" s="213"/>
      <c r="C68" s="201"/>
      <c r="D68" s="212">
        <v>2022</v>
      </c>
      <c r="E68" s="214">
        <f t="shared" si="37"/>
        <v>590</v>
      </c>
      <c r="F68" s="57">
        <v>345</v>
      </c>
      <c r="G68" s="57">
        <v>245</v>
      </c>
      <c r="H68" s="294"/>
      <c r="I68" s="214">
        <f t="shared" si="38"/>
        <v>8780</v>
      </c>
      <c r="J68" s="57">
        <f>SUM(N68,'4.15c'!F68,'4.15c'!J68)</f>
        <v>4564</v>
      </c>
      <c r="K68" s="57">
        <f>SUM(O68,'4.15c'!G68,'4.15c'!K68)</f>
        <v>4216</v>
      </c>
      <c r="L68" s="57"/>
      <c r="M68" s="214">
        <f t="shared" si="39"/>
        <v>1772</v>
      </c>
      <c r="N68" s="57">
        <v>892</v>
      </c>
      <c r="O68" s="57">
        <v>880</v>
      </c>
      <c r="Q68" s="217"/>
    </row>
    <row r="69" spans="2:17" s="200" customFormat="1" ht="12.95" customHeight="1">
      <c r="B69" s="213"/>
      <c r="C69" s="201"/>
      <c r="D69" s="212">
        <v>2023</v>
      </c>
      <c r="E69" s="214">
        <f t="shared" si="37"/>
        <v>561</v>
      </c>
      <c r="F69" s="57">
        <v>332</v>
      </c>
      <c r="G69" s="57">
        <v>229</v>
      </c>
      <c r="H69" s="57"/>
      <c r="I69" s="214">
        <f t="shared" si="38"/>
        <v>8480</v>
      </c>
      <c r="J69" s="57">
        <f>SUM(N69,'4.15c'!F69,'4.15c'!J69)</f>
        <v>4390</v>
      </c>
      <c r="K69" s="57">
        <f>SUM(O69,'4.15c'!G69,'4.15c'!K69)</f>
        <v>4090</v>
      </c>
      <c r="L69" s="57"/>
      <c r="M69" s="214">
        <f t="shared" si="39"/>
        <v>1711</v>
      </c>
      <c r="N69" s="57">
        <v>875</v>
      </c>
      <c r="O69" s="57">
        <v>836</v>
      </c>
      <c r="Q69" s="217"/>
    </row>
    <row r="70" spans="2:17" s="200" customFormat="1" ht="6.95" customHeight="1">
      <c r="B70" s="213"/>
      <c r="C70" s="201"/>
      <c r="D70" s="212"/>
      <c r="E70" s="214"/>
      <c r="F70" s="57"/>
      <c r="G70" s="57"/>
      <c r="H70" s="57"/>
      <c r="I70" s="214"/>
      <c r="J70" s="57"/>
      <c r="K70" s="57"/>
      <c r="L70" s="57"/>
      <c r="M70" s="214"/>
      <c r="N70" s="57"/>
      <c r="O70" s="57"/>
      <c r="Q70" s="217"/>
    </row>
    <row r="71" spans="2:17" s="200" customFormat="1" ht="12.95" customHeight="1">
      <c r="B71" s="213" t="s">
        <v>26</v>
      </c>
      <c r="C71" s="219"/>
      <c r="D71" s="212">
        <v>2021</v>
      </c>
      <c r="E71" s="214">
        <f t="shared" ref="E71:E73" si="40">SUM(F71:G71)</f>
        <v>249</v>
      </c>
      <c r="F71" s="57">
        <v>141</v>
      </c>
      <c r="G71" s="57">
        <v>108</v>
      </c>
      <c r="H71" s="57"/>
      <c r="I71" s="214">
        <f t="shared" ref="I71:I73" si="41">SUM(J71:K71)</f>
        <v>15920</v>
      </c>
      <c r="J71" s="57">
        <f>SUM(N71,'4.15c'!F71,'4.15c'!J71)</f>
        <v>7576</v>
      </c>
      <c r="K71" s="57">
        <f>SUM(O71,'4.15c'!G71,'4.15c'!K71)</f>
        <v>8344</v>
      </c>
      <c r="L71" s="57"/>
      <c r="M71" s="214">
        <f t="shared" ref="M71:M72" si="42">SUM(N71:O71)</f>
        <v>421</v>
      </c>
      <c r="N71" s="57">
        <v>219</v>
      </c>
      <c r="O71" s="57">
        <v>202</v>
      </c>
      <c r="Q71" s="220"/>
    </row>
    <row r="72" spans="2:17" s="200" customFormat="1" ht="12.95" customHeight="1">
      <c r="B72" s="213"/>
      <c r="C72" s="219"/>
      <c r="D72" s="212">
        <v>2022</v>
      </c>
      <c r="E72" s="214">
        <f t="shared" si="40"/>
        <v>240</v>
      </c>
      <c r="F72" s="57">
        <v>145</v>
      </c>
      <c r="G72" s="57">
        <v>95</v>
      </c>
      <c r="H72" s="294"/>
      <c r="I72" s="214">
        <f t="shared" si="41"/>
        <v>15720</v>
      </c>
      <c r="J72" s="57">
        <f>SUM(N72,'4.15c'!F72,'4.15c'!J72)</f>
        <v>7356</v>
      </c>
      <c r="K72" s="57">
        <f>SUM(O72,'4.15c'!G72,'4.15c'!K72)</f>
        <v>8364</v>
      </c>
      <c r="L72" s="57"/>
      <c r="M72" s="214">
        <f t="shared" si="42"/>
        <v>440</v>
      </c>
      <c r="N72" s="57">
        <v>236</v>
      </c>
      <c r="O72" s="57">
        <v>204</v>
      </c>
      <c r="Q72" s="220"/>
    </row>
    <row r="73" spans="2:17" s="200" customFormat="1" ht="12.95" customHeight="1">
      <c r="B73" s="213"/>
      <c r="C73" s="219"/>
      <c r="D73" s="212">
        <v>2023</v>
      </c>
      <c r="E73" s="214">
        <f t="shared" si="40"/>
        <v>242</v>
      </c>
      <c r="F73" s="57">
        <v>145</v>
      </c>
      <c r="G73" s="57">
        <v>97</v>
      </c>
      <c r="H73" s="57"/>
      <c r="I73" s="214">
        <f t="shared" si="41"/>
        <v>14287</v>
      </c>
      <c r="J73" s="57">
        <f>SUM(N73,'4.15c'!F73,'4.15c'!J73)</f>
        <v>6796</v>
      </c>
      <c r="K73" s="57">
        <f>SUM(O73,'4.15c'!G73,'4.15c'!K73)</f>
        <v>7491</v>
      </c>
      <c r="L73" s="57"/>
      <c r="M73" s="214">
        <f t="shared" ref="M73:M77" si="43">SUM(N73:O73)</f>
        <v>440</v>
      </c>
      <c r="N73" s="57">
        <v>235</v>
      </c>
      <c r="O73" s="57">
        <v>205</v>
      </c>
      <c r="Q73" s="220"/>
    </row>
    <row r="74" spans="2:17" s="200" customFormat="1" ht="6.95" customHeight="1">
      <c r="B74" s="213"/>
      <c r="C74" s="219"/>
      <c r="D74" s="212"/>
      <c r="E74" s="218"/>
      <c r="F74" s="218"/>
      <c r="G74" s="218"/>
      <c r="H74" s="57"/>
      <c r="I74" s="214"/>
      <c r="J74" s="57"/>
      <c r="K74" s="57"/>
      <c r="L74" s="57"/>
      <c r="M74" s="214"/>
      <c r="N74" s="57"/>
      <c r="O74" s="57"/>
      <c r="Q74" s="220"/>
    </row>
    <row r="75" spans="2:17" s="200" customFormat="1" ht="12.95" customHeight="1">
      <c r="B75" s="213" t="s">
        <v>27</v>
      </c>
      <c r="C75" s="219"/>
      <c r="D75" s="212">
        <v>2021</v>
      </c>
      <c r="E75" s="218" t="s">
        <v>29</v>
      </c>
      <c r="F75" s="218" t="s">
        <v>29</v>
      </c>
      <c r="G75" s="218" t="s">
        <v>29</v>
      </c>
      <c r="H75" s="57"/>
      <c r="I75" s="214">
        <f t="shared" ref="I75:I77" si="44">SUM(J75:K75)</f>
        <v>57</v>
      </c>
      <c r="J75" s="57">
        <f>SUM(N75,'4.15c'!F75,'4.15c'!J75)</f>
        <v>26</v>
      </c>
      <c r="K75" s="57">
        <f>SUM(O75,'4.15c'!G75,'4.15c'!K75)</f>
        <v>31</v>
      </c>
      <c r="L75" s="57"/>
      <c r="M75" s="214">
        <f t="shared" si="43"/>
        <v>57</v>
      </c>
      <c r="N75" s="57">
        <v>26</v>
      </c>
      <c r="O75" s="57">
        <v>31</v>
      </c>
      <c r="Q75" s="220"/>
    </row>
    <row r="76" spans="2:17" s="200" customFormat="1" ht="12.95" customHeight="1">
      <c r="B76" s="213"/>
      <c r="C76" s="219"/>
      <c r="D76" s="212">
        <v>2022</v>
      </c>
      <c r="E76" s="218" t="s">
        <v>29</v>
      </c>
      <c r="F76" s="218" t="s">
        <v>29</v>
      </c>
      <c r="G76" s="218" t="s">
        <v>29</v>
      </c>
      <c r="H76" s="57"/>
      <c r="I76" s="214">
        <f t="shared" si="44"/>
        <v>67</v>
      </c>
      <c r="J76" s="57">
        <f>SUM(N76,'4.15c'!F76,'4.15c'!J76)</f>
        <v>33</v>
      </c>
      <c r="K76" s="57">
        <f>SUM(O76,'4.15c'!G76,'4.15c'!K76)</f>
        <v>34</v>
      </c>
      <c r="L76" s="57"/>
      <c r="M76" s="214">
        <f t="shared" si="43"/>
        <v>67</v>
      </c>
      <c r="N76" s="57">
        <v>33</v>
      </c>
      <c r="O76" s="57">
        <v>34</v>
      </c>
      <c r="Q76" s="220"/>
    </row>
    <row r="77" spans="2:17" s="200" customFormat="1" ht="12.95" customHeight="1">
      <c r="B77" s="213"/>
      <c r="C77" s="219"/>
      <c r="D77" s="212">
        <v>2023</v>
      </c>
      <c r="E77" s="218" t="s">
        <v>29</v>
      </c>
      <c r="F77" s="218" t="s">
        <v>29</v>
      </c>
      <c r="G77" s="218" t="s">
        <v>29</v>
      </c>
      <c r="H77" s="57"/>
      <c r="I77" s="214">
        <f t="shared" si="44"/>
        <v>77</v>
      </c>
      <c r="J77" s="57">
        <f>SUM(N77,'4.15c'!F77,'4.15c'!J77)</f>
        <v>33</v>
      </c>
      <c r="K77" s="57">
        <f>SUM(O77,'4.15c'!G77,'4.15c'!K77)</f>
        <v>44</v>
      </c>
      <c r="L77" s="218"/>
      <c r="M77" s="214">
        <f t="shared" si="43"/>
        <v>77</v>
      </c>
      <c r="N77" s="57">
        <v>33</v>
      </c>
      <c r="O77" s="57">
        <v>44</v>
      </c>
      <c r="Q77" s="220"/>
    </row>
    <row r="78" spans="2:17" s="200" customFormat="1" ht="6.95" customHeight="1">
      <c r="B78" s="213"/>
      <c r="C78" s="219"/>
      <c r="D78" s="212"/>
      <c r="E78" s="218"/>
      <c r="F78" s="218"/>
      <c r="G78" s="218"/>
      <c r="H78" s="211"/>
      <c r="I78" s="218"/>
      <c r="J78" s="218"/>
      <c r="K78" s="218"/>
      <c r="L78" s="218"/>
      <c r="M78" s="218"/>
      <c r="N78" s="218"/>
      <c r="O78" s="218"/>
      <c r="Q78" s="220"/>
    </row>
    <row r="79" spans="2:17" s="200" customFormat="1" ht="12.95" customHeight="1">
      <c r="B79" s="213" t="s">
        <v>28</v>
      </c>
      <c r="C79" s="219"/>
      <c r="D79" s="212">
        <v>2021</v>
      </c>
      <c r="E79" s="218" t="s">
        <v>29</v>
      </c>
      <c r="F79" s="218" t="s">
        <v>29</v>
      </c>
      <c r="G79" s="218" t="s">
        <v>29</v>
      </c>
      <c r="H79" s="295"/>
      <c r="I79" s="218" t="s">
        <v>29</v>
      </c>
      <c r="J79" s="218" t="s">
        <v>29</v>
      </c>
      <c r="K79" s="218" t="s">
        <v>29</v>
      </c>
      <c r="L79" s="218"/>
      <c r="M79" s="218" t="s">
        <v>29</v>
      </c>
      <c r="N79" s="218" t="s">
        <v>29</v>
      </c>
      <c r="O79" s="218" t="s">
        <v>29</v>
      </c>
      <c r="Q79" s="220"/>
    </row>
    <row r="80" spans="2:17" s="200" customFormat="1" ht="12.95" customHeight="1">
      <c r="B80" s="213"/>
      <c r="C80" s="219"/>
      <c r="D80" s="212">
        <v>2022</v>
      </c>
      <c r="E80" s="218" t="s">
        <v>29</v>
      </c>
      <c r="F80" s="218" t="s">
        <v>29</v>
      </c>
      <c r="G80" s="218" t="s">
        <v>29</v>
      </c>
      <c r="I80" s="218" t="s">
        <v>29</v>
      </c>
      <c r="J80" s="218" t="s">
        <v>29</v>
      </c>
      <c r="K80" s="218" t="s">
        <v>29</v>
      </c>
      <c r="M80" s="218" t="s">
        <v>29</v>
      </c>
      <c r="N80" s="218" t="s">
        <v>29</v>
      </c>
      <c r="O80" s="218" t="s">
        <v>29</v>
      </c>
      <c r="Q80" s="220"/>
    </row>
    <row r="81" spans="1:17" s="200" customFormat="1" ht="12.95" customHeight="1">
      <c r="B81" s="213"/>
      <c r="C81" s="219"/>
      <c r="D81" s="212">
        <v>2023</v>
      </c>
      <c r="E81" s="218" t="s">
        <v>29</v>
      </c>
      <c r="F81" s="218" t="s">
        <v>29</v>
      </c>
      <c r="G81" s="218" t="s">
        <v>29</v>
      </c>
      <c r="H81" s="218"/>
      <c r="I81" s="218" t="s">
        <v>29</v>
      </c>
      <c r="J81" s="218" t="s">
        <v>29</v>
      </c>
      <c r="K81" s="218" t="s">
        <v>29</v>
      </c>
      <c r="L81" s="218"/>
      <c r="M81" s="218" t="s">
        <v>29</v>
      </c>
      <c r="N81" s="218" t="s">
        <v>29</v>
      </c>
      <c r="O81" s="218" t="s">
        <v>29</v>
      </c>
      <c r="Q81" s="220"/>
    </row>
    <row r="82" spans="1:17" s="200" customFormat="1" ht="6.95" customHeight="1" thickBot="1">
      <c r="A82" s="223"/>
      <c r="B82" s="224"/>
      <c r="C82" s="225"/>
      <c r="D82" s="226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Q82" s="220"/>
    </row>
    <row r="83" spans="1:17" s="230" customFormat="1" ht="18" customHeight="1">
      <c r="B83" s="231"/>
      <c r="D83" s="232"/>
      <c r="E83" s="235"/>
      <c r="F83" s="235"/>
      <c r="G83" s="235"/>
      <c r="H83" s="235"/>
      <c r="I83" s="236"/>
      <c r="J83" s="236"/>
      <c r="K83" s="236"/>
      <c r="L83" s="236"/>
      <c r="M83" s="236"/>
      <c r="N83" s="236"/>
      <c r="O83" s="236"/>
      <c r="P83" s="237" t="s">
        <v>30</v>
      </c>
      <c r="Q83" s="235"/>
    </row>
    <row r="84" spans="1:17" s="230" customFormat="1" ht="15.75" customHeight="1">
      <c r="B84" s="231"/>
      <c r="D84" s="232"/>
      <c r="E84" s="235"/>
      <c r="F84" s="235"/>
      <c r="G84" s="235"/>
      <c r="H84" s="235"/>
      <c r="I84" s="239"/>
      <c r="J84" s="239"/>
      <c r="K84" s="239"/>
      <c r="L84" s="239"/>
      <c r="M84" s="239"/>
      <c r="N84" s="239"/>
      <c r="O84" s="239"/>
      <c r="P84" s="239" t="s">
        <v>31</v>
      </c>
      <c r="Q84" s="235"/>
    </row>
    <row r="85" spans="1:17" s="230" customFormat="1" ht="15.75" customHeight="1">
      <c r="B85" s="231"/>
      <c r="D85" s="232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Q85" s="235"/>
    </row>
    <row r="86" spans="1:17" s="240" customFormat="1" ht="15.75" customHeight="1">
      <c r="B86" s="241"/>
      <c r="D86" s="242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Q86" s="243"/>
    </row>
    <row r="87" spans="1:17" s="230" customFormat="1" ht="15.75" customHeight="1">
      <c r="B87" s="244"/>
      <c r="C87" s="245"/>
      <c r="D87" s="246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Q87" s="235"/>
    </row>
  </sheetData>
  <mergeCells count="10">
    <mergeCell ref="E10:G10"/>
    <mergeCell ref="I10:K10"/>
    <mergeCell ref="M10:O10"/>
    <mergeCell ref="E7:G7"/>
    <mergeCell ref="I7:O7"/>
    <mergeCell ref="E8:G8"/>
    <mergeCell ref="I8:O8"/>
    <mergeCell ref="E9:G9"/>
    <mergeCell ref="I9:K9"/>
    <mergeCell ref="M9:O9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M87"/>
  <sheetViews>
    <sheetView view="pageBreakPreview" zoomScale="90" zoomScaleNormal="90" zoomScaleSheetLayoutView="90" workbookViewId="0">
      <selection activeCell="B5" sqref="B5"/>
    </sheetView>
  </sheetViews>
  <sheetFormatPr defaultColWidth="10.42578125" defaultRowHeight="16.5"/>
  <cols>
    <col min="1" max="1" width="1.85546875" style="164" customWidth="1"/>
    <col min="2" max="2" width="12.5703125" style="164" customWidth="1"/>
    <col min="3" max="3" width="5.28515625" style="164" customWidth="1"/>
    <col min="4" max="4" width="12.5703125" style="165" customWidth="1"/>
    <col min="5" max="5" width="13.28515625" style="166" customWidth="1"/>
    <col min="6" max="6" width="13" style="166" customWidth="1"/>
    <col min="7" max="7" width="16.7109375" style="166" customWidth="1"/>
    <col min="8" max="8" width="1.28515625" style="166" customWidth="1"/>
    <col min="9" max="9" width="13.28515625" style="166" customWidth="1"/>
    <col min="10" max="10" width="13" style="166" customWidth="1"/>
    <col min="11" max="11" width="16.7109375" style="166" customWidth="1"/>
    <col min="12" max="12" width="1.85546875" style="164" customWidth="1"/>
    <col min="13" max="13" width="1" style="164" customWidth="1"/>
    <col min="14" max="16384" width="10.42578125" style="164"/>
  </cols>
  <sheetData>
    <row r="1" spans="1:13" ht="8.1" customHeight="1"/>
    <row r="2" spans="1:13" ht="8.1" customHeight="1"/>
    <row r="3" spans="1:13" s="167" customFormat="1">
      <c r="B3" s="168" t="s">
        <v>1205</v>
      </c>
      <c r="C3" s="169" t="s">
        <v>1131</v>
      </c>
      <c r="D3" s="170"/>
      <c r="E3" s="171"/>
      <c r="F3" s="171"/>
      <c r="G3" s="171"/>
      <c r="H3" s="171"/>
      <c r="I3" s="171"/>
      <c r="J3" s="171"/>
      <c r="K3" s="171"/>
      <c r="M3" s="172"/>
    </row>
    <row r="4" spans="1:13" s="173" customFormat="1" ht="16.5" customHeight="1">
      <c r="B4" s="174" t="s">
        <v>1206</v>
      </c>
      <c r="C4" s="175" t="s">
        <v>1132</v>
      </c>
      <c r="D4" s="176"/>
      <c r="E4" s="174"/>
      <c r="F4" s="174"/>
      <c r="G4" s="174"/>
      <c r="H4" s="174"/>
      <c r="I4" s="174"/>
      <c r="J4" s="174"/>
      <c r="K4" s="174"/>
      <c r="M4" s="175"/>
    </row>
    <row r="5" spans="1:13" s="177" customFormat="1" ht="9.9499999999999993" customHeight="1" thickBot="1">
      <c r="B5" s="178"/>
      <c r="C5" s="178"/>
      <c r="D5" s="179"/>
      <c r="E5" s="180"/>
      <c r="F5" s="180"/>
      <c r="G5" s="180"/>
      <c r="H5" s="180"/>
      <c r="I5" s="180"/>
      <c r="J5" s="256"/>
      <c r="K5" s="256"/>
    </row>
    <row r="6" spans="1:13" s="186" customFormat="1" ht="5.25" customHeight="1" thickTop="1">
      <c r="A6" s="181"/>
      <c r="B6" s="182"/>
      <c r="C6" s="183"/>
      <c r="D6" s="184"/>
      <c r="E6" s="185"/>
      <c r="F6" s="185"/>
      <c r="G6" s="185"/>
      <c r="H6" s="185"/>
      <c r="I6" s="185"/>
      <c r="J6" s="257"/>
      <c r="K6" s="257"/>
      <c r="L6" s="181"/>
    </row>
    <row r="7" spans="1:13" s="186" customFormat="1" ht="16.5" customHeight="1">
      <c r="A7" s="187"/>
      <c r="B7" s="187" t="s">
        <v>0</v>
      </c>
      <c r="C7" s="188"/>
      <c r="D7" s="189" t="s">
        <v>1</v>
      </c>
      <c r="E7" s="1677" t="s">
        <v>124</v>
      </c>
      <c r="F7" s="1677"/>
      <c r="G7" s="1677"/>
      <c r="H7" s="1677"/>
      <c r="I7" s="1677"/>
      <c r="J7" s="1677"/>
      <c r="K7" s="1677"/>
      <c r="L7" s="187"/>
    </row>
    <row r="8" spans="1:13" s="186" customFormat="1" ht="17.100000000000001" customHeight="1">
      <c r="A8" s="191"/>
      <c r="B8" s="191" t="s">
        <v>5</v>
      </c>
      <c r="C8" s="192"/>
      <c r="D8" s="193" t="s">
        <v>6</v>
      </c>
      <c r="E8" s="1678" t="s">
        <v>132</v>
      </c>
      <c r="F8" s="1678"/>
      <c r="G8" s="1678"/>
      <c r="H8" s="1678"/>
      <c r="I8" s="1678"/>
      <c r="J8" s="1678"/>
      <c r="K8" s="1678"/>
      <c r="L8" s="191"/>
    </row>
    <row r="9" spans="1:13" s="186" customFormat="1" ht="17.100000000000001" customHeight="1">
      <c r="A9" s="191"/>
      <c r="B9" s="191"/>
      <c r="C9" s="192"/>
      <c r="D9" s="193"/>
      <c r="E9" s="1681" t="s">
        <v>378</v>
      </c>
      <c r="F9" s="1681"/>
      <c r="G9" s="1681"/>
      <c r="H9" s="255"/>
      <c r="I9" s="1681" t="s">
        <v>379</v>
      </c>
      <c r="J9" s="1681"/>
      <c r="K9" s="1681"/>
      <c r="L9" s="191"/>
    </row>
    <row r="10" spans="1:13" s="186" customFormat="1" ht="17.100000000000001" customHeight="1">
      <c r="A10" s="191"/>
      <c r="B10" s="191"/>
      <c r="C10" s="192"/>
      <c r="D10" s="193"/>
      <c r="E10" s="1678" t="s">
        <v>380</v>
      </c>
      <c r="F10" s="1678"/>
      <c r="G10" s="1678"/>
      <c r="H10" s="193"/>
      <c r="I10" s="1678" t="s">
        <v>381</v>
      </c>
      <c r="J10" s="1678"/>
      <c r="K10" s="1678"/>
      <c r="L10" s="191"/>
    </row>
    <row r="11" spans="1:13" s="186" customFormat="1">
      <c r="A11" s="191"/>
      <c r="B11" s="191"/>
      <c r="C11" s="192"/>
      <c r="D11" s="193"/>
      <c r="E11" s="195" t="s">
        <v>57</v>
      </c>
      <c r="F11" s="195" t="s">
        <v>33</v>
      </c>
      <c r="G11" s="195" t="s">
        <v>34</v>
      </c>
      <c r="H11" s="195"/>
      <c r="I11" s="195" t="s">
        <v>57</v>
      </c>
      <c r="J11" s="195" t="s">
        <v>33</v>
      </c>
      <c r="K11" s="195" t="s">
        <v>34</v>
      </c>
      <c r="L11" s="191"/>
    </row>
    <row r="12" spans="1:13" s="186" customFormat="1">
      <c r="A12" s="191"/>
      <c r="B12" s="191"/>
      <c r="C12" s="192"/>
      <c r="D12" s="193"/>
      <c r="E12" s="194" t="s">
        <v>7</v>
      </c>
      <c r="F12" s="194" t="s">
        <v>35</v>
      </c>
      <c r="G12" s="194" t="s">
        <v>36</v>
      </c>
      <c r="H12" s="194"/>
      <c r="I12" s="194" t="s">
        <v>7</v>
      </c>
      <c r="J12" s="194" t="s">
        <v>35</v>
      </c>
      <c r="K12" s="194" t="s">
        <v>36</v>
      </c>
      <c r="L12" s="191"/>
    </row>
    <row r="13" spans="1:13" s="186" customFormat="1" ht="7.5" customHeight="1">
      <c r="A13" s="196"/>
      <c r="B13" s="196"/>
      <c r="C13" s="197"/>
      <c r="D13" s="198"/>
      <c r="E13" s="199"/>
      <c r="F13" s="199"/>
      <c r="G13" s="199"/>
      <c r="H13" s="199"/>
      <c r="I13" s="199"/>
      <c r="J13" s="199"/>
      <c r="K13" s="199"/>
      <c r="L13" s="196"/>
    </row>
    <row r="14" spans="1:13" ht="6.95" customHeight="1">
      <c r="A14" s="200"/>
      <c r="B14" s="201"/>
      <c r="C14" s="201"/>
      <c r="D14" s="202"/>
      <c r="E14" s="204"/>
      <c r="F14" s="204"/>
      <c r="G14" s="204"/>
      <c r="H14" s="204"/>
      <c r="I14" s="204"/>
      <c r="J14" s="204"/>
      <c r="K14" s="204"/>
      <c r="L14" s="200"/>
    </row>
    <row r="15" spans="1:13" s="200" customFormat="1" ht="12.95" customHeight="1">
      <c r="B15" s="205" t="s">
        <v>12</v>
      </c>
      <c r="C15" s="206"/>
      <c r="D15" s="207">
        <v>2021</v>
      </c>
      <c r="E15" s="208">
        <f t="shared" ref="E15:G17" si="0">SUM(E19,E23,E27,E31,E35,E39,E43,E47,E51,E55,E59,E63,E67,E71,E75,E79)</f>
        <v>9930</v>
      </c>
      <c r="F15" s="208">
        <f t="shared" si="0"/>
        <v>5972</v>
      </c>
      <c r="G15" s="208">
        <f t="shared" si="0"/>
        <v>3958</v>
      </c>
      <c r="H15" s="208"/>
      <c r="I15" s="208">
        <f t="shared" ref="I15:K17" si="1">SUM(I19,I23,I27,I31,I35,I39,I43,I47,I51,I55,I59,I63,I67,I71,I75,I79)</f>
        <v>75934</v>
      </c>
      <c r="J15" s="208">
        <f t="shared" si="1"/>
        <v>38290</v>
      </c>
      <c r="K15" s="208">
        <f t="shared" si="1"/>
        <v>37644</v>
      </c>
    </row>
    <row r="16" spans="1:13" s="200" customFormat="1" ht="12.95" customHeight="1">
      <c r="B16" s="205"/>
      <c r="C16" s="206"/>
      <c r="D16" s="207">
        <v>2022</v>
      </c>
      <c r="E16" s="208">
        <f t="shared" si="0"/>
        <v>9433</v>
      </c>
      <c r="F16" s="208">
        <f t="shared" si="0"/>
        <v>5693</v>
      </c>
      <c r="G16" s="208">
        <f t="shared" si="0"/>
        <v>3740</v>
      </c>
      <c r="H16" s="208"/>
      <c r="I16" s="208">
        <f t="shared" si="1"/>
        <v>79184</v>
      </c>
      <c r="J16" s="208">
        <f t="shared" si="1"/>
        <v>39791</v>
      </c>
      <c r="K16" s="208">
        <f t="shared" si="1"/>
        <v>39393</v>
      </c>
      <c r="M16" s="205"/>
    </row>
    <row r="17" spans="2:13" s="200" customFormat="1" ht="12.95" customHeight="1">
      <c r="B17" s="205"/>
      <c r="C17" s="206"/>
      <c r="D17" s="207">
        <v>2023</v>
      </c>
      <c r="E17" s="208">
        <f t="shared" si="0"/>
        <v>9866</v>
      </c>
      <c r="F17" s="208">
        <f t="shared" si="0"/>
        <v>5869</v>
      </c>
      <c r="G17" s="208">
        <f t="shared" si="0"/>
        <v>3997</v>
      </c>
      <c r="H17" s="208"/>
      <c r="I17" s="208">
        <f t="shared" si="1"/>
        <v>76634</v>
      </c>
      <c r="J17" s="208">
        <f t="shared" si="1"/>
        <v>38642</v>
      </c>
      <c r="K17" s="208">
        <f t="shared" si="1"/>
        <v>37992</v>
      </c>
      <c r="M17" s="205"/>
    </row>
    <row r="18" spans="2:13" s="200" customFormat="1" ht="6.95" customHeight="1">
      <c r="B18" s="205"/>
      <c r="C18" s="206"/>
      <c r="D18" s="212"/>
      <c r="E18" s="214"/>
      <c r="F18" s="214"/>
      <c r="G18" s="214"/>
      <c r="H18" s="57"/>
      <c r="I18" s="214"/>
      <c r="J18" s="214"/>
      <c r="K18" s="214"/>
      <c r="M18" s="217"/>
    </row>
    <row r="19" spans="2:13" s="200" customFormat="1" ht="12.95" customHeight="1">
      <c r="B19" s="213" t="s">
        <v>13</v>
      </c>
      <c r="C19" s="213"/>
      <c r="D19" s="212">
        <v>2021</v>
      </c>
      <c r="E19" s="214">
        <f t="shared" ref="E19:E21" si="2">SUM(F19:G19)</f>
        <v>1291</v>
      </c>
      <c r="F19" s="214">
        <v>718</v>
      </c>
      <c r="G19" s="214">
        <v>573</v>
      </c>
      <c r="H19" s="57"/>
      <c r="I19" s="214">
        <f t="shared" ref="I19:I21" si="3">SUM(J19:K19)</f>
        <v>21382</v>
      </c>
      <c r="J19" s="214">
        <v>11163</v>
      </c>
      <c r="K19" s="214">
        <v>10219</v>
      </c>
      <c r="M19" s="217"/>
    </row>
    <row r="20" spans="2:13" s="200" customFormat="1" ht="12.95" customHeight="1">
      <c r="B20" s="213"/>
      <c r="C20" s="213"/>
      <c r="D20" s="212">
        <v>2022</v>
      </c>
      <c r="E20" s="214">
        <f t="shared" si="2"/>
        <v>1398</v>
      </c>
      <c r="F20" s="214">
        <v>777</v>
      </c>
      <c r="G20" s="214">
        <v>621</v>
      </c>
      <c r="H20" s="54"/>
      <c r="I20" s="214">
        <f t="shared" si="3"/>
        <v>21591</v>
      </c>
      <c r="J20" s="214">
        <v>11299</v>
      </c>
      <c r="K20" s="214">
        <v>10292</v>
      </c>
      <c r="M20" s="217"/>
    </row>
    <row r="21" spans="2:13" s="200" customFormat="1" ht="12.95" customHeight="1">
      <c r="B21" s="213"/>
      <c r="C21" s="213"/>
      <c r="D21" s="212">
        <v>2023</v>
      </c>
      <c r="E21" s="214">
        <f t="shared" si="2"/>
        <v>1752</v>
      </c>
      <c r="F21" s="214">
        <v>965</v>
      </c>
      <c r="G21" s="214">
        <v>787</v>
      </c>
      <c r="H21" s="221"/>
      <c r="I21" s="214">
        <f t="shared" si="3"/>
        <v>21597</v>
      </c>
      <c r="J21" s="214">
        <v>11225</v>
      </c>
      <c r="K21" s="214">
        <v>10372</v>
      </c>
      <c r="M21" s="217"/>
    </row>
    <row r="22" spans="2:13" s="200" customFormat="1" ht="6.95" customHeight="1">
      <c r="B22" s="213"/>
      <c r="C22" s="213"/>
      <c r="D22" s="212"/>
      <c r="E22" s="214"/>
      <c r="F22" s="214"/>
      <c r="G22" s="214"/>
      <c r="H22" s="57"/>
      <c r="I22" s="214"/>
      <c r="J22" s="214"/>
      <c r="K22" s="214"/>
      <c r="M22" s="217"/>
    </row>
    <row r="23" spans="2:13" s="200" customFormat="1" ht="12.95" customHeight="1">
      <c r="B23" s="213" t="s">
        <v>14</v>
      </c>
      <c r="C23" s="213"/>
      <c r="D23" s="212">
        <v>2021</v>
      </c>
      <c r="E23" s="214">
        <f t="shared" ref="E23:E25" si="4">SUM(F23:G23)</f>
        <v>556</v>
      </c>
      <c r="F23" s="214">
        <v>340</v>
      </c>
      <c r="G23" s="214">
        <v>216</v>
      </c>
      <c r="H23" s="57"/>
      <c r="I23" s="214">
        <f t="shared" ref="I23:I25" si="5">SUM(J23:K23)</f>
        <v>1784</v>
      </c>
      <c r="J23" s="214">
        <v>948</v>
      </c>
      <c r="K23" s="214">
        <v>836</v>
      </c>
      <c r="M23" s="217"/>
    </row>
    <row r="24" spans="2:13" s="200" customFormat="1" ht="12.95" customHeight="1">
      <c r="B24" s="213"/>
      <c r="C24" s="213"/>
      <c r="D24" s="212">
        <v>2022</v>
      </c>
      <c r="E24" s="214">
        <f t="shared" si="4"/>
        <v>556</v>
      </c>
      <c r="F24" s="214">
        <v>327</v>
      </c>
      <c r="G24" s="214">
        <v>229</v>
      </c>
      <c r="H24" s="54"/>
      <c r="I24" s="214">
        <f t="shared" si="5"/>
        <v>1765</v>
      </c>
      <c r="J24" s="214">
        <v>914</v>
      </c>
      <c r="K24" s="214">
        <v>851</v>
      </c>
      <c r="M24" s="217"/>
    </row>
    <row r="25" spans="2:13" s="200" customFormat="1" ht="12.95" customHeight="1">
      <c r="B25" s="213"/>
      <c r="C25" s="213"/>
      <c r="D25" s="212">
        <v>2023</v>
      </c>
      <c r="E25" s="214">
        <f t="shared" si="4"/>
        <v>570</v>
      </c>
      <c r="F25" s="214">
        <v>328</v>
      </c>
      <c r="G25" s="214">
        <v>242</v>
      </c>
      <c r="H25" s="221"/>
      <c r="I25" s="214">
        <f t="shared" si="5"/>
        <v>1693</v>
      </c>
      <c r="J25" s="214">
        <v>941</v>
      </c>
      <c r="K25" s="214">
        <v>752</v>
      </c>
      <c r="M25" s="217"/>
    </row>
    <row r="26" spans="2:13" s="200" customFormat="1" ht="6.95" customHeight="1">
      <c r="B26" s="213"/>
      <c r="C26" s="213"/>
      <c r="D26" s="212"/>
      <c r="E26" s="214"/>
      <c r="F26" s="214"/>
      <c r="G26" s="214"/>
      <c r="H26" s="57"/>
      <c r="I26" s="214"/>
      <c r="J26" s="214"/>
      <c r="K26" s="214"/>
      <c r="M26" s="217"/>
    </row>
    <row r="27" spans="2:13" s="200" customFormat="1" ht="12.95" customHeight="1">
      <c r="B27" s="213" t="s">
        <v>15</v>
      </c>
      <c r="C27" s="213"/>
      <c r="D27" s="212">
        <v>2021</v>
      </c>
      <c r="E27" s="214">
        <f t="shared" ref="E27:E29" si="6">SUM(F27:G27)</f>
        <v>32</v>
      </c>
      <c r="F27" s="214">
        <v>21</v>
      </c>
      <c r="G27" s="214">
        <v>11</v>
      </c>
      <c r="H27" s="57"/>
      <c r="I27" s="214">
        <f t="shared" ref="I27:I29" si="7">SUM(J27:K27)</f>
        <v>248</v>
      </c>
      <c r="J27" s="214">
        <v>134</v>
      </c>
      <c r="K27" s="214">
        <v>114</v>
      </c>
      <c r="M27" s="217"/>
    </row>
    <row r="28" spans="2:13" s="200" customFormat="1" ht="12.95" customHeight="1">
      <c r="B28" s="213"/>
      <c r="C28" s="213"/>
      <c r="D28" s="212">
        <v>2022</v>
      </c>
      <c r="E28" s="214">
        <f t="shared" si="6"/>
        <v>25</v>
      </c>
      <c r="F28" s="214">
        <v>15</v>
      </c>
      <c r="G28" s="214">
        <v>10</v>
      </c>
      <c r="H28" s="54"/>
      <c r="I28" s="214">
        <f t="shared" si="7"/>
        <v>236</v>
      </c>
      <c r="J28" s="214">
        <v>131</v>
      </c>
      <c r="K28" s="214">
        <v>105</v>
      </c>
      <c r="M28" s="217"/>
    </row>
    <row r="29" spans="2:13" s="200" customFormat="1" ht="12.95" customHeight="1">
      <c r="B29" s="213"/>
      <c r="C29" s="213"/>
      <c r="D29" s="212">
        <v>2023</v>
      </c>
      <c r="E29" s="214">
        <f t="shared" si="6"/>
        <v>25</v>
      </c>
      <c r="F29" s="214">
        <v>15</v>
      </c>
      <c r="G29" s="214">
        <v>10</v>
      </c>
      <c r="H29" s="221"/>
      <c r="I29" s="214">
        <f t="shared" si="7"/>
        <v>263</v>
      </c>
      <c r="J29" s="214">
        <v>153</v>
      </c>
      <c r="K29" s="214">
        <v>110</v>
      </c>
      <c r="M29" s="217"/>
    </row>
    <row r="30" spans="2:13" s="200" customFormat="1" ht="6.95" customHeight="1">
      <c r="B30" s="213"/>
      <c r="C30" s="213"/>
      <c r="D30" s="212"/>
      <c r="E30" s="214"/>
      <c r="F30" s="214"/>
      <c r="G30" s="214"/>
      <c r="H30" s="57"/>
      <c r="I30" s="214"/>
      <c r="J30" s="214"/>
      <c r="K30" s="214"/>
      <c r="M30" s="220"/>
    </row>
    <row r="31" spans="2:13" s="200" customFormat="1" ht="12.95" customHeight="1">
      <c r="B31" s="213" t="s">
        <v>16</v>
      </c>
      <c r="C31" s="219"/>
      <c r="D31" s="212">
        <v>2021</v>
      </c>
      <c r="E31" s="214">
        <f t="shared" ref="E31:E33" si="8">SUM(F31:G31)</f>
        <v>326</v>
      </c>
      <c r="F31" s="214">
        <v>251</v>
      </c>
      <c r="G31" s="214">
        <v>75</v>
      </c>
      <c r="H31" s="57"/>
      <c r="I31" s="214">
        <f t="shared" ref="I31:I33" si="9">SUM(J31:K31)</f>
        <v>1944</v>
      </c>
      <c r="J31" s="214">
        <v>991</v>
      </c>
      <c r="K31" s="214">
        <v>953</v>
      </c>
      <c r="M31" s="220"/>
    </row>
    <row r="32" spans="2:13" s="200" customFormat="1" ht="12.95" customHeight="1">
      <c r="B32" s="213"/>
      <c r="C32" s="219"/>
      <c r="D32" s="212">
        <v>2022</v>
      </c>
      <c r="E32" s="214">
        <f t="shared" si="8"/>
        <v>317</v>
      </c>
      <c r="F32" s="214">
        <v>237</v>
      </c>
      <c r="G32" s="214">
        <v>80</v>
      </c>
      <c r="H32" s="54"/>
      <c r="I32" s="214">
        <f t="shared" si="9"/>
        <v>1907</v>
      </c>
      <c r="J32" s="214">
        <v>967</v>
      </c>
      <c r="K32" s="214">
        <v>940</v>
      </c>
      <c r="M32" s="220"/>
    </row>
    <row r="33" spans="2:13" s="200" customFormat="1" ht="12.95" customHeight="1">
      <c r="B33" s="213"/>
      <c r="C33" s="219"/>
      <c r="D33" s="212">
        <v>2023</v>
      </c>
      <c r="E33" s="214">
        <f t="shared" si="8"/>
        <v>270</v>
      </c>
      <c r="F33" s="214">
        <v>216</v>
      </c>
      <c r="G33" s="214">
        <v>54</v>
      </c>
      <c r="H33" s="221"/>
      <c r="I33" s="214">
        <f t="shared" si="9"/>
        <v>1564</v>
      </c>
      <c r="J33" s="214">
        <v>774</v>
      </c>
      <c r="K33" s="214">
        <v>790</v>
      </c>
      <c r="M33" s="220"/>
    </row>
    <row r="34" spans="2:13" s="200" customFormat="1" ht="6.95" customHeight="1">
      <c r="B34" s="213"/>
      <c r="C34" s="219"/>
      <c r="D34" s="212"/>
      <c r="E34" s="214"/>
      <c r="F34" s="214"/>
      <c r="G34" s="214"/>
      <c r="H34" s="57"/>
      <c r="I34" s="214"/>
      <c r="J34" s="214"/>
      <c r="K34" s="214"/>
      <c r="M34" s="217"/>
    </row>
    <row r="35" spans="2:13" s="200" customFormat="1" ht="12.95" customHeight="1">
      <c r="B35" s="213" t="s">
        <v>17</v>
      </c>
      <c r="C35" s="201"/>
      <c r="D35" s="212">
        <v>2021</v>
      </c>
      <c r="E35" s="214">
        <f t="shared" ref="E35:E37" si="10">SUM(F35:G35)</f>
        <v>778</v>
      </c>
      <c r="F35" s="214">
        <v>558</v>
      </c>
      <c r="G35" s="214">
        <v>220</v>
      </c>
      <c r="H35" s="57"/>
      <c r="I35" s="214">
        <f t="shared" ref="I35:I37" si="11">SUM(J35:K35)</f>
        <v>3523</v>
      </c>
      <c r="J35" s="214">
        <v>1778</v>
      </c>
      <c r="K35" s="214">
        <v>1745</v>
      </c>
      <c r="M35" s="217"/>
    </row>
    <row r="36" spans="2:13" s="200" customFormat="1" ht="12.95" customHeight="1">
      <c r="B36" s="213"/>
      <c r="C36" s="201"/>
      <c r="D36" s="212">
        <v>2022</v>
      </c>
      <c r="E36" s="214">
        <f t="shared" si="10"/>
        <v>770</v>
      </c>
      <c r="F36" s="214">
        <v>564</v>
      </c>
      <c r="G36" s="214">
        <v>206</v>
      </c>
      <c r="H36" s="54"/>
      <c r="I36" s="214">
        <f t="shared" si="11"/>
        <v>3667</v>
      </c>
      <c r="J36" s="214">
        <v>1860</v>
      </c>
      <c r="K36" s="214">
        <v>1807</v>
      </c>
      <c r="M36" s="217"/>
    </row>
    <row r="37" spans="2:13" s="200" customFormat="1" ht="12.95" customHeight="1">
      <c r="B37" s="213"/>
      <c r="C37" s="201"/>
      <c r="D37" s="212">
        <v>2023</v>
      </c>
      <c r="E37" s="214">
        <f t="shared" si="10"/>
        <v>644</v>
      </c>
      <c r="F37" s="214">
        <v>453</v>
      </c>
      <c r="G37" s="214">
        <v>191</v>
      </c>
      <c r="H37" s="221"/>
      <c r="I37" s="214">
        <f t="shared" si="11"/>
        <v>3616</v>
      </c>
      <c r="J37" s="214">
        <v>1797</v>
      </c>
      <c r="K37" s="214">
        <v>1819</v>
      </c>
      <c r="M37" s="217"/>
    </row>
    <row r="38" spans="2:13" s="200" customFormat="1" ht="6.95" customHeight="1">
      <c r="B38" s="213"/>
      <c r="C38" s="201"/>
      <c r="D38" s="212"/>
      <c r="E38" s="214"/>
      <c r="F38" s="214"/>
      <c r="G38" s="214"/>
      <c r="H38" s="57"/>
      <c r="I38" s="218"/>
      <c r="J38" s="218"/>
      <c r="K38" s="218"/>
      <c r="M38" s="217"/>
    </row>
    <row r="39" spans="2:13" s="200" customFormat="1" ht="12.95" customHeight="1">
      <c r="B39" s="213" t="s">
        <v>18</v>
      </c>
      <c r="C39" s="201"/>
      <c r="D39" s="212">
        <v>2021</v>
      </c>
      <c r="E39" s="214">
        <f t="shared" ref="E39:E41" si="12">SUM(F39:G39)</f>
        <v>480</v>
      </c>
      <c r="F39" s="214">
        <v>250</v>
      </c>
      <c r="G39" s="214">
        <v>230</v>
      </c>
      <c r="H39" s="57"/>
      <c r="I39" s="218" t="s">
        <v>29</v>
      </c>
      <c r="J39" s="218" t="s">
        <v>29</v>
      </c>
      <c r="K39" s="218" t="s">
        <v>29</v>
      </c>
      <c r="M39" s="217"/>
    </row>
    <row r="40" spans="2:13" s="200" customFormat="1" ht="12.95" customHeight="1">
      <c r="B40" s="213"/>
      <c r="C40" s="201"/>
      <c r="D40" s="212">
        <v>2022</v>
      </c>
      <c r="E40" s="214">
        <f t="shared" si="12"/>
        <v>480</v>
      </c>
      <c r="F40" s="214">
        <v>254</v>
      </c>
      <c r="G40" s="214">
        <v>226</v>
      </c>
      <c r="H40" s="54"/>
      <c r="I40" s="218" t="s">
        <v>29</v>
      </c>
      <c r="J40" s="218" t="s">
        <v>29</v>
      </c>
      <c r="K40" s="218" t="s">
        <v>29</v>
      </c>
      <c r="M40" s="217"/>
    </row>
    <row r="41" spans="2:13" s="200" customFormat="1" ht="12.95" customHeight="1">
      <c r="B41" s="213"/>
      <c r="C41" s="201"/>
      <c r="D41" s="212">
        <v>2023</v>
      </c>
      <c r="E41" s="214">
        <f t="shared" si="12"/>
        <v>418</v>
      </c>
      <c r="F41" s="214">
        <v>215</v>
      </c>
      <c r="G41" s="214">
        <v>203</v>
      </c>
      <c r="H41" s="221"/>
      <c r="I41" s="218" t="s">
        <v>29</v>
      </c>
      <c r="J41" s="1665" t="s">
        <v>29</v>
      </c>
      <c r="K41" s="1665" t="s">
        <v>29</v>
      </c>
      <c r="M41" s="217"/>
    </row>
    <row r="42" spans="2:13" s="200" customFormat="1" ht="6.95" customHeight="1">
      <c r="B42" s="213"/>
      <c r="C42" s="201"/>
      <c r="D42" s="212"/>
      <c r="E42" s="214"/>
      <c r="F42" s="214"/>
      <c r="G42" s="214"/>
      <c r="H42" s="221"/>
      <c r="I42" s="214"/>
      <c r="J42" s="214"/>
      <c r="K42" s="214"/>
      <c r="M42" s="217"/>
    </row>
    <row r="43" spans="2:13" s="200" customFormat="1" ht="12.95" customHeight="1">
      <c r="B43" s="213" t="s">
        <v>19</v>
      </c>
      <c r="C43" s="201"/>
      <c r="D43" s="212">
        <v>2021</v>
      </c>
      <c r="E43" s="214">
        <f t="shared" ref="E43:E45" si="13">SUM(F43:G43)</f>
        <v>150</v>
      </c>
      <c r="F43" s="214">
        <v>99</v>
      </c>
      <c r="G43" s="214">
        <v>51</v>
      </c>
      <c r="H43" s="57"/>
      <c r="I43" s="214">
        <f t="shared" ref="I43:I45" si="14">SUM(J43:K43)</f>
        <v>4253</v>
      </c>
      <c r="J43" s="214">
        <v>2099</v>
      </c>
      <c r="K43" s="214">
        <v>2154</v>
      </c>
      <c r="M43" s="217"/>
    </row>
    <row r="44" spans="2:13" s="200" customFormat="1" ht="12.95" customHeight="1">
      <c r="B44" s="213"/>
      <c r="C44" s="201"/>
      <c r="D44" s="212">
        <v>2022</v>
      </c>
      <c r="E44" s="214">
        <f t="shared" si="13"/>
        <v>154</v>
      </c>
      <c r="F44" s="214">
        <v>102</v>
      </c>
      <c r="G44" s="214">
        <v>52</v>
      </c>
      <c r="H44" s="54"/>
      <c r="I44" s="214">
        <f t="shared" si="14"/>
        <v>6477</v>
      </c>
      <c r="J44" s="214">
        <v>3243</v>
      </c>
      <c r="K44" s="214">
        <v>3234</v>
      </c>
      <c r="M44" s="217"/>
    </row>
    <row r="45" spans="2:13" s="200" customFormat="1" ht="12.95" customHeight="1">
      <c r="B45" s="213"/>
      <c r="C45" s="201"/>
      <c r="D45" s="212">
        <v>2023</v>
      </c>
      <c r="E45" s="214">
        <f t="shared" si="13"/>
        <v>158</v>
      </c>
      <c r="F45" s="214">
        <v>105</v>
      </c>
      <c r="G45" s="214">
        <v>53</v>
      </c>
      <c r="H45" s="221"/>
      <c r="I45" s="214">
        <f t="shared" si="14"/>
        <v>5702</v>
      </c>
      <c r="J45" s="214">
        <v>2823</v>
      </c>
      <c r="K45" s="214">
        <v>2879</v>
      </c>
      <c r="M45" s="217"/>
    </row>
    <row r="46" spans="2:13" s="200" customFormat="1" ht="6.95" customHeight="1">
      <c r="B46" s="213"/>
      <c r="C46" s="201"/>
      <c r="D46" s="212"/>
      <c r="E46" s="214"/>
      <c r="F46" s="214"/>
      <c r="G46" s="214"/>
      <c r="H46" s="57"/>
      <c r="I46" s="214"/>
      <c r="J46" s="214"/>
      <c r="K46" s="214"/>
      <c r="M46" s="217"/>
    </row>
    <row r="47" spans="2:13" s="200" customFormat="1" ht="12.95" customHeight="1">
      <c r="B47" s="213" t="s">
        <v>20</v>
      </c>
      <c r="C47" s="201"/>
      <c r="D47" s="212">
        <v>2021</v>
      </c>
      <c r="E47" s="214">
        <f t="shared" ref="E47:E49" si="15">SUM(F47:G47)</f>
        <v>311</v>
      </c>
      <c r="F47" s="214">
        <v>178</v>
      </c>
      <c r="G47" s="214">
        <v>133</v>
      </c>
      <c r="H47" s="57"/>
      <c r="I47" s="214">
        <f t="shared" ref="I47:I49" si="16">SUM(J47:K47)</f>
        <v>6312</v>
      </c>
      <c r="J47" s="214">
        <v>3531</v>
      </c>
      <c r="K47" s="214">
        <v>2781</v>
      </c>
      <c r="M47" s="217"/>
    </row>
    <row r="48" spans="2:13" s="200" customFormat="1" ht="12.95" customHeight="1">
      <c r="B48" s="213"/>
      <c r="C48" s="201"/>
      <c r="D48" s="212">
        <v>2022</v>
      </c>
      <c r="E48" s="214">
        <f t="shared" si="15"/>
        <v>269</v>
      </c>
      <c r="F48" s="214">
        <v>164</v>
      </c>
      <c r="G48" s="214">
        <v>105</v>
      </c>
      <c r="H48" s="221"/>
      <c r="I48" s="214">
        <f t="shared" si="16"/>
        <v>6116</v>
      </c>
      <c r="J48" s="214">
        <v>3394</v>
      </c>
      <c r="K48" s="214">
        <v>2722</v>
      </c>
      <c r="M48" s="217"/>
    </row>
    <row r="49" spans="2:13" s="200" customFormat="1" ht="12.95" customHeight="1">
      <c r="B49" s="213"/>
      <c r="C49" s="201"/>
      <c r="D49" s="212">
        <v>2023</v>
      </c>
      <c r="E49" s="214">
        <f t="shared" si="15"/>
        <v>276</v>
      </c>
      <c r="F49" s="214">
        <v>167</v>
      </c>
      <c r="G49" s="214">
        <v>109</v>
      </c>
      <c r="H49" s="221"/>
      <c r="I49" s="214">
        <f t="shared" si="16"/>
        <v>5614</v>
      </c>
      <c r="J49" s="214">
        <v>3120</v>
      </c>
      <c r="K49" s="214">
        <v>2494</v>
      </c>
      <c r="M49" s="217"/>
    </row>
    <row r="50" spans="2:13" s="200" customFormat="1" ht="6.95" customHeight="1">
      <c r="B50" s="213"/>
      <c r="C50" s="201"/>
      <c r="D50" s="212"/>
      <c r="E50" s="214"/>
      <c r="F50" s="214"/>
      <c r="G50" s="214"/>
      <c r="H50" s="57"/>
      <c r="I50" s="218"/>
      <c r="J50" s="218"/>
      <c r="K50" s="218"/>
      <c r="M50" s="220"/>
    </row>
    <row r="51" spans="2:13" s="200" customFormat="1" ht="12.95" customHeight="1">
      <c r="B51" s="213" t="s">
        <v>21</v>
      </c>
      <c r="C51" s="219"/>
      <c r="D51" s="212">
        <v>2021</v>
      </c>
      <c r="E51" s="214">
        <f t="shared" ref="E51:E53" si="17">SUM(F51:G51)</f>
        <v>364</v>
      </c>
      <c r="F51" s="214">
        <v>201</v>
      </c>
      <c r="G51" s="214">
        <v>163</v>
      </c>
      <c r="H51" s="57"/>
      <c r="I51" s="218" t="s">
        <v>29</v>
      </c>
      <c r="J51" s="218" t="s">
        <v>29</v>
      </c>
      <c r="K51" s="218" t="s">
        <v>29</v>
      </c>
      <c r="M51" s="220"/>
    </row>
    <row r="52" spans="2:13" s="200" customFormat="1" ht="12.95" customHeight="1">
      <c r="B52" s="213"/>
      <c r="C52" s="219"/>
      <c r="D52" s="212">
        <v>2022</v>
      </c>
      <c r="E52" s="214">
        <f t="shared" si="17"/>
        <v>360</v>
      </c>
      <c r="F52" s="214">
        <v>209</v>
      </c>
      <c r="G52" s="214">
        <v>151</v>
      </c>
      <c r="H52" s="221"/>
      <c r="I52" s="218" t="s">
        <v>29</v>
      </c>
      <c r="J52" s="218" t="s">
        <v>29</v>
      </c>
      <c r="K52" s="218" t="s">
        <v>29</v>
      </c>
      <c r="M52" s="220"/>
    </row>
    <row r="53" spans="2:13" s="200" customFormat="1" ht="12.95" customHeight="1">
      <c r="B53" s="213"/>
      <c r="C53" s="219"/>
      <c r="D53" s="212">
        <v>2023</v>
      </c>
      <c r="E53" s="214">
        <f t="shared" si="17"/>
        <v>344</v>
      </c>
      <c r="F53" s="214">
        <v>197</v>
      </c>
      <c r="G53" s="214">
        <v>147</v>
      </c>
      <c r="H53" s="221"/>
      <c r="I53" s="218" t="s">
        <v>29</v>
      </c>
      <c r="J53" s="1665" t="s">
        <v>29</v>
      </c>
      <c r="K53" s="1665" t="s">
        <v>29</v>
      </c>
      <c r="M53" s="220"/>
    </row>
    <row r="54" spans="2:13" s="200" customFormat="1" ht="6.95" customHeight="1">
      <c r="B54" s="213"/>
      <c r="C54" s="219"/>
      <c r="D54" s="212"/>
      <c r="E54" s="214"/>
      <c r="F54" s="214"/>
      <c r="G54" s="214"/>
      <c r="H54" s="57"/>
      <c r="I54" s="214"/>
      <c r="J54" s="214"/>
      <c r="K54" s="214"/>
      <c r="M54" s="217"/>
    </row>
    <row r="55" spans="2:13" s="200" customFormat="1" ht="12.95" customHeight="1">
      <c r="B55" s="213" t="s">
        <v>22</v>
      </c>
      <c r="C55" s="201"/>
      <c r="D55" s="212">
        <v>2021</v>
      </c>
      <c r="E55" s="214">
        <f t="shared" ref="E55:E57" si="18">SUM(F55:G55)</f>
        <v>4152</v>
      </c>
      <c r="F55" s="214">
        <v>2363</v>
      </c>
      <c r="G55" s="214">
        <v>1789</v>
      </c>
      <c r="H55" s="57"/>
      <c r="I55" s="214">
        <f t="shared" ref="I55:I57" si="19">SUM(J55:K55)</f>
        <v>10008</v>
      </c>
      <c r="J55" s="214">
        <v>4818</v>
      </c>
      <c r="K55" s="214">
        <v>5190</v>
      </c>
      <c r="M55" s="217"/>
    </row>
    <row r="56" spans="2:13" s="200" customFormat="1" ht="12.95" customHeight="1">
      <c r="B56" s="213"/>
      <c r="C56" s="201"/>
      <c r="D56" s="212">
        <v>2022</v>
      </c>
      <c r="E56" s="214">
        <f t="shared" si="18"/>
        <v>3727</v>
      </c>
      <c r="F56" s="214">
        <v>2148</v>
      </c>
      <c r="G56" s="214">
        <v>1579</v>
      </c>
      <c r="H56" s="221"/>
      <c r="I56" s="214">
        <f t="shared" si="19"/>
        <v>9914</v>
      </c>
      <c r="J56" s="214">
        <v>4757</v>
      </c>
      <c r="K56" s="214">
        <v>5157</v>
      </c>
      <c r="M56" s="217"/>
    </row>
    <row r="57" spans="2:13" s="200" customFormat="1" ht="12.95" customHeight="1">
      <c r="B57" s="213"/>
      <c r="C57" s="201"/>
      <c r="D57" s="212">
        <v>2023</v>
      </c>
      <c r="E57" s="214">
        <f t="shared" si="18"/>
        <v>4115</v>
      </c>
      <c r="F57" s="214">
        <v>2346</v>
      </c>
      <c r="G57" s="214">
        <v>1769</v>
      </c>
      <c r="H57" s="221"/>
      <c r="I57" s="214">
        <f t="shared" si="19"/>
        <v>10890</v>
      </c>
      <c r="J57" s="214">
        <v>5335</v>
      </c>
      <c r="K57" s="214">
        <v>5555</v>
      </c>
      <c r="M57" s="217"/>
    </row>
    <row r="58" spans="2:13" s="200" customFormat="1" ht="6.95" customHeight="1">
      <c r="B58" s="213"/>
      <c r="C58" s="201"/>
      <c r="D58" s="212"/>
      <c r="E58" s="214"/>
      <c r="F58" s="214"/>
      <c r="G58" s="214"/>
      <c r="H58" s="57"/>
      <c r="I58" s="218"/>
      <c r="J58" s="218"/>
      <c r="K58" s="218"/>
      <c r="M58" s="217"/>
    </row>
    <row r="59" spans="2:13" s="200" customFormat="1" ht="12.95" customHeight="1">
      <c r="B59" s="213" t="s">
        <v>23</v>
      </c>
      <c r="C59" s="201"/>
      <c r="D59" s="212">
        <v>2021</v>
      </c>
      <c r="E59" s="214">
        <f t="shared" ref="E59:E61" si="20">SUM(F59:G59)</f>
        <v>1115</v>
      </c>
      <c r="F59" s="214">
        <v>711</v>
      </c>
      <c r="G59" s="214">
        <v>404</v>
      </c>
      <c r="H59" s="57"/>
      <c r="I59" s="218" t="s">
        <v>29</v>
      </c>
      <c r="J59" s="218" t="s">
        <v>29</v>
      </c>
      <c r="K59" s="218" t="s">
        <v>29</v>
      </c>
      <c r="M59" s="217"/>
    </row>
    <row r="60" spans="2:13" s="200" customFormat="1" ht="12.95" customHeight="1">
      <c r="B60" s="213"/>
      <c r="C60" s="201"/>
      <c r="D60" s="212">
        <v>2022</v>
      </c>
      <c r="E60" s="214">
        <f t="shared" si="20"/>
        <v>1047</v>
      </c>
      <c r="F60" s="214">
        <v>653</v>
      </c>
      <c r="G60" s="214">
        <v>394</v>
      </c>
      <c r="H60" s="57"/>
      <c r="I60" s="218" t="s">
        <v>29</v>
      </c>
      <c r="J60" s="218" t="s">
        <v>29</v>
      </c>
      <c r="K60" s="218" t="s">
        <v>29</v>
      </c>
      <c r="M60" s="217"/>
    </row>
    <row r="61" spans="2:13" s="200" customFormat="1" ht="12.95" customHeight="1">
      <c r="B61" s="213"/>
      <c r="C61" s="201"/>
      <c r="D61" s="212">
        <v>2023</v>
      </c>
      <c r="E61" s="214">
        <f t="shared" si="20"/>
        <v>969</v>
      </c>
      <c r="F61" s="214">
        <v>619</v>
      </c>
      <c r="G61" s="214">
        <v>350</v>
      </c>
      <c r="H61" s="218"/>
      <c r="I61" s="218" t="s">
        <v>29</v>
      </c>
      <c r="J61" s="1665" t="s">
        <v>29</v>
      </c>
      <c r="K61" s="1665" t="s">
        <v>29</v>
      </c>
      <c r="M61" s="217"/>
    </row>
    <row r="62" spans="2:13" s="200" customFormat="1" ht="6.95" customHeight="1">
      <c r="B62" s="213"/>
      <c r="C62" s="201"/>
      <c r="D62" s="212"/>
      <c r="E62" s="218"/>
      <c r="F62" s="218"/>
      <c r="G62" s="218"/>
      <c r="H62" s="218"/>
      <c r="I62" s="214"/>
      <c r="J62" s="214"/>
      <c r="K62" s="214"/>
      <c r="M62" s="217"/>
    </row>
    <row r="63" spans="2:13" s="200" customFormat="1" ht="12.95" customHeight="1">
      <c r="B63" s="213" t="s">
        <v>24</v>
      </c>
      <c r="C63" s="201"/>
      <c r="D63" s="212">
        <v>2021</v>
      </c>
      <c r="E63" s="218" t="s">
        <v>29</v>
      </c>
      <c r="F63" s="218" t="s">
        <v>29</v>
      </c>
      <c r="G63" s="218" t="s">
        <v>29</v>
      </c>
      <c r="H63" s="218"/>
      <c r="I63" s="214">
        <f t="shared" ref="I63:I65" si="21">SUM(J63:K63)</f>
        <v>5683</v>
      </c>
      <c r="J63" s="214">
        <v>2774</v>
      </c>
      <c r="K63" s="214">
        <v>2909</v>
      </c>
      <c r="M63" s="217"/>
    </row>
    <row r="64" spans="2:13" s="200" customFormat="1" ht="12.95" customHeight="1">
      <c r="B64" s="213"/>
      <c r="C64" s="201"/>
      <c r="D64" s="212">
        <v>2022</v>
      </c>
      <c r="E64" s="218" t="s">
        <v>29</v>
      </c>
      <c r="F64" s="218" t="s">
        <v>29</v>
      </c>
      <c r="G64" s="218" t="s">
        <v>29</v>
      </c>
      <c r="H64" s="57"/>
      <c r="I64" s="214">
        <f t="shared" si="21"/>
        <v>5553</v>
      </c>
      <c r="J64" s="214">
        <v>2677</v>
      </c>
      <c r="K64" s="214">
        <v>2876</v>
      </c>
      <c r="M64" s="217"/>
    </row>
    <row r="65" spans="2:13" s="200" customFormat="1" ht="12.95" customHeight="1">
      <c r="B65" s="213"/>
      <c r="C65" s="201"/>
      <c r="D65" s="212">
        <v>2023</v>
      </c>
      <c r="E65" s="218" t="s">
        <v>29</v>
      </c>
      <c r="F65" s="1665" t="s">
        <v>29</v>
      </c>
      <c r="G65" s="1665" t="s">
        <v>29</v>
      </c>
      <c r="H65" s="218"/>
      <c r="I65" s="214">
        <f t="shared" si="21"/>
        <v>5404</v>
      </c>
      <c r="J65" s="214">
        <v>2641</v>
      </c>
      <c r="K65" s="214">
        <v>2763</v>
      </c>
      <c r="M65" s="217"/>
    </row>
    <row r="66" spans="2:13" s="200" customFormat="1" ht="6.95" customHeight="1">
      <c r="B66" s="213"/>
      <c r="C66" s="201"/>
      <c r="D66" s="212"/>
      <c r="E66" s="218"/>
      <c r="F66" s="218"/>
      <c r="G66" s="218"/>
      <c r="H66" s="218"/>
      <c r="I66" s="214"/>
      <c r="J66" s="214"/>
      <c r="K66" s="214"/>
      <c r="M66" s="217"/>
    </row>
    <row r="67" spans="2:13" s="200" customFormat="1" ht="12.95" customHeight="1">
      <c r="B67" s="213" t="s">
        <v>25</v>
      </c>
      <c r="C67" s="201"/>
      <c r="D67" s="212">
        <v>2021</v>
      </c>
      <c r="E67" s="218" t="s">
        <v>29</v>
      </c>
      <c r="F67" s="218" t="s">
        <v>29</v>
      </c>
      <c r="G67" s="218" t="s">
        <v>29</v>
      </c>
      <c r="H67" s="218"/>
      <c r="I67" s="214">
        <f t="shared" ref="I67:I69" si="22">SUM(J67:K67)</f>
        <v>5673</v>
      </c>
      <c r="J67" s="214">
        <v>2979</v>
      </c>
      <c r="K67" s="214">
        <v>2694</v>
      </c>
      <c r="M67" s="217"/>
    </row>
    <row r="68" spans="2:13" s="200" customFormat="1" ht="12.95" customHeight="1">
      <c r="B68" s="213"/>
      <c r="C68" s="201"/>
      <c r="D68" s="212">
        <v>2022</v>
      </c>
      <c r="E68" s="218" t="s">
        <v>29</v>
      </c>
      <c r="F68" s="218" t="s">
        <v>29</v>
      </c>
      <c r="G68" s="218" t="s">
        <v>29</v>
      </c>
      <c r="H68" s="54"/>
      <c r="I68" s="214">
        <f t="shared" si="22"/>
        <v>7008</v>
      </c>
      <c r="J68" s="214">
        <v>3672</v>
      </c>
      <c r="K68" s="214">
        <v>3336</v>
      </c>
      <c r="M68" s="217"/>
    </row>
    <row r="69" spans="2:13" s="200" customFormat="1" ht="12.95" customHeight="1">
      <c r="B69" s="213"/>
      <c r="C69" s="201"/>
      <c r="D69" s="212">
        <v>2023</v>
      </c>
      <c r="E69" s="214">
        <f t="shared" ref="E69" si="23">SUM(F69:G69)</f>
        <v>13</v>
      </c>
      <c r="F69" s="214">
        <v>8</v>
      </c>
      <c r="G69" s="214">
        <v>5</v>
      </c>
      <c r="H69" s="221"/>
      <c r="I69" s="214">
        <f t="shared" si="22"/>
        <v>6756</v>
      </c>
      <c r="J69" s="214">
        <v>3507</v>
      </c>
      <c r="K69" s="214">
        <v>3249</v>
      </c>
      <c r="M69" s="217"/>
    </row>
    <row r="70" spans="2:13" s="200" customFormat="1" ht="6.95" customHeight="1">
      <c r="B70" s="213"/>
      <c r="C70" s="201"/>
      <c r="D70" s="212"/>
      <c r="E70" s="214"/>
      <c r="F70" s="214"/>
      <c r="G70" s="214"/>
      <c r="H70" s="57"/>
      <c r="I70" s="214"/>
      <c r="J70" s="214"/>
      <c r="K70" s="214"/>
      <c r="M70" s="220"/>
    </row>
    <row r="71" spans="2:13" s="200" customFormat="1" ht="12.95" customHeight="1">
      <c r="B71" s="213" t="s">
        <v>26</v>
      </c>
      <c r="C71" s="219"/>
      <c r="D71" s="212">
        <v>2021</v>
      </c>
      <c r="E71" s="214">
        <f t="shared" ref="E71:E73" si="24">SUM(F71:G71)</f>
        <v>375</v>
      </c>
      <c r="F71" s="214">
        <v>282</v>
      </c>
      <c r="G71" s="214">
        <v>93</v>
      </c>
      <c r="H71" s="57"/>
      <c r="I71" s="214">
        <f t="shared" ref="I71:I73" si="25">SUM(J71:K71)</f>
        <v>15124</v>
      </c>
      <c r="J71" s="214">
        <v>7075</v>
      </c>
      <c r="K71" s="214">
        <v>8049</v>
      </c>
      <c r="M71" s="220"/>
    </row>
    <row r="72" spans="2:13" s="200" customFormat="1" ht="12.95" customHeight="1">
      <c r="B72" s="213"/>
      <c r="C72" s="219"/>
      <c r="D72" s="212">
        <v>2022</v>
      </c>
      <c r="E72" s="214">
        <f t="shared" si="24"/>
        <v>330</v>
      </c>
      <c r="F72" s="214">
        <v>243</v>
      </c>
      <c r="G72" s="214">
        <v>87</v>
      </c>
      <c r="H72" s="57"/>
      <c r="I72" s="214">
        <f t="shared" si="25"/>
        <v>14950</v>
      </c>
      <c r="J72" s="214">
        <v>6877</v>
      </c>
      <c r="K72" s="214">
        <v>8073</v>
      </c>
      <c r="M72" s="220"/>
    </row>
    <row r="73" spans="2:13" s="200" customFormat="1" ht="12.95" customHeight="1">
      <c r="B73" s="213"/>
      <c r="C73" s="219"/>
      <c r="D73" s="212">
        <v>2023</v>
      </c>
      <c r="E73" s="214">
        <f t="shared" si="24"/>
        <v>312</v>
      </c>
      <c r="F73" s="214">
        <v>235</v>
      </c>
      <c r="G73" s="214">
        <v>77</v>
      </c>
      <c r="H73" s="218"/>
      <c r="I73" s="214">
        <f t="shared" si="25"/>
        <v>13535</v>
      </c>
      <c r="J73" s="214">
        <v>6326</v>
      </c>
      <c r="K73" s="214">
        <v>7209</v>
      </c>
      <c r="M73" s="220"/>
    </row>
    <row r="74" spans="2:13" s="200" customFormat="1" ht="6.95" customHeight="1">
      <c r="B74" s="213"/>
      <c r="C74" s="219"/>
      <c r="D74" s="212"/>
      <c r="E74" s="218"/>
      <c r="F74" s="218"/>
      <c r="G74" s="218"/>
      <c r="H74" s="218"/>
      <c r="I74" s="218"/>
      <c r="J74" s="218"/>
      <c r="K74" s="218"/>
      <c r="M74" s="220"/>
    </row>
    <row r="75" spans="2:13" s="200" customFormat="1" ht="12.95" customHeight="1">
      <c r="B75" s="213" t="s">
        <v>27</v>
      </c>
      <c r="C75" s="219"/>
      <c r="D75" s="212">
        <v>2021</v>
      </c>
      <c r="E75" s="218" t="s">
        <v>29</v>
      </c>
      <c r="F75" s="218" t="s">
        <v>29</v>
      </c>
      <c r="G75" s="218" t="s">
        <v>29</v>
      </c>
      <c r="H75" s="218"/>
      <c r="I75" s="218" t="s">
        <v>29</v>
      </c>
      <c r="J75" s="218" t="s">
        <v>29</v>
      </c>
      <c r="K75" s="218" t="s">
        <v>29</v>
      </c>
      <c r="M75" s="220"/>
    </row>
    <row r="76" spans="2:13" s="200" customFormat="1" ht="12.95" customHeight="1">
      <c r="B76" s="213"/>
      <c r="C76" s="219"/>
      <c r="D76" s="212">
        <v>2022</v>
      </c>
      <c r="E76" s="218" t="s">
        <v>29</v>
      </c>
      <c r="F76" s="218" t="s">
        <v>29</v>
      </c>
      <c r="G76" s="218" t="s">
        <v>29</v>
      </c>
      <c r="H76" s="57"/>
      <c r="I76" s="218" t="s">
        <v>29</v>
      </c>
      <c r="J76" s="218" t="s">
        <v>29</v>
      </c>
      <c r="K76" s="218" t="s">
        <v>29</v>
      </c>
      <c r="M76" s="220"/>
    </row>
    <row r="77" spans="2:13" s="200" customFormat="1" ht="12.95" customHeight="1">
      <c r="B77" s="213"/>
      <c r="C77" s="219"/>
      <c r="D77" s="212">
        <v>2023</v>
      </c>
      <c r="E77" s="218" t="s">
        <v>29</v>
      </c>
      <c r="F77" s="1665" t="s">
        <v>29</v>
      </c>
      <c r="G77" s="1665" t="s">
        <v>29</v>
      </c>
      <c r="H77" s="218"/>
      <c r="I77" s="218" t="s">
        <v>29</v>
      </c>
      <c r="J77" s="1665" t="s">
        <v>29</v>
      </c>
      <c r="K77" s="1665" t="s">
        <v>29</v>
      </c>
      <c r="M77" s="220"/>
    </row>
    <row r="78" spans="2:13" s="200" customFormat="1" ht="6.95" customHeight="1">
      <c r="B78" s="213"/>
      <c r="C78" s="219"/>
      <c r="D78" s="212"/>
      <c r="E78" s="218"/>
      <c r="F78" s="218"/>
      <c r="G78" s="218"/>
      <c r="H78" s="218"/>
      <c r="I78" s="218"/>
      <c r="J78" s="218"/>
      <c r="K78" s="218"/>
      <c r="M78" s="220"/>
    </row>
    <row r="79" spans="2:13" s="200" customFormat="1" ht="12.95" customHeight="1">
      <c r="B79" s="213" t="s">
        <v>28</v>
      </c>
      <c r="C79" s="219"/>
      <c r="D79" s="212">
        <v>2021</v>
      </c>
      <c r="E79" s="218" t="s">
        <v>29</v>
      </c>
      <c r="F79" s="218" t="s">
        <v>29</v>
      </c>
      <c r="G79" s="218" t="s">
        <v>29</v>
      </c>
      <c r="H79" s="218"/>
      <c r="I79" s="218" t="s">
        <v>29</v>
      </c>
      <c r="J79" s="218" t="s">
        <v>29</v>
      </c>
      <c r="K79" s="218" t="s">
        <v>29</v>
      </c>
      <c r="M79" s="220"/>
    </row>
    <row r="80" spans="2:13" s="200" customFormat="1" ht="12.95" customHeight="1">
      <c r="B80" s="213"/>
      <c r="C80" s="219"/>
      <c r="D80" s="212">
        <v>2022</v>
      </c>
      <c r="E80" s="218" t="s">
        <v>29</v>
      </c>
      <c r="F80" s="218" t="s">
        <v>29</v>
      </c>
      <c r="G80" s="218" t="s">
        <v>29</v>
      </c>
      <c r="I80" s="218" t="s">
        <v>29</v>
      </c>
      <c r="J80" s="218" t="s">
        <v>29</v>
      </c>
      <c r="K80" s="218" t="s">
        <v>29</v>
      </c>
      <c r="M80" s="220"/>
    </row>
    <row r="81" spans="1:13" s="200" customFormat="1" ht="12.95" customHeight="1">
      <c r="B81" s="213"/>
      <c r="C81" s="219"/>
      <c r="D81" s="212">
        <v>2023</v>
      </c>
      <c r="E81" s="218" t="s">
        <v>29</v>
      </c>
      <c r="F81" s="218" t="s">
        <v>29</v>
      </c>
      <c r="G81" s="218" t="s">
        <v>29</v>
      </c>
      <c r="H81" s="218"/>
      <c r="I81" s="218" t="s">
        <v>29</v>
      </c>
      <c r="J81" s="218" t="s">
        <v>29</v>
      </c>
      <c r="K81" s="218" t="s">
        <v>29</v>
      </c>
    </row>
    <row r="82" spans="1:13" s="200" customFormat="1" ht="6.95" customHeight="1" thickBot="1">
      <c r="A82" s="223"/>
      <c r="B82" s="224"/>
      <c r="C82" s="225"/>
      <c r="D82" s="226"/>
      <c r="E82" s="228"/>
      <c r="F82" s="228"/>
      <c r="G82" s="228"/>
      <c r="H82" s="228"/>
      <c r="I82" s="228"/>
      <c r="J82" s="228"/>
      <c r="K82" s="228"/>
      <c r="M82" s="220"/>
    </row>
    <row r="83" spans="1:13" s="230" customFormat="1" ht="18" customHeight="1">
      <c r="B83" s="231"/>
      <c r="D83" s="232"/>
      <c r="E83" s="236"/>
      <c r="F83" s="236"/>
      <c r="G83" s="236"/>
      <c r="H83" s="236"/>
      <c r="I83" s="236"/>
      <c r="J83" s="236"/>
      <c r="K83" s="236"/>
      <c r="L83" s="237" t="s">
        <v>30</v>
      </c>
      <c r="M83" s="235"/>
    </row>
    <row r="84" spans="1:13" s="230" customFormat="1" ht="15.75" customHeight="1">
      <c r="B84" s="231"/>
      <c r="D84" s="232"/>
      <c r="E84" s="239"/>
      <c r="F84" s="239"/>
      <c r="G84" s="239"/>
      <c r="H84" s="239"/>
      <c r="I84" s="239"/>
      <c r="J84" s="239"/>
      <c r="K84" s="239"/>
      <c r="L84" s="239" t="s">
        <v>31</v>
      </c>
      <c r="M84" s="235"/>
    </row>
    <row r="85" spans="1:13" s="230" customFormat="1" ht="15.75" customHeight="1">
      <c r="B85" s="231" t="s">
        <v>1062</v>
      </c>
      <c r="D85" s="232"/>
      <c r="E85" s="235"/>
      <c r="F85" s="235"/>
      <c r="G85" s="235"/>
      <c r="H85" s="235"/>
      <c r="I85" s="235"/>
      <c r="J85" s="235"/>
      <c r="K85" s="235"/>
      <c r="M85" s="235"/>
    </row>
    <row r="86" spans="1:13" s="240" customFormat="1" ht="15.75" customHeight="1">
      <c r="B86" s="241" t="s">
        <v>382</v>
      </c>
      <c r="D86" s="242"/>
      <c r="E86" s="243"/>
      <c r="F86" s="243"/>
      <c r="G86" s="243"/>
      <c r="H86" s="243"/>
      <c r="I86" s="243"/>
      <c r="J86" s="243"/>
      <c r="K86" s="243"/>
      <c r="M86" s="243"/>
    </row>
    <row r="87" spans="1:13" s="230" customFormat="1" ht="15.75" customHeight="1">
      <c r="B87" s="244" t="s">
        <v>383</v>
      </c>
      <c r="C87" s="245"/>
      <c r="D87" s="246"/>
      <c r="E87" s="235"/>
      <c r="F87" s="235"/>
      <c r="G87" s="235"/>
      <c r="H87" s="235"/>
      <c r="I87" s="235"/>
      <c r="J87" s="235"/>
      <c r="K87" s="235"/>
      <c r="M87" s="235"/>
    </row>
  </sheetData>
  <mergeCells count="6">
    <mergeCell ref="E7:K7"/>
    <mergeCell ref="E8:K8"/>
    <mergeCell ref="E9:G9"/>
    <mergeCell ref="I9:K9"/>
    <mergeCell ref="E10:G10"/>
    <mergeCell ref="I10:K10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P84"/>
  <sheetViews>
    <sheetView view="pageBreakPreview" zoomScale="91" zoomScaleNormal="120" zoomScaleSheetLayoutView="91" workbookViewId="0">
      <selection activeCell="B6" sqref="B6"/>
    </sheetView>
  </sheetViews>
  <sheetFormatPr defaultColWidth="10.42578125" defaultRowHeight="14.25"/>
  <cols>
    <col min="1" max="1" width="1.85546875" style="260" customWidth="1"/>
    <col min="2" max="2" width="12.5703125" style="260" customWidth="1"/>
    <col min="3" max="3" width="5.28515625" style="260" customWidth="1"/>
    <col min="4" max="4" width="7.5703125" style="261" customWidth="1"/>
    <col min="5" max="6" width="8.28515625" style="262" customWidth="1"/>
    <col min="7" max="7" width="11.85546875" style="262" customWidth="1"/>
    <col min="8" max="8" width="0.85546875" style="262" customWidth="1"/>
    <col min="9" max="10" width="8.28515625" style="262" customWidth="1"/>
    <col min="11" max="11" width="11.85546875" style="262" customWidth="1"/>
    <col min="12" max="12" width="0.85546875" style="262" customWidth="1"/>
    <col min="13" max="14" width="8.28515625" style="262" customWidth="1"/>
    <col min="15" max="15" width="11.85546875" style="262" customWidth="1"/>
    <col min="16" max="16" width="0.7109375" style="262" customWidth="1"/>
    <col min="17" max="16384" width="10.42578125" style="260"/>
  </cols>
  <sheetData>
    <row r="1" spans="1:16" ht="8.1" customHeight="1"/>
    <row r="2" spans="1:16" ht="8.1" customHeight="1"/>
    <row r="3" spans="1:16" s="263" customFormat="1" ht="16.5" customHeight="1">
      <c r="B3" s="168" t="s">
        <v>1205</v>
      </c>
      <c r="C3" s="169" t="s">
        <v>828</v>
      </c>
      <c r="D3" s="170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</row>
    <row r="4" spans="1:16" s="263" customFormat="1" ht="16.5" customHeight="1">
      <c r="B4" s="168"/>
      <c r="C4" s="169" t="s">
        <v>1125</v>
      </c>
      <c r="D4" s="170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</row>
    <row r="5" spans="1:16" s="264" customFormat="1" ht="16.5" customHeight="1">
      <c r="B5" s="174" t="s">
        <v>1206</v>
      </c>
      <c r="C5" s="175" t="s">
        <v>874</v>
      </c>
      <c r="D5" s="176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</row>
    <row r="6" spans="1:16" s="264" customFormat="1" ht="16.5" customHeight="1">
      <c r="B6" s="265"/>
      <c r="C6" s="175" t="s">
        <v>1126</v>
      </c>
      <c r="D6" s="176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</row>
    <row r="7" spans="1:16" s="266" customFormat="1" ht="9.9499999999999993" customHeight="1" thickBot="1">
      <c r="B7" s="267"/>
      <c r="C7" s="267"/>
      <c r="D7" s="268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</row>
    <row r="8" spans="1:16" s="270" customFormat="1" ht="5.25" customHeight="1" thickTop="1">
      <c r="A8" s="181"/>
      <c r="B8" s="182"/>
      <c r="C8" s="183"/>
      <c r="D8" s="184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</row>
    <row r="9" spans="1:16" s="1476" customFormat="1" ht="18.75" customHeight="1">
      <c r="A9" s="187"/>
      <c r="B9" s="187" t="s">
        <v>0</v>
      </c>
      <c r="C9" s="188"/>
      <c r="D9" s="271" t="s">
        <v>1</v>
      </c>
      <c r="E9" s="1707" t="s">
        <v>384</v>
      </c>
      <c r="F9" s="1707"/>
      <c r="G9" s="1707"/>
      <c r="H9" s="1475"/>
      <c r="I9" s="1707" t="s">
        <v>385</v>
      </c>
      <c r="J9" s="1707"/>
      <c r="K9" s="1707"/>
      <c r="L9" s="1475"/>
      <c r="M9" s="1707" t="s">
        <v>386</v>
      </c>
      <c r="N9" s="1707"/>
      <c r="O9" s="1707"/>
      <c r="P9" s="272"/>
    </row>
    <row r="10" spans="1:16" s="1479" customFormat="1" ht="18.75" customHeight="1">
      <c r="A10" s="191"/>
      <c r="B10" s="191" t="s">
        <v>5</v>
      </c>
      <c r="C10" s="1477"/>
      <c r="D10" s="273" t="s">
        <v>6</v>
      </c>
      <c r="E10" s="1711" t="s">
        <v>387</v>
      </c>
      <c r="F10" s="1711"/>
      <c r="G10" s="1711"/>
      <c r="H10" s="1478"/>
      <c r="I10" s="1711" t="s">
        <v>388</v>
      </c>
      <c r="J10" s="1711"/>
      <c r="K10" s="1711"/>
      <c r="L10" s="1478"/>
      <c r="M10" s="1712" t="s">
        <v>389</v>
      </c>
      <c r="N10" s="1712"/>
      <c r="O10" s="1712"/>
      <c r="P10" s="274"/>
    </row>
    <row r="11" spans="1:16" s="270" customFormat="1">
      <c r="A11" s="191"/>
      <c r="B11" s="191"/>
      <c r="C11" s="192"/>
      <c r="D11" s="273"/>
      <c r="E11" s="195" t="s">
        <v>57</v>
      </c>
      <c r="F11" s="195" t="s">
        <v>33</v>
      </c>
      <c r="G11" s="195" t="s">
        <v>34</v>
      </c>
      <c r="H11" s="195"/>
      <c r="I11" s="195" t="s">
        <v>57</v>
      </c>
      <c r="J11" s="195" t="s">
        <v>33</v>
      </c>
      <c r="K11" s="195" t="s">
        <v>34</v>
      </c>
      <c r="L11" s="195"/>
      <c r="M11" s="195" t="s">
        <v>57</v>
      </c>
      <c r="N11" s="195" t="s">
        <v>33</v>
      </c>
      <c r="O11" s="195" t="s">
        <v>34</v>
      </c>
      <c r="P11" s="274"/>
    </row>
    <row r="12" spans="1:16" s="270" customFormat="1">
      <c r="A12" s="191"/>
      <c r="B12" s="191"/>
      <c r="C12" s="192"/>
      <c r="D12" s="273"/>
      <c r="E12" s="194" t="s">
        <v>7</v>
      </c>
      <c r="F12" s="194" t="s">
        <v>35</v>
      </c>
      <c r="G12" s="194" t="s">
        <v>36</v>
      </c>
      <c r="H12" s="194"/>
      <c r="I12" s="194" t="s">
        <v>7</v>
      </c>
      <c r="J12" s="194" t="s">
        <v>35</v>
      </c>
      <c r="K12" s="194" t="s">
        <v>36</v>
      </c>
      <c r="L12" s="194"/>
      <c r="M12" s="194" t="s">
        <v>7</v>
      </c>
      <c r="N12" s="194" t="s">
        <v>35</v>
      </c>
      <c r="O12" s="194" t="s">
        <v>36</v>
      </c>
      <c r="P12" s="274"/>
    </row>
    <row r="13" spans="1:16" s="270" customFormat="1" ht="7.5" customHeight="1">
      <c r="A13" s="196"/>
      <c r="B13" s="196"/>
      <c r="C13" s="197"/>
      <c r="D13" s="198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</row>
    <row r="14" spans="1:16" ht="8.1" customHeight="1">
      <c r="B14" s="276"/>
      <c r="C14" s="276"/>
      <c r="D14" s="277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</row>
    <row r="15" spans="1:16" s="1480" customFormat="1" ht="13.5">
      <c r="B15" s="205" t="s">
        <v>12</v>
      </c>
      <c r="C15" s="206"/>
      <c r="D15" s="207">
        <v>2021</v>
      </c>
      <c r="E15" s="210">
        <f t="shared" ref="E15:G17" si="0">SUM(E19,E23,E27,E31,E35,E39,E43,E47,E51,E55,E59,E63,E67,E71,E75,E79,)</f>
        <v>586</v>
      </c>
      <c r="F15" s="210">
        <f t="shared" si="0"/>
        <v>388</v>
      </c>
      <c r="G15" s="210">
        <f t="shared" si="0"/>
        <v>198</v>
      </c>
      <c r="H15" s="210"/>
      <c r="I15" s="210">
        <f t="shared" ref="I15:K17" si="1">SUM(I19,I23,I27,I31,I35,I39,I43,I47,I51,I55,I59,I63,I67,I71,I75,I79,)</f>
        <v>69745</v>
      </c>
      <c r="J15" s="210">
        <f t="shared" si="1"/>
        <v>37130</v>
      </c>
      <c r="K15" s="210">
        <f t="shared" si="1"/>
        <v>32615</v>
      </c>
      <c r="L15" s="210"/>
      <c r="M15" s="210">
        <f t="shared" ref="M15:O17" si="2">SUM(M19,M23,M27,M31,M35,M39,M43,M47,M51,M55,M59,M63,M67,M71,M75,M79,)</f>
        <v>2319</v>
      </c>
      <c r="N15" s="210">
        <f t="shared" si="2"/>
        <v>1213</v>
      </c>
      <c r="O15" s="210">
        <f t="shared" si="2"/>
        <v>1106</v>
      </c>
      <c r="P15" s="209"/>
    </row>
    <row r="16" spans="1:16" s="1480" customFormat="1" ht="13.5">
      <c r="B16" s="205"/>
      <c r="C16" s="206"/>
      <c r="D16" s="207">
        <v>2022</v>
      </c>
      <c r="E16" s="210">
        <f t="shared" si="0"/>
        <v>737</v>
      </c>
      <c r="F16" s="210">
        <f t="shared" si="0"/>
        <v>476</v>
      </c>
      <c r="G16" s="210">
        <f t="shared" si="0"/>
        <v>261</v>
      </c>
      <c r="H16" s="210"/>
      <c r="I16" s="210">
        <f t="shared" si="1"/>
        <v>71713</v>
      </c>
      <c r="J16" s="210">
        <f t="shared" si="1"/>
        <v>37923</v>
      </c>
      <c r="K16" s="210">
        <f t="shared" si="1"/>
        <v>33790</v>
      </c>
      <c r="L16" s="210"/>
      <c r="M16" s="210">
        <f t="shared" si="2"/>
        <v>2828</v>
      </c>
      <c r="N16" s="210">
        <f t="shared" si="2"/>
        <v>1449</v>
      </c>
      <c r="O16" s="210">
        <f t="shared" si="2"/>
        <v>1379</v>
      </c>
      <c r="P16" s="209"/>
    </row>
    <row r="17" spans="2:16" s="1480" customFormat="1" ht="13.5">
      <c r="B17" s="205"/>
      <c r="C17" s="206"/>
      <c r="D17" s="207">
        <v>2023</v>
      </c>
      <c r="E17" s="210">
        <f t="shared" si="0"/>
        <v>731</v>
      </c>
      <c r="F17" s="210">
        <f t="shared" si="0"/>
        <v>512</v>
      </c>
      <c r="G17" s="210">
        <f t="shared" si="0"/>
        <v>219</v>
      </c>
      <c r="H17" s="210"/>
      <c r="I17" s="210">
        <f t="shared" si="1"/>
        <v>81870</v>
      </c>
      <c r="J17" s="210">
        <f t="shared" si="1"/>
        <v>43325</v>
      </c>
      <c r="K17" s="210">
        <f t="shared" si="1"/>
        <v>38658</v>
      </c>
      <c r="L17" s="210"/>
      <c r="M17" s="210">
        <f t="shared" si="2"/>
        <v>3792</v>
      </c>
      <c r="N17" s="210">
        <f t="shared" si="2"/>
        <v>1881</v>
      </c>
      <c r="O17" s="210">
        <f t="shared" si="2"/>
        <v>1911</v>
      </c>
      <c r="P17" s="209"/>
    </row>
    <row r="18" spans="2:16" s="1480" customFormat="1" ht="8.1" customHeight="1">
      <c r="B18" s="205"/>
      <c r="C18" s="206"/>
      <c r="D18" s="212"/>
      <c r="E18" s="214"/>
      <c r="F18" s="1481"/>
      <c r="G18" s="1482"/>
      <c r="H18" s="1482"/>
      <c r="I18" s="214"/>
      <c r="J18" s="1483"/>
      <c r="K18" s="1483"/>
      <c r="L18" s="1483"/>
      <c r="M18" s="1481"/>
      <c r="N18" s="1481"/>
      <c r="O18" s="1481"/>
      <c r="P18" s="209"/>
    </row>
    <row r="19" spans="2:16" s="1480" customFormat="1" ht="12.95" customHeight="1">
      <c r="B19" s="213" t="s">
        <v>13</v>
      </c>
      <c r="C19" s="213"/>
      <c r="D19" s="212">
        <v>2021</v>
      </c>
      <c r="E19" s="214">
        <f t="shared" ref="E19:E21" si="3">SUM(F19:G19)</f>
        <v>30</v>
      </c>
      <c r="F19" s="1481">
        <v>23</v>
      </c>
      <c r="G19" s="1481">
        <v>7</v>
      </c>
      <c r="H19" s="1481"/>
      <c r="I19" s="214">
        <f t="shared" ref="I19:I21" si="4">SUM(J19:K19)</f>
        <v>7590</v>
      </c>
      <c r="J19" s="279">
        <v>4166</v>
      </c>
      <c r="K19" s="279">
        <v>3424</v>
      </c>
      <c r="L19" s="279"/>
      <c r="M19" s="214">
        <f t="shared" ref="M19:M21" si="5">SUM(N19:O19)</f>
        <v>42</v>
      </c>
      <c r="N19" s="1481">
        <v>22</v>
      </c>
      <c r="O19" s="1481">
        <v>20</v>
      </c>
      <c r="P19" s="56"/>
    </row>
    <row r="20" spans="2:16" s="1480" customFormat="1" ht="12.95" customHeight="1">
      <c r="B20" s="213"/>
      <c r="C20" s="213"/>
      <c r="D20" s="212">
        <v>2022</v>
      </c>
      <c r="E20" s="214">
        <f t="shared" si="3"/>
        <v>81</v>
      </c>
      <c r="F20" s="1481">
        <v>54</v>
      </c>
      <c r="G20" s="1481">
        <v>27</v>
      </c>
      <c r="H20" s="1481"/>
      <c r="I20" s="214">
        <f t="shared" si="4"/>
        <v>8142</v>
      </c>
      <c r="J20" s="221">
        <v>4406</v>
      </c>
      <c r="K20" s="221">
        <v>3736</v>
      </c>
      <c r="L20" s="221"/>
      <c r="M20" s="214">
        <f t="shared" si="5"/>
        <v>51</v>
      </c>
      <c r="N20" s="1481">
        <v>26</v>
      </c>
      <c r="O20" s="1481">
        <v>25</v>
      </c>
      <c r="P20" s="214"/>
    </row>
    <row r="21" spans="2:16" s="1480" customFormat="1" ht="12.95" customHeight="1">
      <c r="B21" s="213"/>
      <c r="C21" s="213"/>
      <c r="D21" s="212">
        <v>2023</v>
      </c>
      <c r="E21" s="214">
        <f t="shared" si="3"/>
        <v>90</v>
      </c>
      <c r="F21" s="1481">
        <v>59</v>
      </c>
      <c r="G21" s="1481">
        <v>31</v>
      </c>
      <c r="H21" s="1481"/>
      <c r="I21" s="214">
        <f t="shared" si="4"/>
        <v>10035</v>
      </c>
      <c r="J21" s="57">
        <v>5406</v>
      </c>
      <c r="K21" s="57">
        <v>4629</v>
      </c>
      <c r="L21" s="57"/>
      <c r="M21" s="214">
        <f t="shared" si="5"/>
        <v>52</v>
      </c>
      <c r="N21" s="1481">
        <v>27</v>
      </c>
      <c r="O21" s="1481">
        <v>25</v>
      </c>
      <c r="P21" s="214"/>
    </row>
    <row r="22" spans="2:16" s="1480" customFormat="1" ht="8.1" customHeight="1">
      <c r="B22" s="213"/>
      <c r="C22" s="213"/>
      <c r="D22" s="212"/>
      <c r="E22" s="1481"/>
      <c r="F22" s="1481"/>
      <c r="G22" s="1481"/>
      <c r="H22" s="1481"/>
      <c r="I22" s="214"/>
      <c r="J22" s="1482"/>
      <c r="K22" s="1482"/>
      <c r="L22" s="1482"/>
      <c r="M22" s="1481"/>
      <c r="N22" s="1481"/>
      <c r="O22" s="1481"/>
      <c r="P22" s="214"/>
    </row>
    <row r="23" spans="2:16" s="1480" customFormat="1" ht="12.95" customHeight="1">
      <c r="B23" s="213" t="s">
        <v>14</v>
      </c>
      <c r="C23" s="213"/>
      <c r="D23" s="212">
        <v>2021</v>
      </c>
      <c r="E23" s="1481" t="s">
        <v>29</v>
      </c>
      <c r="F23" s="293" t="s">
        <v>29</v>
      </c>
      <c r="G23" s="293" t="s">
        <v>29</v>
      </c>
      <c r="H23" s="221"/>
      <c r="I23" s="214">
        <f t="shared" ref="I23:I25" si="6">SUM(J23:K23)</f>
        <v>388</v>
      </c>
      <c r="J23" s="221">
        <v>233</v>
      </c>
      <c r="K23" s="221">
        <v>155</v>
      </c>
      <c r="L23" s="221"/>
      <c r="M23" s="1481" t="s">
        <v>29</v>
      </c>
      <c r="N23" s="1481" t="s">
        <v>29</v>
      </c>
      <c r="O23" s="1481" t="s">
        <v>29</v>
      </c>
      <c r="P23" s="1484"/>
    </row>
    <row r="24" spans="2:16" s="1480" customFormat="1" ht="12.95" customHeight="1">
      <c r="B24" s="213"/>
      <c r="C24" s="213"/>
      <c r="D24" s="212">
        <v>2022</v>
      </c>
      <c r="E24" s="1481" t="s">
        <v>29</v>
      </c>
      <c r="F24" s="293" t="s">
        <v>29</v>
      </c>
      <c r="G24" s="293" t="s">
        <v>29</v>
      </c>
      <c r="H24" s="221"/>
      <c r="I24" s="214">
        <f t="shared" si="6"/>
        <v>503</v>
      </c>
      <c r="J24" s="221">
        <v>281</v>
      </c>
      <c r="K24" s="221">
        <v>222</v>
      </c>
      <c r="L24" s="221"/>
      <c r="M24" s="1481" t="s">
        <v>29</v>
      </c>
      <c r="N24" s="1481" t="s">
        <v>29</v>
      </c>
      <c r="O24" s="1481" t="s">
        <v>29</v>
      </c>
      <c r="P24" s="214"/>
    </row>
    <row r="25" spans="2:16" s="1480" customFormat="1" ht="12.95" customHeight="1">
      <c r="B25" s="213"/>
      <c r="C25" s="213"/>
      <c r="D25" s="212">
        <v>2023</v>
      </c>
      <c r="E25" s="1481" t="s">
        <v>29</v>
      </c>
      <c r="F25" s="218" t="s">
        <v>29</v>
      </c>
      <c r="G25" s="218" t="s">
        <v>29</v>
      </c>
      <c r="H25" s="57"/>
      <c r="I25" s="214">
        <f t="shared" si="6"/>
        <v>506</v>
      </c>
      <c r="J25" s="57">
        <v>282</v>
      </c>
      <c r="K25" s="57">
        <v>224</v>
      </c>
      <c r="L25" s="57"/>
      <c r="M25" s="1481" t="s">
        <v>29</v>
      </c>
      <c r="N25" s="1481" t="s">
        <v>29</v>
      </c>
      <c r="O25" s="1481" t="s">
        <v>29</v>
      </c>
      <c r="P25" s="214"/>
    </row>
    <row r="26" spans="2:16" s="1480" customFormat="1" ht="8.1" customHeight="1">
      <c r="B26" s="213"/>
      <c r="C26" s="213"/>
      <c r="D26" s="212"/>
      <c r="E26" s="214"/>
      <c r="F26" s="1481"/>
      <c r="G26" s="1482"/>
      <c r="H26" s="1482"/>
      <c r="I26" s="214"/>
      <c r="J26" s="57"/>
      <c r="K26" s="57"/>
      <c r="L26" s="57"/>
      <c r="M26" s="1481"/>
      <c r="N26" s="1481"/>
      <c r="O26" s="1481"/>
      <c r="P26" s="214"/>
    </row>
    <row r="27" spans="2:16" s="1480" customFormat="1" ht="12.95" customHeight="1">
      <c r="B27" s="213" t="s">
        <v>15</v>
      </c>
      <c r="C27" s="213"/>
      <c r="D27" s="212">
        <v>2021</v>
      </c>
      <c r="E27" s="1481" t="s">
        <v>29</v>
      </c>
      <c r="F27" s="1481" t="s">
        <v>29</v>
      </c>
      <c r="G27" s="1481" t="s">
        <v>29</v>
      </c>
      <c r="H27" s="1481"/>
      <c r="I27" s="214">
        <f t="shared" ref="I27:I29" si="7">SUM(J27:K27)</f>
        <v>222</v>
      </c>
      <c r="J27" s="221">
        <v>122</v>
      </c>
      <c r="K27" s="221">
        <v>100</v>
      </c>
      <c r="L27" s="221"/>
      <c r="M27" s="1481" t="s">
        <v>29</v>
      </c>
      <c r="N27" s="1481" t="s">
        <v>29</v>
      </c>
      <c r="O27" s="1481" t="s">
        <v>29</v>
      </c>
      <c r="P27" s="1485"/>
    </row>
    <row r="28" spans="2:16" s="1480" customFormat="1" ht="12.95" customHeight="1">
      <c r="B28" s="213"/>
      <c r="C28" s="213"/>
      <c r="D28" s="212">
        <v>2022</v>
      </c>
      <c r="E28" s="214">
        <f t="shared" ref="E28:E29" si="8">SUM(F28:G28)</f>
        <v>103</v>
      </c>
      <c r="F28" s="1481">
        <v>46</v>
      </c>
      <c r="G28" s="1481">
        <v>57</v>
      </c>
      <c r="H28" s="1481"/>
      <c r="I28" s="214">
        <f t="shared" si="7"/>
        <v>246</v>
      </c>
      <c r="J28" s="221">
        <v>130</v>
      </c>
      <c r="K28" s="221">
        <v>116</v>
      </c>
      <c r="L28" s="221"/>
      <c r="M28" s="1481" t="s">
        <v>29</v>
      </c>
      <c r="N28" s="1481" t="s">
        <v>29</v>
      </c>
      <c r="O28" s="1481" t="s">
        <v>29</v>
      </c>
      <c r="P28" s="214"/>
    </row>
    <row r="29" spans="2:16" s="1480" customFormat="1" ht="12.95" customHeight="1">
      <c r="B29" s="213"/>
      <c r="C29" s="213"/>
      <c r="D29" s="212">
        <v>2023</v>
      </c>
      <c r="E29" s="214">
        <f t="shared" si="8"/>
        <v>4</v>
      </c>
      <c r="F29" s="1481">
        <v>4</v>
      </c>
      <c r="G29" s="1481" t="s">
        <v>29</v>
      </c>
      <c r="H29" s="1481"/>
      <c r="I29" s="214">
        <f t="shared" si="7"/>
        <v>281</v>
      </c>
      <c r="J29" s="57">
        <v>138</v>
      </c>
      <c r="K29" s="57">
        <v>143</v>
      </c>
      <c r="L29" s="57"/>
      <c r="M29" s="1481" t="s">
        <v>29</v>
      </c>
      <c r="N29" s="1481" t="s">
        <v>29</v>
      </c>
      <c r="O29" s="1481" t="s">
        <v>29</v>
      </c>
      <c r="P29" s="214"/>
    </row>
    <row r="30" spans="2:16" s="1480" customFormat="1" ht="8.1" customHeight="1">
      <c r="B30" s="213"/>
      <c r="C30" s="213"/>
      <c r="D30" s="212"/>
      <c r="E30" s="1481"/>
      <c r="F30" s="1481"/>
      <c r="G30" s="1481"/>
      <c r="H30" s="1481"/>
      <c r="I30" s="214"/>
      <c r="J30" s="57"/>
      <c r="K30" s="57"/>
      <c r="L30" s="57"/>
      <c r="M30" s="1481"/>
      <c r="N30" s="1481"/>
      <c r="O30" s="1481"/>
      <c r="P30" s="214"/>
    </row>
    <row r="31" spans="2:16" s="1480" customFormat="1" ht="12.95" customHeight="1">
      <c r="B31" s="213" t="s">
        <v>16</v>
      </c>
      <c r="C31" s="219"/>
      <c r="D31" s="212">
        <v>2021</v>
      </c>
      <c r="E31" s="1481" t="s">
        <v>29</v>
      </c>
      <c r="F31" s="1481" t="s">
        <v>29</v>
      </c>
      <c r="G31" s="1481" t="s">
        <v>29</v>
      </c>
      <c r="H31" s="1481"/>
      <c r="I31" s="214">
        <f t="shared" ref="I31:I33" si="9">SUM(J31:K31)</f>
        <v>494</v>
      </c>
      <c r="J31" s="221">
        <v>271</v>
      </c>
      <c r="K31" s="221">
        <v>223</v>
      </c>
      <c r="L31" s="221"/>
      <c r="M31" s="1481" t="s">
        <v>29</v>
      </c>
      <c r="N31" s="1481" t="s">
        <v>29</v>
      </c>
      <c r="O31" s="1481" t="s">
        <v>29</v>
      </c>
      <c r="P31" s="214"/>
    </row>
    <row r="32" spans="2:16" s="1480" customFormat="1" ht="12.95" customHeight="1">
      <c r="B32" s="213"/>
      <c r="C32" s="219"/>
      <c r="D32" s="212">
        <v>2022</v>
      </c>
      <c r="E32" s="1481" t="s">
        <v>29</v>
      </c>
      <c r="F32" s="1481" t="s">
        <v>29</v>
      </c>
      <c r="G32" s="1481" t="s">
        <v>29</v>
      </c>
      <c r="H32" s="1481"/>
      <c r="I32" s="214">
        <f t="shared" si="9"/>
        <v>525</v>
      </c>
      <c r="J32" s="221">
        <v>285</v>
      </c>
      <c r="K32" s="221">
        <v>240</v>
      </c>
      <c r="L32" s="221"/>
      <c r="M32" s="1481" t="s">
        <v>29</v>
      </c>
      <c r="N32" s="1481" t="s">
        <v>29</v>
      </c>
      <c r="O32" s="1481" t="s">
        <v>29</v>
      </c>
      <c r="P32" s="214"/>
    </row>
    <row r="33" spans="2:16" s="1480" customFormat="1" ht="12.95" customHeight="1">
      <c r="B33" s="213"/>
      <c r="C33" s="219"/>
      <c r="D33" s="212">
        <v>2023</v>
      </c>
      <c r="E33" s="1481" t="s">
        <v>29</v>
      </c>
      <c r="F33" s="1481" t="s">
        <v>29</v>
      </c>
      <c r="G33" s="1481" t="s">
        <v>29</v>
      </c>
      <c r="H33" s="1481"/>
      <c r="I33" s="214">
        <f t="shared" si="9"/>
        <v>571</v>
      </c>
      <c r="J33" s="57">
        <v>313</v>
      </c>
      <c r="K33" s="57">
        <v>258</v>
      </c>
      <c r="L33" s="57"/>
      <c r="M33" s="1481" t="s">
        <v>29</v>
      </c>
      <c r="N33" s="1481" t="s">
        <v>29</v>
      </c>
      <c r="O33" s="1481" t="s">
        <v>29</v>
      </c>
      <c r="P33" s="214"/>
    </row>
    <row r="34" spans="2:16" s="1480" customFormat="1" ht="8.1" customHeight="1">
      <c r="B34" s="213"/>
      <c r="C34" s="219"/>
      <c r="D34" s="212"/>
      <c r="E34" s="1481"/>
      <c r="F34" s="1481"/>
      <c r="G34" s="1481"/>
      <c r="H34" s="1481"/>
      <c r="I34" s="214"/>
      <c r="J34" s="57"/>
      <c r="K34" s="57"/>
      <c r="L34" s="57"/>
      <c r="M34" s="1481"/>
      <c r="N34" s="1481"/>
      <c r="O34" s="1481"/>
      <c r="P34" s="214"/>
    </row>
    <row r="35" spans="2:16" s="1480" customFormat="1" ht="12.95" customHeight="1">
      <c r="B35" s="213" t="s">
        <v>17</v>
      </c>
      <c r="C35" s="201"/>
      <c r="D35" s="212">
        <v>2021</v>
      </c>
      <c r="E35" s="1481" t="s">
        <v>29</v>
      </c>
      <c r="F35" s="1481" t="s">
        <v>29</v>
      </c>
      <c r="G35" s="1481" t="s">
        <v>29</v>
      </c>
      <c r="H35" s="1481"/>
      <c r="I35" s="214">
        <f t="shared" ref="I35:I37" si="10">SUM(J35:K35)</f>
        <v>2006</v>
      </c>
      <c r="J35" s="221">
        <v>1102</v>
      </c>
      <c r="K35" s="221">
        <v>904</v>
      </c>
      <c r="L35" s="221"/>
      <c r="M35" s="1481" t="s">
        <v>29</v>
      </c>
      <c r="N35" s="1481" t="s">
        <v>29</v>
      </c>
      <c r="O35" s="1481" t="s">
        <v>29</v>
      </c>
      <c r="P35" s="214"/>
    </row>
    <row r="36" spans="2:16" s="1480" customFormat="1" ht="12.95" customHeight="1">
      <c r="B36" s="213"/>
      <c r="C36" s="201"/>
      <c r="D36" s="212">
        <v>2022</v>
      </c>
      <c r="E36" s="1481" t="s">
        <v>29</v>
      </c>
      <c r="F36" s="1481" t="s">
        <v>29</v>
      </c>
      <c r="G36" s="1481" t="s">
        <v>29</v>
      </c>
      <c r="H36" s="1481"/>
      <c r="I36" s="214">
        <f t="shared" si="10"/>
        <v>1998</v>
      </c>
      <c r="J36" s="221">
        <v>1083</v>
      </c>
      <c r="K36" s="221">
        <v>915</v>
      </c>
      <c r="L36" s="221"/>
      <c r="M36" s="1481" t="s">
        <v>29</v>
      </c>
      <c r="N36" s="1481" t="s">
        <v>29</v>
      </c>
      <c r="O36" s="1481" t="s">
        <v>29</v>
      </c>
      <c r="P36" s="214"/>
    </row>
    <row r="37" spans="2:16" s="1480" customFormat="1" ht="12.95" customHeight="1">
      <c r="B37" s="213"/>
      <c r="C37" s="201"/>
      <c r="D37" s="212">
        <v>2023</v>
      </c>
      <c r="E37" s="1481" t="s">
        <v>29</v>
      </c>
      <c r="F37" s="1481" t="s">
        <v>29</v>
      </c>
      <c r="G37" s="1481" t="s">
        <v>29</v>
      </c>
      <c r="H37" s="1481"/>
      <c r="I37" s="214">
        <f t="shared" si="10"/>
        <v>2270</v>
      </c>
      <c r="J37" s="57">
        <v>1228</v>
      </c>
      <c r="K37" s="57">
        <v>1042</v>
      </c>
      <c r="L37" s="57"/>
      <c r="M37" s="1481" t="s">
        <v>29</v>
      </c>
      <c r="N37" s="1481" t="s">
        <v>29</v>
      </c>
      <c r="O37" s="1481" t="s">
        <v>29</v>
      </c>
      <c r="P37" s="214"/>
    </row>
    <row r="38" spans="2:16" s="1480" customFormat="1" ht="8.1" customHeight="1">
      <c r="B38" s="213"/>
      <c r="C38" s="201"/>
      <c r="D38" s="212"/>
      <c r="E38" s="1481"/>
      <c r="F38" s="218"/>
      <c r="G38" s="218"/>
      <c r="H38" s="218"/>
      <c r="I38" s="214"/>
      <c r="J38" s="57"/>
      <c r="K38" s="57"/>
      <c r="L38" s="57"/>
      <c r="M38" s="1481"/>
      <c r="N38" s="282"/>
      <c r="O38" s="282"/>
      <c r="P38" s="214"/>
    </row>
    <row r="39" spans="2:16" s="1480" customFormat="1" ht="12.95" customHeight="1">
      <c r="B39" s="213" t="s">
        <v>18</v>
      </c>
      <c r="C39" s="201"/>
      <c r="D39" s="212">
        <v>2021</v>
      </c>
      <c r="E39" s="1481" t="s">
        <v>29</v>
      </c>
      <c r="F39" s="293" t="s">
        <v>29</v>
      </c>
      <c r="G39" s="293" t="s">
        <v>29</v>
      </c>
      <c r="H39" s="221"/>
      <c r="I39" s="214">
        <f t="shared" ref="I39:I41" si="11">SUM(J39:K39)</f>
        <v>380</v>
      </c>
      <c r="J39" s="221">
        <v>208</v>
      </c>
      <c r="K39" s="221">
        <v>172</v>
      </c>
      <c r="L39" s="221"/>
      <c r="M39" s="1481" t="s">
        <v>29</v>
      </c>
      <c r="N39" s="293" t="s">
        <v>29</v>
      </c>
      <c r="O39" s="293" t="s">
        <v>29</v>
      </c>
      <c r="P39" s="214"/>
    </row>
    <row r="40" spans="2:16" s="1480" customFormat="1" ht="12.95" customHeight="1">
      <c r="B40" s="213"/>
      <c r="C40" s="201"/>
      <c r="D40" s="212">
        <v>2022</v>
      </c>
      <c r="E40" s="1481" t="s">
        <v>29</v>
      </c>
      <c r="F40" s="293" t="s">
        <v>29</v>
      </c>
      <c r="G40" s="293" t="s">
        <v>29</v>
      </c>
      <c r="H40" s="221"/>
      <c r="I40" s="214">
        <f t="shared" si="11"/>
        <v>359</v>
      </c>
      <c r="J40" s="221">
        <v>200</v>
      </c>
      <c r="K40" s="221">
        <v>159</v>
      </c>
      <c r="L40" s="221"/>
      <c r="M40" s="1481" t="s">
        <v>29</v>
      </c>
      <c r="N40" s="293" t="s">
        <v>29</v>
      </c>
      <c r="O40" s="293" t="s">
        <v>29</v>
      </c>
      <c r="P40" s="214"/>
    </row>
    <row r="41" spans="2:16" s="1480" customFormat="1" ht="12.95" customHeight="1">
      <c r="B41" s="213"/>
      <c r="C41" s="201"/>
      <c r="D41" s="212">
        <v>2023</v>
      </c>
      <c r="E41" s="1481" t="s">
        <v>29</v>
      </c>
      <c r="F41" s="218" t="s">
        <v>29</v>
      </c>
      <c r="G41" s="218" t="s">
        <v>29</v>
      </c>
      <c r="H41" s="57"/>
      <c r="I41" s="214">
        <f t="shared" si="11"/>
        <v>403</v>
      </c>
      <c r="J41" s="57">
        <v>222</v>
      </c>
      <c r="K41" s="57">
        <v>181</v>
      </c>
      <c r="L41" s="57"/>
      <c r="M41" s="1481" t="s">
        <v>29</v>
      </c>
      <c r="N41" s="218" t="s">
        <v>29</v>
      </c>
      <c r="O41" s="218" t="s">
        <v>29</v>
      </c>
      <c r="P41" s="214"/>
    </row>
    <row r="42" spans="2:16" s="1480" customFormat="1" ht="8.1" customHeight="1">
      <c r="B42" s="213"/>
      <c r="C42" s="201"/>
      <c r="D42" s="212"/>
      <c r="E42" s="214"/>
      <c r="F42" s="57"/>
      <c r="G42" s="57"/>
      <c r="H42" s="57"/>
      <c r="I42" s="214"/>
      <c r="J42" s="57"/>
      <c r="K42" s="57"/>
      <c r="L42" s="57"/>
      <c r="M42" s="214"/>
      <c r="N42" s="1482"/>
      <c r="O42" s="1482"/>
      <c r="P42" s="214"/>
    </row>
    <row r="43" spans="2:16" s="1480" customFormat="1" ht="12.95" customHeight="1">
      <c r="B43" s="213" t="s">
        <v>19</v>
      </c>
      <c r="C43" s="201"/>
      <c r="D43" s="212">
        <v>2021</v>
      </c>
      <c r="E43" s="214">
        <f t="shared" ref="E43:E45" si="12">SUM(F43:G43)</f>
        <v>228</v>
      </c>
      <c r="F43" s="221">
        <v>145</v>
      </c>
      <c r="G43" s="221">
        <v>83</v>
      </c>
      <c r="H43" s="221"/>
      <c r="I43" s="214">
        <f t="shared" ref="I43:I45" si="13">SUM(J43:K43)</f>
        <v>5210</v>
      </c>
      <c r="J43" s="221">
        <v>2729</v>
      </c>
      <c r="K43" s="221">
        <v>2481</v>
      </c>
      <c r="L43" s="221"/>
      <c r="M43" s="214">
        <f t="shared" ref="M43:M45" si="14">SUM(N43:O43)</f>
        <v>124</v>
      </c>
      <c r="N43" s="1481">
        <v>64</v>
      </c>
      <c r="O43" s="1481">
        <v>60</v>
      </c>
      <c r="P43" s="214"/>
    </row>
    <row r="44" spans="2:16" s="1480" customFormat="1" ht="12.95" customHeight="1">
      <c r="B44" s="213"/>
      <c r="C44" s="201"/>
      <c r="D44" s="212">
        <v>2022</v>
      </c>
      <c r="E44" s="214">
        <f t="shared" si="12"/>
        <v>229</v>
      </c>
      <c r="F44" s="221">
        <v>149</v>
      </c>
      <c r="G44" s="221">
        <v>80</v>
      </c>
      <c r="H44" s="221"/>
      <c r="I44" s="214">
        <f t="shared" si="13"/>
        <v>4880</v>
      </c>
      <c r="J44" s="221">
        <v>2534</v>
      </c>
      <c r="K44" s="221">
        <v>2346</v>
      </c>
      <c r="L44" s="221"/>
      <c r="M44" s="214">
        <f t="shared" si="14"/>
        <v>109</v>
      </c>
      <c r="N44" s="1481">
        <v>56</v>
      </c>
      <c r="O44" s="1481">
        <v>53</v>
      </c>
      <c r="P44" s="214"/>
    </row>
    <row r="45" spans="2:16" s="1480" customFormat="1" ht="12.95" customHeight="1">
      <c r="B45" s="213"/>
      <c r="C45" s="201"/>
      <c r="D45" s="212">
        <v>2023</v>
      </c>
      <c r="E45" s="214">
        <f t="shared" si="12"/>
        <v>219</v>
      </c>
      <c r="F45" s="57">
        <v>142</v>
      </c>
      <c r="G45" s="57">
        <v>77</v>
      </c>
      <c r="H45" s="57"/>
      <c r="I45" s="214">
        <f t="shared" si="13"/>
        <v>5450</v>
      </c>
      <c r="J45" s="57">
        <v>2870</v>
      </c>
      <c r="K45" s="57">
        <v>2580</v>
      </c>
      <c r="L45" s="57"/>
      <c r="M45" s="214">
        <f t="shared" si="14"/>
        <v>119</v>
      </c>
      <c r="N45" s="1481">
        <v>61</v>
      </c>
      <c r="O45" s="1481">
        <v>58</v>
      </c>
      <c r="P45" s="214"/>
    </row>
    <row r="46" spans="2:16" s="1480" customFormat="1" ht="8.1" customHeight="1">
      <c r="B46" s="213"/>
      <c r="C46" s="201"/>
      <c r="D46" s="212"/>
      <c r="E46" s="214"/>
      <c r="F46" s="1482"/>
      <c r="G46" s="1482"/>
      <c r="H46" s="1482"/>
      <c r="I46" s="214"/>
      <c r="J46" s="1482"/>
      <c r="K46" s="1482"/>
      <c r="L46" s="1482"/>
      <c r="M46" s="1481"/>
      <c r="N46" s="1481"/>
      <c r="O46" s="1481"/>
      <c r="P46" s="214"/>
    </row>
    <row r="47" spans="2:16" s="1480" customFormat="1" ht="12.95" customHeight="1">
      <c r="B47" s="213" t="s">
        <v>20</v>
      </c>
      <c r="C47" s="201"/>
      <c r="D47" s="212">
        <v>2021</v>
      </c>
      <c r="E47" s="214">
        <f t="shared" ref="E47:E49" si="15">SUM(F47:G47)</f>
        <v>209</v>
      </c>
      <c r="F47" s="1481">
        <v>145</v>
      </c>
      <c r="G47" s="1481">
        <v>64</v>
      </c>
      <c r="H47" s="1481"/>
      <c r="I47" s="214">
        <f t="shared" ref="I47:I49" si="16">SUM(J47:K47)</f>
        <v>2061</v>
      </c>
      <c r="J47" s="1481">
        <v>1180</v>
      </c>
      <c r="K47" s="1481">
        <v>881</v>
      </c>
      <c r="L47" s="1481"/>
      <c r="M47" s="1481" t="s">
        <v>29</v>
      </c>
      <c r="N47" s="1481" t="s">
        <v>29</v>
      </c>
      <c r="O47" s="1481" t="s">
        <v>29</v>
      </c>
      <c r="P47" s="214"/>
    </row>
    <row r="48" spans="2:16" s="1480" customFormat="1" ht="12.95" customHeight="1">
      <c r="B48" s="213"/>
      <c r="C48" s="201"/>
      <c r="D48" s="212">
        <v>2022</v>
      </c>
      <c r="E48" s="214">
        <f t="shared" si="15"/>
        <v>213</v>
      </c>
      <c r="F48" s="1481">
        <v>158</v>
      </c>
      <c r="G48" s="1481">
        <v>55</v>
      </c>
      <c r="H48" s="1481"/>
      <c r="I48" s="214">
        <f t="shared" si="16"/>
        <v>2016</v>
      </c>
      <c r="J48" s="1481">
        <v>1130</v>
      </c>
      <c r="K48" s="1481">
        <v>886</v>
      </c>
      <c r="L48" s="1481"/>
      <c r="M48" s="1481" t="s">
        <v>29</v>
      </c>
      <c r="N48" s="1481" t="s">
        <v>29</v>
      </c>
      <c r="O48" s="1481" t="s">
        <v>29</v>
      </c>
      <c r="P48" s="56"/>
    </row>
    <row r="49" spans="2:16" s="1480" customFormat="1" ht="12.95" customHeight="1">
      <c r="B49" s="213"/>
      <c r="C49" s="201"/>
      <c r="D49" s="212">
        <v>2023</v>
      </c>
      <c r="E49" s="214">
        <f t="shared" si="15"/>
        <v>264</v>
      </c>
      <c r="F49" s="1481">
        <v>195</v>
      </c>
      <c r="G49" s="1481">
        <v>69</v>
      </c>
      <c r="H49" s="1481"/>
      <c r="I49" s="214">
        <f t="shared" si="16"/>
        <v>2164</v>
      </c>
      <c r="J49" s="1481">
        <v>1200</v>
      </c>
      <c r="K49" s="1481">
        <v>964</v>
      </c>
      <c r="L49" s="1481"/>
      <c r="M49" s="1481" t="s">
        <v>29</v>
      </c>
      <c r="N49" s="1481" t="s">
        <v>29</v>
      </c>
      <c r="O49" s="1481" t="s">
        <v>29</v>
      </c>
      <c r="P49" s="56"/>
    </row>
    <row r="50" spans="2:16" s="1480" customFormat="1" ht="8.1" customHeight="1">
      <c r="B50" s="213"/>
      <c r="C50" s="201"/>
      <c r="D50" s="212"/>
      <c r="E50" s="1481"/>
      <c r="F50" s="1481"/>
      <c r="G50" s="1481"/>
      <c r="H50" s="1481"/>
      <c r="I50" s="1481"/>
      <c r="J50" s="218"/>
      <c r="K50" s="218"/>
      <c r="L50" s="218"/>
      <c r="M50" s="1481"/>
      <c r="N50" s="282"/>
      <c r="O50" s="282"/>
      <c r="P50" s="56"/>
    </row>
    <row r="51" spans="2:16" s="1480" customFormat="1" ht="12.95" customHeight="1">
      <c r="B51" s="213" t="s">
        <v>21</v>
      </c>
      <c r="C51" s="219"/>
      <c r="D51" s="212">
        <v>2021</v>
      </c>
      <c r="E51" s="1481" t="s">
        <v>29</v>
      </c>
      <c r="F51" s="1481" t="s">
        <v>29</v>
      </c>
      <c r="G51" s="1481" t="s">
        <v>29</v>
      </c>
      <c r="H51" s="1481"/>
      <c r="I51" s="1481" t="s">
        <v>29</v>
      </c>
      <c r="J51" s="293" t="s">
        <v>29</v>
      </c>
      <c r="K51" s="293" t="s">
        <v>29</v>
      </c>
      <c r="L51" s="221"/>
      <c r="M51" s="1481" t="s">
        <v>29</v>
      </c>
      <c r="N51" s="293" t="s">
        <v>29</v>
      </c>
      <c r="O51" s="293" t="s">
        <v>29</v>
      </c>
      <c r="P51" s="56"/>
    </row>
    <row r="52" spans="2:16" s="1480" customFormat="1" ht="12.95" customHeight="1">
      <c r="B52" s="213"/>
      <c r="C52" s="219"/>
      <c r="D52" s="212">
        <v>2022</v>
      </c>
      <c r="E52" s="1481" t="s">
        <v>29</v>
      </c>
      <c r="F52" s="1481" t="s">
        <v>29</v>
      </c>
      <c r="G52" s="1481" t="s">
        <v>29</v>
      </c>
      <c r="H52" s="1481"/>
      <c r="I52" s="1481" t="s">
        <v>29</v>
      </c>
      <c r="J52" s="293" t="s">
        <v>29</v>
      </c>
      <c r="K52" s="293" t="s">
        <v>29</v>
      </c>
      <c r="L52" s="221"/>
      <c r="M52" s="1481" t="s">
        <v>29</v>
      </c>
      <c r="N52" s="293" t="s">
        <v>29</v>
      </c>
      <c r="O52" s="293" t="s">
        <v>29</v>
      </c>
      <c r="P52" s="56"/>
    </row>
    <row r="53" spans="2:16" s="1480" customFormat="1" ht="12.95" customHeight="1">
      <c r="B53" s="213"/>
      <c r="C53" s="219"/>
      <c r="D53" s="212">
        <v>2023</v>
      </c>
      <c r="E53" s="1481" t="s">
        <v>29</v>
      </c>
      <c r="F53" s="1481" t="s">
        <v>29</v>
      </c>
      <c r="G53" s="1481" t="s">
        <v>29</v>
      </c>
      <c r="H53" s="1481"/>
      <c r="I53" s="1481" t="s">
        <v>29</v>
      </c>
      <c r="J53" s="218" t="s">
        <v>29</v>
      </c>
      <c r="K53" s="218" t="s">
        <v>29</v>
      </c>
      <c r="L53" s="57"/>
      <c r="M53" s="1481" t="s">
        <v>29</v>
      </c>
      <c r="N53" s="218" t="s">
        <v>29</v>
      </c>
      <c r="O53" s="218" t="s">
        <v>29</v>
      </c>
      <c r="P53" s="56"/>
    </row>
    <row r="54" spans="2:16" s="1480" customFormat="1" ht="8.1" customHeight="1">
      <c r="B54" s="213"/>
      <c r="C54" s="219"/>
      <c r="D54" s="212"/>
      <c r="E54" s="1481"/>
      <c r="F54" s="1481"/>
      <c r="G54" s="1481"/>
      <c r="H54" s="1481"/>
      <c r="I54" s="214"/>
      <c r="J54" s="57"/>
      <c r="K54" s="57"/>
      <c r="L54" s="57"/>
      <c r="M54" s="214"/>
      <c r="N54" s="1482"/>
      <c r="O54" s="1482"/>
      <c r="P54" s="56"/>
    </row>
    <row r="55" spans="2:16" s="1480" customFormat="1" ht="12.95" customHeight="1">
      <c r="B55" s="213" t="s">
        <v>22</v>
      </c>
      <c r="C55" s="201"/>
      <c r="D55" s="212">
        <v>2021</v>
      </c>
      <c r="E55" s="1481" t="s">
        <v>29</v>
      </c>
      <c r="F55" s="1481" t="s">
        <v>29</v>
      </c>
      <c r="G55" s="1481" t="s">
        <v>29</v>
      </c>
      <c r="H55" s="1481"/>
      <c r="I55" s="214">
        <f t="shared" ref="I55:I57" si="17">SUM(J55:K55)</f>
        <v>28937</v>
      </c>
      <c r="J55" s="221">
        <v>15217</v>
      </c>
      <c r="K55" s="221">
        <v>13720</v>
      </c>
      <c r="L55" s="221"/>
      <c r="M55" s="214">
        <f t="shared" ref="M55:M57" si="18">SUM(N55:O55)</f>
        <v>999</v>
      </c>
      <c r="N55" s="1481">
        <v>533</v>
      </c>
      <c r="O55" s="1481">
        <v>466</v>
      </c>
      <c r="P55" s="56"/>
    </row>
    <row r="56" spans="2:16" s="1480" customFormat="1" ht="12.95" customHeight="1">
      <c r="B56" s="213"/>
      <c r="C56" s="201"/>
      <c r="D56" s="212">
        <v>2022</v>
      </c>
      <c r="E56" s="1481" t="s">
        <v>29</v>
      </c>
      <c r="F56" s="1481" t="s">
        <v>29</v>
      </c>
      <c r="G56" s="1481" t="s">
        <v>29</v>
      </c>
      <c r="H56" s="1481"/>
      <c r="I56" s="214">
        <f t="shared" si="17"/>
        <v>31046</v>
      </c>
      <c r="J56" s="221">
        <v>16315</v>
      </c>
      <c r="K56" s="221">
        <v>14731</v>
      </c>
      <c r="L56" s="221"/>
      <c r="M56" s="214">
        <f t="shared" si="18"/>
        <v>930</v>
      </c>
      <c r="N56" s="1481">
        <v>500</v>
      </c>
      <c r="O56" s="1481">
        <v>430</v>
      </c>
      <c r="P56" s="214"/>
    </row>
    <row r="57" spans="2:16" s="1480" customFormat="1" ht="12.95" customHeight="1">
      <c r="B57" s="213"/>
      <c r="C57" s="201"/>
      <c r="D57" s="212">
        <v>2023</v>
      </c>
      <c r="E57" s="214">
        <f t="shared" ref="E57" si="19">SUM(F57:G57)</f>
        <v>68</v>
      </c>
      <c r="F57" s="1481">
        <v>55</v>
      </c>
      <c r="G57" s="1481">
        <v>13</v>
      </c>
      <c r="H57" s="1481"/>
      <c r="I57" s="214">
        <f t="shared" si="17"/>
        <v>35015</v>
      </c>
      <c r="J57" s="57">
        <v>18402</v>
      </c>
      <c r="K57" s="57">
        <v>16613</v>
      </c>
      <c r="L57" s="57"/>
      <c r="M57" s="214">
        <f t="shared" si="18"/>
        <v>1409</v>
      </c>
      <c r="N57" s="1481">
        <v>713</v>
      </c>
      <c r="O57" s="1481">
        <v>696</v>
      </c>
      <c r="P57" s="214"/>
    </row>
    <row r="58" spans="2:16" s="1480" customFormat="1" ht="8.1" customHeight="1">
      <c r="B58" s="213"/>
      <c r="C58" s="201"/>
      <c r="D58" s="212"/>
      <c r="E58" s="1481"/>
      <c r="F58" s="1481"/>
      <c r="G58" s="1481"/>
      <c r="H58" s="1481"/>
      <c r="I58" s="214"/>
      <c r="J58" s="57"/>
      <c r="K58" s="57"/>
      <c r="L58" s="57"/>
      <c r="M58" s="283"/>
      <c r="N58" s="282"/>
      <c r="O58" s="282"/>
      <c r="P58" s="214"/>
    </row>
    <row r="59" spans="2:16" s="1480" customFormat="1" ht="12.95" customHeight="1">
      <c r="B59" s="213" t="s">
        <v>23</v>
      </c>
      <c r="C59" s="201"/>
      <c r="D59" s="212">
        <v>2021</v>
      </c>
      <c r="E59" s="1481" t="s">
        <v>29</v>
      </c>
      <c r="F59" s="1481" t="s">
        <v>29</v>
      </c>
      <c r="G59" s="1481" t="s">
        <v>29</v>
      </c>
      <c r="H59" s="1481"/>
      <c r="I59" s="214">
        <f t="shared" ref="I59:I61" si="20">SUM(J59:K59)</f>
        <v>171</v>
      </c>
      <c r="J59" s="221">
        <v>98</v>
      </c>
      <c r="K59" s="221">
        <v>73</v>
      </c>
      <c r="L59" s="221"/>
      <c r="M59" s="293" t="s">
        <v>29</v>
      </c>
      <c r="N59" s="293" t="s">
        <v>29</v>
      </c>
      <c r="O59" s="293" t="s">
        <v>29</v>
      </c>
      <c r="P59" s="214"/>
    </row>
    <row r="60" spans="2:16" s="1480" customFormat="1" ht="12.95" customHeight="1">
      <c r="B60" s="213"/>
      <c r="C60" s="201"/>
      <c r="D60" s="212">
        <v>2022</v>
      </c>
      <c r="E60" s="1481" t="s">
        <v>29</v>
      </c>
      <c r="F60" s="1481" t="s">
        <v>29</v>
      </c>
      <c r="G60" s="1481" t="s">
        <v>29</v>
      </c>
      <c r="H60" s="1481"/>
      <c r="I60" s="214">
        <f t="shared" si="20"/>
        <v>158</v>
      </c>
      <c r="J60" s="221">
        <v>100</v>
      </c>
      <c r="K60" s="221">
        <v>58</v>
      </c>
      <c r="L60" s="221"/>
      <c r="M60" s="293" t="s">
        <v>29</v>
      </c>
      <c r="N60" s="293" t="s">
        <v>29</v>
      </c>
      <c r="O60" s="293" t="s">
        <v>29</v>
      </c>
      <c r="P60" s="214"/>
    </row>
    <row r="61" spans="2:16" s="1480" customFormat="1" ht="12.95" customHeight="1">
      <c r="B61" s="213"/>
      <c r="C61" s="201"/>
      <c r="D61" s="212">
        <v>2023</v>
      </c>
      <c r="E61" s="1481" t="s">
        <v>29</v>
      </c>
      <c r="F61" s="1481" t="s">
        <v>29</v>
      </c>
      <c r="G61" s="1481" t="s">
        <v>29</v>
      </c>
      <c r="H61" s="1481"/>
      <c r="I61" s="214">
        <f t="shared" si="20"/>
        <v>156</v>
      </c>
      <c r="J61" s="57">
        <v>100</v>
      </c>
      <c r="K61" s="57">
        <v>56</v>
      </c>
      <c r="L61" s="57"/>
      <c r="M61" s="1481" t="s">
        <v>29</v>
      </c>
      <c r="N61" s="218" t="s">
        <v>29</v>
      </c>
      <c r="O61" s="218" t="s">
        <v>29</v>
      </c>
      <c r="P61" s="214"/>
    </row>
    <row r="62" spans="2:16" s="1480" customFormat="1" ht="8.1" customHeight="1">
      <c r="B62" s="213"/>
      <c r="C62" s="201"/>
      <c r="D62" s="212"/>
      <c r="E62" s="1481"/>
      <c r="F62" s="218"/>
      <c r="G62" s="218"/>
      <c r="H62" s="218"/>
      <c r="I62" s="214"/>
      <c r="J62" s="57"/>
      <c r="K62" s="57"/>
      <c r="L62" s="57"/>
      <c r="M62" s="214"/>
      <c r="N62" s="1482"/>
      <c r="O62" s="1482">
        <v>449</v>
      </c>
      <c r="P62" s="214"/>
    </row>
    <row r="63" spans="2:16" s="1480" customFormat="1" ht="12.95" customHeight="1">
      <c r="B63" s="213" t="s">
        <v>24</v>
      </c>
      <c r="C63" s="201"/>
      <c r="D63" s="212">
        <v>2021</v>
      </c>
      <c r="E63" s="1481" t="s">
        <v>29</v>
      </c>
      <c r="F63" s="293" t="s">
        <v>29</v>
      </c>
      <c r="G63" s="293" t="s">
        <v>29</v>
      </c>
      <c r="H63" s="221"/>
      <c r="I63" s="214">
        <f t="shared" ref="I63:I65" si="21">SUM(J63:K63)</f>
        <v>590</v>
      </c>
      <c r="J63" s="221">
        <v>343</v>
      </c>
      <c r="K63" s="221">
        <v>247</v>
      </c>
      <c r="L63" s="221"/>
      <c r="M63" s="214">
        <f t="shared" ref="M63:M65" si="22">SUM(N63:O63)</f>
        <v>7</v>
      </c>
      <c r="N63" s="1481">
        <v>5</v>
      </c>
      <c r="O63" s="1481">
        <v>2</v>
      </c>
      <c r="P63" s="214"/>
    </row>
    <row r="64" spans="2:16" s="1480" customFormat="1" ht="12.95" customHeight="1">
      <c r="B64" s="213"/>
      <c r="C64" s="201"/>
      <c r="D64" s="212">
        <v>2022</v>
      </c>
      <c r="E64" s="1481" t="s">
        <v>29</v>
      </c>
      <c r="F64" s="293" t="s">
        <v>29</v>
      </c>
      <c r="G64" s="293" t="s">
        <v>29</v>
      </c>
      <c r="H64" s="221"/>
      <c r="I64" s="214">
        <f t="shared" si="21"/>
        <v>445</v>
      </c>
      <c r="J64" s="221">
        <v>235</v>
      </c>
      <c r="K64" s="221">
        <v>210</v>
      </c>
      <c r="L64" s="221"/>
      <c r="M64" s="214">
        <f t="shared" si="22"/>
        <v>954</v>
      </c>
      <c r="N64" s="1481">
        <v>464</v>
      </c>
      <c r="O64" s="1481">
        <v>490</v>
      </c>
      <c r="P64" s="214"/>
    </row>
    <row r="65" spans="2:16" s="1480" customFormat="1" ht="12.95" customHeight="1">
      <c r="B65" s="213"/>
      <c r="C65" s="201"/>
      <c r="D65" s="212">
        <v>2023</v>
      </c>
      <c r="E65" s="218" t="s">
        <v>29</v>
      </c>
      <c r="F65" s="218" t="s">
        <v>29</v>
      </c>
      <c r="G65" s="218" t="s">
        <v>29</v>
      </c>
      <c r="H65" s="57"/>
      <c r="I65" s="214">
        <f t="shared" si="21"/>
        <v>626</v>
      </c>
      <c r="J65" s="57">
        <v>341</v>
      </c>
      <c r="K65" s="57">
        <v>285</v>
      </c>
      <c r="L65" s="57"/>
      <c r="M65" s="214">
        <f t="shared" si="22"/>
        <v>966</v>
      </c>
      <c r="N65" s="1481">
        <v>472</v>
      </c>
      <c r="O65" s="1481">
        <v>494</v>
      </c>
      <c r="P65" s="214"/>
    </row>
    <row r="66" spans="2:16" s="1480" customFormat="1" ht="8.1" customHeight="1">
      <c r="B66" s="213"/>
      <c r="C66" s="201"/>
      <c r="D66" s="212"/>
      <c r="E66" s="214"/>
      <c r="F66" s="218"/>
      <c r="G66" s="57"/>
      <c r="H66" s="57"/>
      <c r="I66" s="214"/>
      <c r="J66" s="57"/>
      <c r="K66" s="57"/>
      <c r="L66" s="57"/>
      <c r="M66" s="283"/>
      <c r="N66" s="283"/>
      <c r="O66" s="283"/>
      <c r="P66" s="214"/>
    </row>
    <row r="67" spans="2:16" s="1480" customFormat="1" ht="12.95" customHeight="1">
      <c r="B67" s="213" t="s">
        <v>25</v>
      </c>
      <c r="C67" s="201"/>
      <c r="D67" s="212">
        <v>2021</v>
      </c>
      <c r="E67" s="214">
        <f t="shared" ref="E67:E68" si="23">SUM(F67:G67)</f>
        <v>92</v>
      </c>
      <c r="F67" s="293">
        <v>61</v>
      </c>
      <c r="G67" s="221">
        <v>31</v>
      </c>
      <c r="H67" s="221"/>
      <c r="I67" s="214">
        <f t="shared" ref="I67:I69" si="24">SUM(J67:K67)</f>
        <v>1605</v>
      </c>
      <c r="J67" s="221">
        <v>869</v>
      </c>
      <c r="K67" s="221">
        <v>736</v>
      </c>
      <c r="L67" s="221"/>
      <c r="M67" s="293" t="s">
        <v>29</v>
      </c>
      <c r="N67" s="293" t="s">
        <v>29</v>
      </c>
      <c r="O67" s="293" t="s">
        <v>29</v>
      </c>
      <c r="P67" s="214"/>
    </row>
    <row r="68" spans="2:16" s="1480" customFormat="1" ht="12.95" customHeight="1">
      <c r="B68" s="213"/>
      <c r="C68" s="201"/>
      <c r="D68" s="212">
        <v>2022</v>
      </c>
      <c r="E68" s="214">
        <f t="shared" si="23"/>
        <v>82</v>
      </c>
      <c r="F68" s="221">
        <v>54</v>
      </c>
      <c r="G68" s="221">
        <v>28</v>
      </c>
      <c r="H68" s="221"/>
      <c r="I68" s="214">
        <f t="shared" si="24"/>
        <v>2058</v>
      </c>
      <c r="J68" s="221">
        <v>1095</v>
      </c>
      <c r="K68" s="221">
        <v>963</v>
      </c>
      <c r="L68" s="221"/>
      <c r="M68" s="293" t="s">
        <v>29</v>
      </c>
      <c r="N68" s="293" t="s">
        <v>29</v>
      </c>
      <c r="O68" s="293" t="s">
        <v>29</v>
      </c>
      <c r="P68" s="214"/>
    </row>
    <row r="69" spans="2:16" s="1480" customFormat="1" ht="12.95" customHeight="1">
      <c r="B69" s="213"/>
      <c r="C69" s="201"/>
      <c r="D69" s="212">
        <v>2023</v>
      </c>
      <c r="E69" s="214">
        <f t="shared" ref="E69:E73" si="25">SUM(F69:G69)</f>
        <v>84</v>
      </c>
      <c r="F69" s="218">
        <v>56</v>
      </c>
      <c r="G69" s="57">
        <v>28</v>
      </c>
      <c r="H69" s="57"/>
      <c r="I69" s="214">
        <f t="shared" si="24"/>
        <v>2484</v>
      </c>
      <c r="J69" s="57">
        <v>1329</v>
      </c>
      <c r="K69" s="57">
        <v>1155</v>
      </c>
      <c r="L69" s="57"/>
      <c r="M69" s="1481" t="s">
        <v>29</v>
      </c>
      <c r="N69" s="218" t="s">
        <v>29</v>
      </c>
      <c r="O69" s="218" t="s">
        <v>29</v>
      </c>
      <c r="P69" s="214"/>
    </row>
    <row r="70" spans="2:16" s="1480" customFormat="1" ht="8.1" customHeight="1">
      <c r="B70" s="213"/>
      <c r="C70" s="201"/>
      <c r="D70" s="212"/>
      <c r="E70" s="214"/>
      <c r="F70" s="1481"/>
      <c r="G70" s="1482"/>
      <c r="H70" s="1482"/>
      <c r="I70" s="214"/>
      <c r="J70" s="57"/>
      <c r="K70" s="57"/>
      <c r="L70" s="57"/>
      <c r="M70" s="214"/>
      <c r="N70" s="1482"/>
      <c r="O70" s="1482"/>
      <c r="P70" s="214"/>
    </row>
    <row r="71" spans="2:16" s="1480" customFormat="1" ht="13.5">
      <c r="B71" s="213" t="s">
        <v>26</v>
      </c>
      <c r="C71" s="219"/>
      <c r="D71" s="212">
        <v>2021</v>
      </c>
      <c r="E71" s="214">
        <f t="shared" si="25"/>
        <v>27</v>
      </c>
      <c r="F71" s="1481">
        <v>14</v>
      </c>
      <c r="G71" s="1481">
        <v>13</v>
      </c>
      <c r="H71" s="1481"/>
      <c r="I71" s="214">
        <f t="shared" ref="I71:I73" si="26">SUM(J71:K71)</f>
        <v>17845</v>
      </c>
      <c r="J71" s="221">
        <v>9431</v>
      </c>
      <c r="K71" s="221">
        <v>8414</v>
      </c>
      <c r="L71" s="221"/>
      <c r="M71" s="214">
        <f t="shared" ref="M71:M73" si="27">SUM(N71:O71)</f>
        <v>1147</v>
      </c>
      <c r="N71" s="1481">
        <v>589</v>
      </c>
      <c r="O71" s="1481">
        <v>558</v>
      </c>
      <c r="P71" s="214"/>
    </row>
    <row r="72" spans="2:16" s="1480" customFormat="1" ht="13.5">
      <c r="B72" s="213"/>
      <c r="C72" s="219"/>
      <c r="D72" s="212">
        <v>2022</v>
      </c>
      <c r="E72" s="214">
        <f t="shared" si="25"/>
        <v>29</v>
      </c>
      <c r="F72" s="1481">
        <v>15</v>
      </c>
      <c r="G72" s="1481">
        <v>14</v>
      </c>
      <c r="H72" s="1481"/>
      <c r="I72" s="214">
        <f t="shared" si="26"/>
        <v>17152</v>
      </c>
      <c r="J72" s="221">
        <v>8998</v>
      </c>
      <c r="K72" s="221">
        <v>8154</v>
      </c>
      <c r="L72" s="221"/>
      <c r="M72" s="214">
        <f t="shared" si="27"/>
        <v>784</v>
      </c>
      <c r="N72" s="1481">
        <v>403</v>
      </c>
      <c r="O72" s="1481">
        <v>381</v>
      </c>
      <c r="P72" s="214"/>
    </row>
    <row r="73" spans="2:16" s="1480" customFormat="1" ht="13.5">
      <c r="B73" s="213"/>
      <c r="C73" s="219"/>
      <c r="D73" s="212">
        <v>2023</v>
      </c>
      <c r="E73" s="214">
        <f t="shared" si="25"/>
        <v>2</v>
      </c>
      <c r="F73" s="1481">
        <v>1</v>
      </c>
      <c r="G73" s="1481">
        <v>1</v>
      </c>
      <c r="H73" s="1481"/>
      <c r="I73" s="214">
        <f t="shared" si="26"/>
        <v>19852</v>
      </c>
      <c r="J73" s="57">
        <v>10383</v>
      </c>
      <c r="K73" s="57">
        <v>9469</v>
      </c>
      <c r="L73" s="57"/>
      <c r="M73" s="214">
        <f t="shared" si="27"/>
        <v>1246</v>
      </c>
      <c r="N73" s="1481">
        <v>608</v>
      </c>
      <c r="O73" s="1481">
        <v>638</v>
      </c>
      <c r="P73" s="214"/>
    </row>
    <row r="74" spans="2:16" s="1480" customFormat="1" ht="8.1" customHeight="1">
      <c r="B74" s="213"/>
      <c r="C74" s="219"/>
      <c r="D74" s="212"/>
      <c r="E74" s="1481"/>
      <c r="F74" s="1481"/>
      <c r="G74" s="1481"/>
      <c r="H74" s="1481"/>
      <c r="I74" s="214"/>
      <c r="J74" s="57"/>
      <c r="K74" s="57"/>
      <c r="L74" s="57"/>
      <c r="M74" s="1481"/>
      <c r="N74" s="1481"/>
      <c r="O74" s="1481"/>
      <c r="P74" s="214"/>
    </row>
    <row r="75" spans="2:16" s="1480" customFormat="1" ht="13.5">
      <c r="B75" s="213" t="s">
        <v>27</v>
      </c>
      <c r="C75" s="219"/>
      <c r="D75" s="212">
        <v>2021</v>
      </c>
      <c r="E75" s="1481" t="s">
        <v>29</v>
      </c>
      <c r="F75" s="1481" t="s">
        <v>29</v>
      </c>
      <c r="G75" s="1481" t="s">
        <v>29</v>
      </c>
      <c r="H75" s="1481"/>
      <c r="I75" s="214">
        <f t="shared" ref="I75:I76" si="28">SUM(J75:K75)</f>
        <v>117</v>
      </c>
      <c r="J75" s="221">
        <v>68</v>
      </c>
      <c r="K75" s="221">
        <v>49</v>
      </c>
      <c r="L75" s="221"/>
      <c r="M75" s="1481" t="s">
        <v>29</v>
      </c>
      <c r="N75" s="1481" t="s">
        <v>29</v>
      </c>
      <c r="O75" s="1481" t="s">
        <v>29</v>
      </c>
      <c r="P75" s="214"/>
    </row>
    <row r="76" spans="2:16" s="1480" customFormat="1" ht="13.5">
      <c r="B76" s="213"/>
      <c r="C76" s="219"/>
      <c r="D76" s="212">
        <v>2022</v>
      </c>
      <c r="E76" s="1481" t="s">
        <v>29</v>
      </c>
      <c r="F76" s="1481" t="s">
        <v>29</v>
      </c>
      <c r="G76" s="1481" t="s">
        <v>29</v>
      </c>
      <c r="H76" s="1481"/>
      <c r="I76" s="214">
        <f t="shared" si="28"/>
        <v>126</v>
      </c>
      <c r="J76" s="221">
        <v>80</v>
      </c>
      <c r="K76" s="221">
        <v>46</v>
      </c>
      <c r="L76" s="221"/>
      <c r="M76" s="1481" t="s">
        <v>29</v>
      </c>
      <c r="N76" s="1481" t="s">
        <v>29</v>
      </c>
      <c r="O76" s="1481" t="s">
        <v>29</v>
      </c>
      <c r="P76" s="214"/>
    </row>
    <row r="77" spans="2:16" s="1480" customFormat="1" ht="13.5">
      <c r="B77" s="213"/>
      <c r="C77" s="219"/>
      <c r="D77" s="212">
        <v>2023</v>
      </c>
      <c r="E77" s="218" t="s">
        <v>29</v>
      </c>
      <c r="F77" s="1481" t="s">
        <v>29</v>
      </c>
      <c r="G77" s="1481" t="s">
        <v>29</v>
      </c>
      <c r="H77" s="1481"/>
      <c r="I77" s="214"/>
      <c r="J77" s="221">
        <v>62</v>
      </c>
      <c r="K77" s="221">
        <v>51</v>
      </c>
      <c r="L77" s="221"/>
      <c r="M77" s="218" t="s">
        <v>29</v>
      </c>
      <c r="N77" s="1481" t="s">
        <v>29</v>
      </c>
      <c r="O77" s="1481" t="s">
        <v>29</v>
      </c>
      <c r="P77" s="214"/>
    </row>
    <row r="78" spans="2:16" s="1480" customFormat="1" ht="8.1" customHeight="1">
      <c r="B78" s="213"/>
      <c r="C78" s="219"/>
      <c r="D78" s="212"/>
      <c r="E78" s="1481"/>
      <c r="F78" s="1481"/>
      <c r="G78" s="1481"/>
      <c r="H78" s="1481"/>
      <c r="I78" s="214"/>
      <c r="J78" s="221"/>
      <c r="K78" s="221"/>
      <c r="L78" s="221"/>
      <c r="M78" s="1481"/>
      <c r="N78" s="1481"/>
      <c r="O78" s="1481"/>
      <c r="P78" s="214"/>
    </row>
    <row r="79" spans="2:16" s="1480" customFormat="1" ht="13.5">
      <c r="B79" s="213" t="s">
        <v>28</v>
      </c>
      <c r="C79" s="219"/>
      <c r="D79" s="212">
        <v>2021</v>
      </c>
      <c r="E79" s="1481" t="s">
        <v>29</v>
      </c>
      <c r="F79" s="1481" t="s">
        <v>29</v>
      </c>
      <c r="G79" s="1481" t="s">
        <v>29</v>
      </c>
      <c r="H79" s="1481"/>
      <c r="I79" s="1481">
        <f t="shared" ref="I79:I81" si="29">SUM(J79:K79)</f>
        <v>2129</v>
      </c>
      <c r="J79" s="1481">
        <v>1093</v>
      </c>
      <c r="K79" s="1481">
        <v>1036</v>
      </c>
      <c r="L79" s="1481"/>
      <c r="M79" s="1481" t="s">
        <v>29</v>
      </c>
      <c r="N79" s="1481" t="s">
        <v>29</v>
      </c>
      <c r="O79" s="1481" t="s">
        <v>29</v>
      </c>
      <c r="P79" s="214"/>
    </row>
    <row r="80" spans="2:16" s="1480" customFormat="1" ht="13.5">
      <c r="B80" s="213"/>
      <c r="C80" s="219"/>
      <c r="D80" s="212">
        <v>2022</v>
      </c>
      <c r="E80" s="1481" t="s">
        <v>29</v>
      </c>
      <c r="F80" s="1481" t="s">
        <v>29</v>
      </c>
      <c r="G80" s="1481" t="s">
        <v>29</v>
      </c>
      <c r="H80" s="1481"/>
      <c r="I80" s="1481">
        <f t="shared" si="29"/>
        <v>2059</v>
      </c>
      <c r="J80" s="1481">
        <v>1051</v>
      </c>
      <c r="K80" s="1481">
        <v>1008</v>
      </c>
      <c r="L80" s="1481"/>
      <c r="M80" s="1481" t="s">
        <v>29</v>
      </c>
      <c r="N80" s="1481" t="s">
        <v>29</v>
      </c>
      <c r="O80" s="1481" t="s">
        <v>29</v>
      </c>
      <c r="P80" s="214"/>
    </row>
    <row r="81" spans="1:16" s="200" customFormat="1" ht="13.5">
      <c r="B81" s="213"/>
      <c r="C81" s="219"/>
      <c r="D81" s="212">
        <v>2023</v>
      </c>
      <c r="E81" s="218" t="s">
        <v>29</v>
      </c>
      <c r="F81" s="1481" t="s">
        <v>29</v>
      </c>
      <c r="G81" s="1481" t="s">
        <v>29</v>
      </c>
      <c r="H81" s="1481"/>
      <c r="I81" s="1481">
        <f t="shared" si="29"/>
        <v>2057</v>
      </c>
      <c r="J81" s="1481">
        <v>1049</v>
      </c>
      <c r="K81" s="1481">
        <v>1008</v>
      </c>
      <c r="L81" s="1481"/>
      <c r="M81" s="218" t="s">
        <v>29</v>
      </c>
      <c r="N81" s="1481" t="s">
        <v>29</v>
      </c>
      <c r="O81" s="1481" t="s">
        <v>29</v>
      </c>
      <c r="P81" s="56"/>
    </row>
    <row r="82" spans="1:16" s="200" customFormat="1" ht="8.1" customHeight="1" thickBot="1">
      <c r="A82" s="223"/>
      <c r="B82" s="224"/>
      <c r="C82" s="225"/>
      <c r="D82" s="226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</row>
    <row r="83" spans="1:16" s="248" customFormat="1" ht="18" customHeight="1">
      <c r="B83" s="249"/>
      <c r="C83" s="284"/>
      <c r="D83" s="285"/>
      <c r="E83" s="286"/>
      <c r="F83" s="286"/>
      <c r="G83" s="286"/>
      <c r="H83" s="286"/>
      <c r="I83" s="286"/>
      <c r="J83" s="286"/>
      <c r="K83" s="286"/>
      <c r="L83" s="286"/>
      <c r="P83" s="236" t="s">
        <v>30</v>
      </c>
    </row>
    <row r="84" spans="1:16" s="287" customFormat="1">
      <c r="B84" s="288"/>
      <c r="C84" s="253"/>
      <c r="D84" s="254"/>
      <c r="E84" s="250"/>
      <c r="F84" s="250"/>
      <c r="G84" s="250"/>
      <c r="H84" s="250"/>
      <c r="I84" s="250"/>
      <c r="J84" s="250"/>
      <c r="K84" s="250"/>
      <c r="L84" s="250"/>
      <c r="M84" s="289"/>
      <c r="N84" s="289"/>
      <c r="O84" s="289"/>
      <c r="P84" s="239" t="s">
        <v>31</v>
      </c>
    </row>
  </sheetData>
  <mergeCells count="6">
    <mergeCell ref="E9:G9"/>
    <mergeCell ref="I9:K9"/>
    <mergeCell ref="M9:O9"/>
    <mergeCell ref="E10:G10"/>
    <mergeCell ref="I10:K10"/>
    <mergeCell ref="M10:O10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8"/>
  <dimension ref="A1:Y79"/>
  <sheetViews>
    <sheetView showGridLines="0" view="pageBreakPreview" zoomScaleSheetLayoutView="100" workbookViewId="0">
      <selection activeCell="B5" sqref="B5"/>
    </sheetView>
  </sheetViews>
  <sheetFormatPr defaultColWidth="6.7109375" defaultRowHeight="16.5"/>
  <cols>
    <col min="1" max="1" width="1" style="1348" customWidth="1"/>
    <col min="2" max="2" width="12.42578125" style="1348" customWidth="1"/>
    <col min="3" max="3" width="25.140625" style="1348" customWidth="1"/>
    <col min="4" max="4" width="13.140625" style="1407" customWidth="1"/>
    <col min="5" max="5" width="22" style="1348" customWidth="1"/>
    <col min="6" max="7" width="18.7109375" style="1348" customWidth="1"/>
    <col min="8" max="8" width="1.85546875" style="1348" customWidth="1"/>
    <col min="9" max="257" width="6.7109375" style="1348"/>
    <col min="258" max="258" width="3" style="1348" customWidth="1"/>
    <col min="259" max="259" width="32.5703125" style="1348" customWidth="1"/>
    <col min="260" max="260" width="13.5703125" style="1348" customWidth="1"/>
    <col min="261" max="261" width="12.42578125" style="1348" customWidth="1"/>
    <col min="262" max="262" width="15.85546875" style="1348" customWidth="1"/>
    <col min="263" max="263" width="2.7109375" style="1348" customWidth="1"/>
    <col min="264" max="264" width="2.42578125" style="1348" customWidth="1"/>
    <col min="265" max="513" width="6.7109375" style="1348"/>
    <col min="514" max="514" width="3" style="1348" customWidth="1"/>
    <col min="515" max="515" width="32.5703125" style="1348" customWidth="1"/>
    <col min="516" max="516" width="13.5703125" style="1348" customWidth="1"/>
    <col min="517" max="517" width="12.42578125" style="1348" customWidth="1"/>
    <col min="518" max="518" width="15.85546875" style="1348" customWidth="1"/>
    <col min="519" max="519" width="2.7109375" style="1348" customWidth="1"/>
    <col min="520" max="520" width="2.42578125" style="1348" customWidth="1"/>
    <col min="521" max="769" width="6.7109375" style="1348"/>
    <col min="770" max="770" width="3" style="1348" customWidth="1"/>
    <col min="771" max="771" width="32.5703125" style="1348" customWidth="1"/>
    <col min="772" max="772" width="13.5703125" style="1348" customWidth="1"/>
    <col min="773" max="773" width="12.42578125" style="1348" customWidth="1"/>
    <col min="774" max="774" width="15.85546875" style="1348" customWidth="1"/>
    <col min="775" max="775" width="2.7109375" style="1348" customWidth="1"/>
    <col min="776" max="776" width="2.42578125" style="1348" customWidth="1"/>
    <col min="777" max="1025" width="6.7109375" style="1348"/>
    <col min="1026" max="1026" width="3" style="1348" customWidth="1"/>
    <col min="1027" max="1027" width="32.5703125" style="1348" customWidth="1"/>
    <col min="1028" max="1028" width="13.5703125" style="1348" customWidth="1"/>
    <col min="1029" max="1029" width="12.42578125" style="1348" customWidth="1"/>
    <col min="1030" max="1030" width="15.85546875" style="1348" customWidth="1"/>
    <col min="1031" max="1031" width="2.7109375" style="1348" customWidth="1"/>
    <col min="1032" max="1032" width="2.42578125" style="1348" customWidth="1"/>
    <col min="1033" max="1281" width="6.7109375" style="1348"/>
    <col min="1282" max="1282" width="3" style="1348" customWidth="1"/>
    <col min="1283" max="1283" width="32.5703125" style="1348" customWidth="1"/>
    <col min="1284" max="1284" width="13.5703125" style="1348" customWidth="1"/>
    <col min="1285" max="1285" width="12.42578125" style="1348" customWidth="1"/>
    <col min="1286" max="1286" width="15.85546875" style="1348" customWidth="1"/>
    <col min="1287" max="1287" width="2.7109375" style="1348" customWidth="1"/>
    <col min="1288" max="1288" width="2.42578125" style="1348" customWidth="1"/>
    <col min="1289" max="1537" width="6.7109375" style="1348"/>
    <col min="1538" max="1538" width="3" style="1348" customWidth="1"/>
    <col min="1539" max="1539" width="32.5703125" style="1348" customWidth="1"/>
    <col min="1540" max="1540" width="13.5703125" style="1348" customWidth="1"/>
    <col min="1541" max="1541" width="12.42578125" style="1348" customWidth="1"/>
    <col min="1542" max="1542" width="15.85546875" style="1348" customWidth="1"/>
    <col min="1543" max="1543" width="2.7109375" style="1348" customWidth="1"/>
    <col min="1544" max="1544" width="2.42578125" style="1348" customWidth="1"/>
    <col min="1545" max="1793" width="6.7109375" style="1348"/>
    <col min="1794" max="1794" width="3" style="1348" customWidth="1"/>
    <col min="1795" max="1795" width="32.5703125" style="1348" customWidth="1"/>
    <col min="1796" max="1796" width="13.5703125" style="1348" customWidth="1"/>
    <col min="1797" max="1797" width="12.42578125" style="1348" customWidth="1"/>
    <col min="1798" max="1798" width="15.85546875" style="1348" customWidth="1"/>
    <col min="1799" max="1799" width="2.7109375" style="1348" customWidth="1"/>
    <col min="1800" max="1800" width="2.42578125" style="1348" customWidth="1"/>
    <col min="1801" max="2049" width="6.7109375" style="1348"/>
    <col min="2050" max="2050" width="3" style="1348" customWidth="1"/>
    <col min="2051" max="2051" width="32.5703125" style="1348" customWidth="1"/>
    <col min="2052" max="2052" width="13.5703125" style="1348" customWidth="1"/>
    <col min="2053" max="2053" width="12.42578125" style="1348" customWidth="1"/>
    <col min="2054" max="2054" width="15.85546875" style="1348" customWidth="1"/>
    <col min="2055" max="2055" width="2.7109375" style="1348" customWidth="1"/>
    <col min="2056" max="2056" width="2.42578125" style="1348" customWidth="1"/>
    <col min="2057" max="2305" width="6.7109375" style="1348"/>
    <col min="2306" max="2306" width="3" style="1348" customWidth="1"/>
    <col min="2307" max="2307" width="32.5703125" style="1348" customWidth="1"/>
    <col min="2308" max="2308" width="13.5703125" style="1348" customWidth="1"/>
    <col min="2309" max="2309" width="12.42578125" style="1348" customWidth="1"/>
    <col min="2310" max="2310" width="15.85546875" style="1348" customWidth="1"/>
    <col min="2311" max="2311" width="2.7109375" style="1348" customWidth="1"/>
    <col min="2312" max="2312" width="2.42578125" style="1348" customWidth="1"/>
    <col min="2313" max="2561" width="6.7109375" style="1348"/>
    <col min="2562" max="2562" width="3" style="1348" customWidth="1"/>
    <col min="2563" max="2563" width="32.5703125" style="1348" customWidth="1"/>
    <col min="2564" max="2564" width="13.5703125" style="1348" customWidth="1"/>
    <col min="2565" max="2565" width="12.42578125" style="1348" customWidth="1"/>
    <col min="2566" max="2566" width="15.85546875" style="1348" customWidth="1"/>
    <col min="2567" max="2567" width="2.7109375" style="1348" customWidth="1"/>
    <col min="2568" max="2568" width="2.42578125" style="1348" customWidth="1"/>
    <col min="2569" max="2817" width="6.7109375" style="1348"/>
    <col min="2818" max="2818" width="3" style="1348" customWidth="1"/>
    <col min="2819" max="2819" width="32.5703125" style="1348" customWidth="1"/>
    <col min="2820" max="2820" width="13.5703125" style="1348" customWidth="1"/>
    <col min="2821" max="2821" width="12.42578125" style="1348" customWidth="1"/>
    <col min="2822" max="2822" width="15.85546875" style="1348" customWidth="1"/>
    <col min="2823" max="2823" width="2.7109375" style="1348" customWidth="1"/>
    <col min="2824" max="2824" width="2.42578125" style="1348" customWidth="1"/>
    <col min="2825" max="3073" width="6.7109375" style="1348"/>
    <col min="3074" max="3074" width="3" style="1348" customWidth="1"/>
    <col min="3075" max="3075" width="32.5703125" style="1348" customWidth="1"/>
    <col min="3076" max="3076" width="13.5703125" style="1348" customWidth="1"/>
    <col min="3077" max="3077" width="12.42578125" style="1348" customWidth="1"/>
    <col min="3078" max="3078" width="15.85546875" style="1348" customWidth="1"/>
    <col min="3079" max="3079" width="2.7109375" style="1348" customWidth="1"/>
    <col min="3080" max="3080" width="2.42578125" style="1348" customWidth="1"/>
    <col min="3081" max="3329" width="6.7109375" style="1348"/>
    <col min="3330" max="3330" width="3" style="1348" customWidth="1"/>
    <col min="3331" max="3331" width="32.5703125" style="1348" customWidth="1"/>
    <col min="3332" max="3332" width="13.5703125" style="1348" customWidth="1"/>
    <col min="3333" max="3333" width="12.42578125" style="1348" customWidth="1"/>
    <col min="3334" max="3334" width="15.85546875" style="1348" customWidth="1"/>
    <col min="3335" max="3335" width="2.7109375" style="1348" customWidth="1"/>
    <col min="3336" max="3336" width="2.42578125" style="1348" customWidth="1"/>
    <col min="3337" max="3585" width="6.7109375" style="1348"/>
    <col min="3586" max="3586" width="3" style="1348" customWidth="1"/>
    <col min="3587" max="3587" width="32.5703125" style="1348" customWidth="1"/>
    <col min="3588" max="3588" width="13.5703125" style="1348" customWidth="1"/>
    <col min="3589" max="3589" width="12.42578125" style="1348" customWidth="1"/>
    <col min="3590" max="3590" width="15.85546875" style="1348" customWidth="1"/>
    <col min="3591" max="3591" width="2.7109375" style="1348" customWidth="1"/>
    <col min="3592" max="3592" width="2.42578125" style="1348" customWidth="1"/>
    <col min="3593" max="3841" width="6.7109375" style="1348"/>
    <col min="3842" max="3842" width="3" style="1348" customWidth="1"/>
    <col min="3843" max="3843" width="32.5703125" style="1348" customWidth="1"/>
    <col min="3844" max="3844" width="13.5703125" style="1348" customWidth="1"/>
    <col min="3845" max="3845" width="12.42578125" style="1348" customWidth="1"/>
    <col min="3846" max="3846" width="15.85546875" style="1348" customWidth="1"/>
    <col min="3847" max="3847" width="2.7109375" style="1348" customWidth="1"/>
    <col min="3848" max="3848" width="2.42578125" style="1348" customWidth="1"/>
    <col min="3849" max="4097" width="6.7109375" style="1348"/>
    <col min="4098" max="4098" width="3" style="1348" customWidth="1"/>
    <col min="4099" max="4099" width="32.5703125" style="1348" customWidth="1"/>
    <col min="4100" max="4100" width="13.5703125" style="1348" customWidth="1"/>
    <col min="4101" max="4101" width="12.42578125" style="1348" customWidth="1"/>
    <col min="4102" max="4102" width="15.85546875" style="1348" customWidth="1"/>
    <col min="4103" max="4103" width="2.7109375" style="1348" customWidth="1"/>
    <col min="4104" max="4104" width="2.42578125" style="1348" customWidth="1"/>
    <col min="4105" max="4353" width="6.7109375" style="1348"/>
    <col min="4354" max="4354" width="3" style="1348" customWidth="1"/>
    <col min="4355" max="4355" width="32.5703125" style="1348" customWidth="1"/>
    <col min="4356" max="4356" width="13.5703125" style="1348" customWidth="1"/>
    <col min="4357" max="4357" width="12.42578125" style="1348" customWidth="1"/>
    <col min="4358" max="4358" width="15.85546875" style="1348" customWidth="1"/>
    <col min="4359" max="4359" width="2.7109375" style="1348" customWidth="1"/>
    <col min="4360" max="4360" width="2.42578125" style="1348" customWidth="1"/>
    <col min="4361" max="4609" width="6.7109375" style="1348"/>
    <col min="4610" max="4610" width="3" style="1348" customWidth="1"/>
    <col min="4611" max="4611" width="32.5703125" style="1348" customWidth="1"/>
    <col min="4612" max="4612" width="13.5703125" style="1348" customWidth="1"/>
    <col min="4613" max="4613" width="12.42578125" style="1348" customWidth="1"/>
    <col min="4614" max="4614" width="15.85546875" style="1348" customWidth="1"/>
    <col min="4615" max="4615" width="2.7109375" style="1348" customWidth="1"/>
    <col min="4616" max="4616" width="2.42578125" style="1348" customWidth="1"/>
    <col min="4617" max="4865" width="6.7109375" style="1348"/>
    <col min="4866" max="4866" width="3" style="1348" customWidth="1"/>
    <col min="4867" max="4867" width="32.5703125" style="1348" customWidth="1"/>
    <col min="4868" max="4868" width="13.5703125" style="1348" customWidth="1"/>
    <col min="4869" max="4869" width="12.42578125" style="1348" customWidth="1"/>
    <col min="4870" max="4870" width="15.85546875" style="1348" customWidth="1"/>
    <col min="4871" max="4871" width="2.7109375" style="1348" customWidth="1"/>
    <col min="4872" max="4872" width="2.42578125" style="1348" customWidth="1"/>
    <col min="4873" max="5121" width="6.7109375" style="1348"/>
    <col min="5122" max="5122" width="3" style="1348" customWidth="1"/>
    <col min="5123" max="5123" width="32.5703125" style="1348" customWidth="1"/>
    <col min="5124" max="5124" width="13.5703125" style="1348" customWidth="1"/>
    <col min="5125" max="5125" width="12.42578125" style="1348" customWidth="1"/>
    <col min="5126" max="5126" width="15.85546875" style="1348" customWidth="1"/>
    <col min="5127" max="5127" width="2.7109375" style="1348" customWidth="1"/>
    <col min="5128" max="5128" width="2.42578125" style="1348" customWidth="1"/>
    <col min="5129" max="5377" width="6.7109375" style="1348"/>
    <col min="5378" max="5378" width="3" style="1348" customWidth="1"/>
    <col min="5379" max="5379" width="32.5703125" style="1348" customWidth="1"/>
    <col min="5380" max="5380" width="13.5703125" style="1348" customWidth="1"/>
    <col min="5381" max="5381" width="12.42578125" style="1348" customWidth="1"/>
    <col min="5382" max="5382" width="15.85546875" style="1348" customWidth="1"/>
    <col min="5383" max="5383" width="2.7109375" style="1348" customWidth="1"/>
    <col min="5384" max="5384" width="2.42578125" style="1348" customWidth="1"/>
    <col min="5385" max="5633" width="6.7109375" style="1348"/>
    <col min="5634" max="5634" width="3" style="1348" customWidth="1"/>
    <col min="5635" max="5635" width="32.5703125" style="1348" customWidth="1"/>
    <col min="5636" max="5636" width="13.5703125" style="1348" customWidth="1"/>
    <col min="5637" max="5637" width="12.42578125" style="1348" customWidth="1"/>
    <col min="5638" max="5638" width="15.85546875" style="1348" customWidth="1"/>
    <col min="5639" max="5639" width="2.7109375" style="1348" customWidth="1"/>
    <col min="5640" max="5640" width="2.42578125" style="1348" customWidth="1"/>
    <col min="5641" max="5889" width="6.7109375" style="1348"/>
    <col min="5890" max="5890" width="3" style="1348" customWidth="1"/>
    <col min="5891" max="5891" width="32.5703125" style="1348" customWidth="1"/>
    <col min="5892" max="5892" width="13.5703125" style="1348" customWidth="1"/>
    <col min="5893" max="5893" width="12.42578125" style="1348" customWidth="1"/>
    <col min="5894" max="5894" width="15.85546875" style="1348" customWidth="1"/>
    <col min="5895" max="5895" width="2.7109375" style="1348" customWidth="1"/>
    <col min="5896" max="5896" width="2.42578125" style="1348" customWidth="1"/>
    <col min="5897" max="6145" width="6.7109375" style="1348"/>
    <col min="6146" max="6146" width="3" style="1348" customWidth="1"/>
    <col min="6147" max="6147" width="32.5703125" style="1348" customWidth="1"/>
    <col min="6148" max="6148" width="13.5703125" style="1348" customWidth="1"/>
    <col min="6149" max="6149" width="12.42578125" style="1348" customWidth="1"/>
    <col min="6150" max="6150" width="15.85546875" style="1348" customWidth="1"/>
    <col min="6151" max="6151" width="2.7109375" style="1348" customWidth="1"/>
    <col min="6152" max="6152" width="2.42578125" style="1348" customWidth="1"/>
    <col min="6153" max="6401" width="6.7109375" style="1348"/>
    <col min="6402" max="6402" width="3" style="1348" customWidth="1"/>
    <col min="6403" max="6403" width="32.5703125" style="1348" customWidth="1"/>
    <col min="6404" max="6404" width="13.5703125" style="1348" customWidth="1"/>
    <col min="6405" max="6405" width="12.42578125" style="1348" customWidth="1"/>
    <col min="6406" max="6406" width="15.85546875" style="1348" customWidth="1"/>
    <col min="6407" max="6407" width="2.7109375" style="1348" customWidth="1"/>
    <col min="6408" max="6408" width="2.42578125" style="1348" customWidth="1"/>
    <col min="6409" max="6657" width="6.7109375" style="1348"/>
    <col min="6658" max="6658" width="3" style="1348" customWidth="1"/>
    <col min="6659" max="6659" width="32.5703125" style="1348" customWidth="1"/>
    <col min="6660" max="6660" width="13.5703125" style="1348" customWidth="1"/>
    <col min="6661" max="6661" width="12.42578125" style="1348" customWidth="1"/>
    <col min="6662" max="6662" width="15.85546875" style="1348" customWidth="1"/>
    <col min="6663" max="6663" width="2.7109375" style="1348" customWidth="1"/>
    <col min="6664" max="6664" width="2.42578125" style="1348" customWidth="1"/>
    <col min="6665" max="6913" width="6.7109375" style="1348"/>
    <col min="6914" max="6914" width="3" style="1348" customWidth="1"/>
    <col min="6915" max="6915" width="32.5703125" style="1348" customWidth="1"/>
    <col min="6916" max="6916" width="13.5703125" style="1348" customWidth="1"/>
    <col min="6917" max="6917" width="12.42578125" style="1348" customWidth="1"/>
    <col min="6918" max="6918" width="15.85546875" style="1348" customWidth="1"/>
    <col min="6919" max="6919" width="2.7109375" style="1348" customWidth="1"/>
    <col min="6920" max="6920" width="2.42578125" style="1348" customWidth="1"/>
    <col min="6921" max="7169" width="6.7109375" style="1348"/>
    <col min="7170" max="7170" width="3" style="1348" customWidth="1"/>
    <col min="7171" max="7171" width="32.5703125" style="1348" customWidth="1"/>
    <col min="7172" max="7172" width="13.5703125" style="1348" customWidth="1"/>
    <col min="7173" max="7173" width="12.42578125" style="1348" customWidth="1"/>
    <col min="7174" max="7174" width="15.85546875" style="1348" customWidth="1"/>
    <col min="7175" max="7175" width="2.7109375" style="1348" customWidth="1"/>
    <col min="7176" max="7176" width="2.42578125" style="1348" customWidth="1"/>
    <col min="7177" max="7425" width="6.7109375" style="1348"/>
    <col min="7426" max="7426" width="3" style="1348" customWidth="1"/>
    <col min="7427" max="7427" width="32.5703125" style="1348" customWidth="1"/>
    <col min="7428" max="7428" width="13.5703125" style="1348" customWidth="1"/>
    <col min="7429" max="7429" width="12.42578125" style="1348" customWidth="1"/>
    <col min="7430" max="7430" width="15.85546875" style="1348" customWidth="1"/>
    <col min="7431" max="7431" width="2.7109375" style="1348" customWidth="1"/>
    <col min="7432" max="7432" width="2.42578125" style="1348" customWidth="1"/>
    <col min="7433" max="7681" width="6.7109375" style="1348"/>
    <col min="7682" max="7682" width="3" style="1348" customWidth="1"/>
    <col min="7683" max="7683" width="32.5703125" style="1348" customWidth="1"/>
    <col min="7684" max="7684" width="13.5703125" style="1348" customWidth="1"/>
    <col min="7685" max="7685" width="12.42578125" style="1348" customWidth="1"/>
    <col min="7686" max="7686" width="15.85546875" style="1348" customWidth="1"/>
    <col min="7687" max="7687" width="2.7109375" style="1348" customWidth="1"/>
    <col min="7688" max="7688" width="2.42578125" style="1348" customWidth="1"/>
    <col min="7689" max="7937" width="6.7109375" style="1348"/>
    <col min="7938" max="7938" width="3" style="1348" customWidth="1"/>
    <col min="7939" max="7939" width="32.5703125" style="1348" customWidth="1"/>
    <col min="7940" max="7940" width="13.5703125" style="1348" customWidth="1"/>
    <col min="7941" max="7941" width="12.42578125" style="1348" customWidth="1"/>
    <col min="7942" max="7942" width="15.85546875" style="1348" customWidth="1"/>
    <col min="7943" max="7943" width="2.7109375" style="1348" customWidth="1"/>
    <col min="7944" max="7944" width="2.42578125" style="1348" customWidth="1"/>
    <col min="7945" max="8193" width="6.7109375" style="1348"/>
    <col min="8194" max="8194" width="3" style="1348" customWidth="1"/>
    <col min="8195" max="8195" width="32.5703125" style="1348" customWidth="1"/>
    <col min="8196" max="8196" width="13.5703125" style="1348" customWidth="1"/>
    <col min="8197" max="8197" width="12.42578125" style="1348" customWidth="1"/>
    <col min="8198" max="8198" width="15.85546875" style="1348" customWidth="1"/>
    <col min="8199" max="8199" width="2.7109375" style="1348" customWidth="1"/>
    <col min="8200" max="8200" width="2.42578125" style="1348" customWidth="1"/>
    <col min="8201" max="8449" width="6.7109375" style="1348"/>
    <col min="8450" max="8450" width="3" style="1348" customWidth="1"/>
    <col min="8451" max="8451" width="32.5703125" style="1348" customWidth="1"/>
    <col min="8452" max="8452" width="13.5703125" style="1348" customWidth="1"/>
    <col min="8453" max="8453" width="12.42578125" style="1348" customWidth="1"/>
    <col min="8454" max="8454" width="15.85546875" style="1348" customWidth="1"/>
    <col min="8455" max="8455" width="2.7109375" style="1348" customWidth="1"/>
    <col min="8456" max="8456" width="2.42578125" style="1348" customWidth="1"/>
    <col min="8457" max="8705" width="6.7109375" style="1348"/>
    <col min="8706" max="8706" width="3" style="1348" customWidth="1"/>
    <col min="8707" max="8707" width="32.5703125" style="1348" customWidth="1"/>
    <col min="8708" max="8708" width="13.5703125" style="1348" customWidth="1"/>
    <col min="8709" max="8709" width="12.42578125" style="1348" customWidth="1"/>
    <col min="8710" max="8710" width="15.85546875" style="1348" customWidth="1"/>
    <col min="8711" max="8711" width="2.7109375" style="1348" customWidth="1"/>
    <col min="8712" max="8712" width="2.42578125" style="1348" customWidth="1"/>
    <col min="8713" max="8961" width="6.7109375" style="1348"/>
    <col min="8962" max="8962" width="3" style="1348" customWidth="1"/>
    <col min="8963" max="8963" width="32.5703125" style="1348" customWidth="1"/>
    <col min="8964" max="8964" width="13.5703125" style="1348" customWidth="1"/>
    <col min="8965" max="8965" width="12.42578125" style="1348" customWidth="1"/>
    <col min="8966" max="8966" width="15.85546875" style="1348" customWidth="1"/>
    <col min="8967" max="8967" width="2.7109375" style="1348" customWidth="1"/>
    <col min="8968" max="8968" width="2.42578125" style="1348" customWidth="1"/>
    <col min="8969" max="9217" width="6.7109375" style="1348"/>
    <col min="9218" max="9218" width="3" style="1348" customWidth="1"/>
    <col min="9219" max="9219" width="32.5703125" style="1348" customWidth="1"/>
    <col min="9220" max="9220" width="13.5703125" style="1348" customWidth="1"/>
    <col min="9221" max="9221" width="12.42578125" style="1348" customWidth="1"/>
    <col min="9222" max="9222" width="15.85546875" style="1348" customWidth="1"/>
    <col min="9223" max="9223" width="2.7109375" style="1348" customWidth="1"/>
    <col min="9224" max="9224" width="2.42578125" style="1348" customWidth="1"/>
    <col min="9225" max="9473" width="6.7109375" style="1348"/>
    <col min="9474" max="9474" width="3" style="1348" customWidth="1"/>
    <col min="9475" max="9475" width="32.5703125" style="1348" customWidth="1"/>
    <col min="9476" max="9476" width="13.5703125" style="1348" customWidth="1"/>
    <col min="9477" max="9477" width="12.42578125" style="1348" customWidth="1"/>
    <col min="9478" max="9478" width="15.85546875" style="1348" customWidth="1"/>
    <col min="9479" max="9479" width="2.7109375" style="1348" customWidth="1"/>
    <col min="9480" max="9480" width="2.42578125" style="1348" customWidth="1"/>
    <col min="9481" max="9729" width="6.7109375" style="1348"/>
    <col min="9730" max="9730" width="3" style="1348" customWidth="1"/>
    <col min="9731" max="9731" width="32.5703125" style="1348" customWidth="1"/>
    <col min="9732" max="9732" width="13.5703125" style="1348" customWidth="1"/>
    <col min="9733" max="9733" width="12.42578125" style="1348" customWidth="1"/>
    <col min="9734" max="9734" width="15.85546875" style="1348" customWidth="1"/>
    <col min="9735" max="9735" width="2.7109375" style="1348" customWidth="1"/>
    <col min="9736" max="9736" width="2.42578125" style="1348" customWidth="1"/>
    <col min="9737" max="9985" width="6.7109375" style="1348"/>
    <col min="9986" max="9986" width="3" style="1348" customWidth="1"/>
    <col min="9987" max="9987" width="32.5703125" style="1348" customWidth="1"/>
    <col min="9988" max="9988" width="13.5703125" style="1348" customWidth="1"/>
    <col min="9989" max="9989" width="12.42578125" style="1348" customWidth="1"/>
    <col min="9990" max="9990" width="15.85546875" style="1348" customWidth="1"/>
    <col min="9991" max="9991" width="2.7109375" style="1348" customWidth="1"/>
    <col min="9992" max="9992" width="2.42578125" style="1348" customWidth="1"/>
    <col min="9993" max="10241" width="6.7109375" style="1348"/>
    <col min="10242" max="10242" width="3" style="1348" customWidth="1"/>
    <col min="10243" max="10243" width="32.5703125" style="1348" customWidth="1"/>
    <col min="10244" max="10244" width="13.5703125" style="1348" customWidth="1"/>
    <col min="10245" max="10245" width="12.42578125" style="1348" customWidth="1"/>
    <col min="10246" max="10246" width="15.85546875" style="1348" customWidth="1"/>
    <col min="10247" max="10247" width="2.7109375" style="1348" customWidth="1"/>
    <col min="10248" max="10248" width="2.42578125" style="1348" customWidth="1"/>
    <col min="10249" max="10497" width="6.7109375" style="1348"/>
    <col min="10498" max="10498" width="3" style="1348" customWidth="1"/>
    <col min="10499" max="10499" width="32.5703125" style="1348" customWidth="1"/>
    <col min="10500" max="10500" width="13.5703125" style="1348" customWidth="1"/>
    <col min="10501" max="10501" width="12.42578125" style="1348" customWidth="1"/>
    <col min="10502" max="10502" width="15.85546875" style="1348" customWidth="1"/>
    <col min="10503" max="10503" width="2.7109375" style="1348" customWidth="1"/>
    <col min="10504" max="10504" width="2.42578125" style="1348" customWidth="1"/>
    <col min="10505" max="10753" width="6.7109375" style="1348"/>
    <col min="10754" max="10754" width="3" style="1348" customWidth="1"/>
    <col min="10755" max="10755" width="32.5703125" style="1348" customWidth="1"/>
    <col min="10756" max="10756" width="13.5703125" style="1348" customWidth="1"/>
    <col min="10757" max="10757" width="12.42578125" style="1348" customWidth="1"/>
    <col min="10758" max="10758" width="15.85546875" style="1348" customWidth="1"/>
    <col min="10759" max="10759" width="2.7109375" style="1348" customWidth="1"/>
    <col min="10760" max="10760" width="2.42578125" style="1348" customWidth="1"/>
    <col min="10761" max="11009" width="6.7109375" style="1348"/>
    <col min="11010" max="11010" width="3" style="1348" customWidth="1"/>
    <col min="11011" max="11011" width="32.5703125" style="1348" customWidth="1"/>
    <col min="11012" max="11012" width="13.5703125" style="1348" customWidth="1"/>
    <col min="11013" max="11013" width="12.42578125" style="1348" customWidth="1"/>
    <col min="11014" max="11014" width="15.85546875" style="1348" customWidth="1"/>
    <col min="11015" max="11015" width="2.7109375" style="1348" customWidth="1"/>
    <col min="11016" max="11016" width="2.42578125" style="1348" customWidth="1"/>
    <col min="11017" max="11265" width="6.7109375" style="1348"/>
    <col min="11266" max="11266" width="3" style="1348" customWidth="1"/>
    <col min="11267" max="11267" width="32.5703125" style="1348" customWidth="1"/>
    <col min="11268" max="11268" width="13.5703125" style="1348" customWidth="1"/>
    <col min="11269" max="11269" width="12.42578125" style="1348" customWidth="1"/>
    <col min="11270" max="11270" width="15.85546875" style="1348" customWidth="1"/>
    <col min="11271" max="11271" width="2.7109375" style="1348" customWidth="1"/>
    <col min="11272" max="11272" width="2.42578125" style="1348" customWidth="1"/>
    <col min="11273" max="11521" width="6.7109375" style="1348"/>
    <col min="11522" max="11522" width="3" style="1348" customWidth="1"/>
    <col min="11523" max="11523" width="32.5703125" style="1348" customWidth="1"/>
    <col min="11524" max="11524" width="13.5703125" style="1348" customWidth="1"/>
    <col min="11525" max="11525" width="12.42578125" style="1348" customWidth="1"/>
    <col min="11526" max="11526" width="15.85546875" style="1348" customWidth="1"/>
    <col min="11527" max="11527" width="2.7109375" style="1348" customWidth="1"/>
    <col min="11528" max="11528" width="2.42578125" style="1348" customWidth="1"/>
    <col min="11529" max="11777" width="6.7109375" style="1348"/>
    <col min="11778" max="11778" width="3" style="1348" customWidth="1"/>
    <col min="11779" max="11779" width="32.5703125" style="1348" customWidth="1"/>
    <col min="11780" max="11780" width="13.5703125" style="1348" customWidth="1"/>
    <col min="11781" max="11781" width="12.42578125" style="1348" customWidth="1"/>
    <col min="11782" max="11782" width="15.85546875" style="1348" customWidth="1"/>
    <col min="11783" max="11783" width="2.7109375" style="1348" customWidth="1"/>
    <col min="11784" max="11784" width="2.42578125" style="1348" customWidth="1"/>
    <col min="11785" max="12033" width="6.7109375" style="1348"/>
    <col min="12034" max="12034" width="3" style="1348" customWidth="1"/>
    <col min="12035" max="12035" width="32.5703125" style="1348" customWidth="1"/>
    <col min="12036" max="12036" width="13.5703125" style="1348" customWidth="1"/>
    <col min="12037" max="12037" width="12.42578125" style="1348" customWidth="1"/>
    <col min="12038" max="12038" width="15.85546875" style="1348" customWidth="1"/>
    <col min="12039" max="12039" width="2.7109375" style="1348" customWidth="1"/>
    <col min="12040" max="12040" width="2.42578125" style="1348" customWidth="1"/>
    <col min="12041" max="12289" width="6.7109375" style="1348"/>
    <col min="12290" max="12290" width="3" style="1348" customWidth="1"/>
    <col min="12291" max="12291" width="32.5703125" style="1348" customWidth="1"/>
    <col min="12292" max="12292" width="13.5703125" style="1348" customWidth="1"/>
    <col min="12293" max="12293" width="12.42578125" style="1348" customWidth="1"/>
    <col min="12294" max="12294" width="15.85546875" style="1348" customWidth="1"/>
    <col min="12295" max="12295" width="2.7109375" style="1348" customWidth="1"/>
    <col min="12296" max="12296" width="2.42578125" style="1348" customWidth="1"/>
    <col min="12297" max="12545" width="6.7109375" style="1348"/>
    <col min="12546" max="12546" width="3" style="1348" customWidth="1"/>
    <col min="12547" max="12547" width="32.5703125" style="1348" customWidth="1"/>
    <col min="12548" max="12548" width="13.5703125" style="1348" customWidth="1"/>
    <col min="12549" max="12549" width="12.42578125" style="1348" customWidth="1"/>
    <col min="12550" max="12550" width="15.85546875" style="1348" customWidth="1"/>
    <col min="12551" max="12551" width="2.7109375" style="1348" customWidth="1"/>
    <col min="12552" max="12552" width="2.42578125" style="1348" customWidth="1"/>
    <col min="12553" max="12801" width="6.7109375" style="1348"/>
    <col min="12802" max="12802" width="3" style="1348" customWidth="1"/>
    <col min="12803" max="12803" width="32.5703125" style="1348" customWidth="1"/>
    <col min="12804" max="12804" width="13.5703125" style="1348" customWidth="1"/>
    <col min="12805" max="12805" width="12.42578125" style="1348" customWidth="1"/>
    <col min="12806" max="12806" width="15.85546875" style="1348" customWidth="1"/>
    <col min="12807" max="12807" width="2.7109375" style="1348" customWidth="1"/>
    <col min="12808" max="12808" width="2.42578125" style="1348" customWidth="1"/>
    <col min="12809" max="13057" width="6.7109375" style="1348"/>
    <col min="13058" max="13058" width="3" style="1348" customWidth="1"/>
    <col min="13059" max="13059" width="32.5703125" style="1348" customWidth="1"/>
    <col min="13060" max="13060" width="13.5703125" style="1348" customWidth="1"/>
    <col min="13061" max="13061" width="12.42578125" style="1348" customWidth="1"/>
    <col min="13062" max="13062" width="15.85546875" style="1348" customWidth="1"/>
    <col min="13063" max="13063" width="2.7109375" style="1348" customWidth="1"/>
    <col min="13064" max="13064" width="2.42578125" style="1348" customWidth="1"/>
    <col min="13065" max="13313" width="6.7109375" style="1348"/>
    <col min="13314" max="13314" width="3" style="1348" customWidth="1"/>
    <col min="13315" max="13315" width="32.5703125" style="1348" customWidth="1"/>
    <col min="13316" max="13316" width="13.5703125" style="1348" customWidth="1"/>
    <col min="13317" max="13317" width="12.42578125" style="1348" customWidth="1"/>
    <col min="13318" max="13318" width="15.85546875" style="1348" customWidth="1"/>
    <col min="13319" max="13319" width="2.7109375" style="1348" customWidth="1"/>
    <col min="13320" max="13320" width="2.42578125" style="1348" customWidth="1"/>
    <col min="13321" max="13569" width="6.7109375" style="1348"/>
    <col min="13570" max="13570" width="3" style="1348" customWidth="1"/>
    <col min="13571" max="13571" width="32.5703125" style="1348" customWidth="1"/>
    <col min="13572" max="13572" width="13.5703125" style="1348" customWidth="1"/>
    <col min="13573" max="13573" width="12.42578125" style="1348" customWidth="1"/>
    <col min="13574" max="13574" width="15.85546875" style="1348" customWidth="1"/>
    <col min="13575" max="13575" width="2.7109375" style="1348" customWidth="1"/>
    <col min="13576" max="13576" width="2.42578125" style="1348" customWidth="1"/>
    <col min="13577" max="13825" width="6.7109375" style="1348"/>
    <col min="13826" max="13826" width="3" style="1348" customWidth="1"/>
    <col min="13827" max="13827" width="32.5703125" style="1348" customWidth="1"/>
    <col min="13828" max="13828" width="13.5703125" style="1348" customWidth="1"/>
    <col min="13829" max="13829" width="12.42578125" style="1348" customWidth="1"/>
    <col min="13830" max="13830" width="15.85546875" style="1348" customWidth="1"/>
    <col min="13831" max="13831" width="2.7109375" style="1348" customWidth="1"/>
    <col min="13832" max="13832" width="2.42578125" style="1348" customWidth="1"/>
    <col min="13833" max="14081" width="6.7109375" style="1348"/>
    <col min="14082" max="14082" width="3" style="1348" customWidth="1"/>
    <col min="14083" max="14083" width="32.5703125" style="1348" customWidth="1"/>
    <col min="14084" max="14084" width="13.5703125" style="1348" customWidth="1"/>
    <col min="14085" max="14085" width="12.42578125" style="1348" customWidth="1"/>
    <col min="14086" max="14086" width="15.85546875" style="1348" customWidth="1"/>
    <col min="14087" max="14087" width="2.7109375" style="1348" customWidth="1"/>
    <col min="14088" max="14088" width="2.42578125" style="1348" customWidth="1"/>
    <col min="14089" max="14337" width="6.7109375" style="1348"/>
    <col min="14338" max="14338" width="3" style="1348" customWidth="1"/>
    <col min="14339" max="14339" width="32.5703125" style="1348" customWidth="1"/>
    <col min="14340" max="14340" width="13.5703125" style="1348" customWidth="1"/>
    <col min="14341" max="14341" width="12.42578125" style="1348" customWidth="1"/>
    <col min="14342" max="14342" width="15.85546875" style="1348" customWidth="1"/>
    <col min="14343" max="14343" width="2.7109375" style="1348" customWidth="1"/>
    <col min="14344" max="14344" width="2.42578125" style="1348" customWidth="1"/>
    <col min="14345" max="14593" width="6.7109375" style="1348"/>
    <col min="14594" max="14594" width="3" style="1348" customWidth="1"/>
    <col min="14595" max="14595" width="32.5703125" style="1348" customWidth="1"/>
    <col min="14596" max="14596" width="13.5703125" style="1348" customWidth="1"/>
    <col min="14597" max="14597" width="12.42578125" style="1348" customWidth="1"/>
    <col min="14598" max="14598" width="15.85546875" style="1348" customWidth="1"/>
    <col min="14599" max="14599" width="2.7109375" style="1348" customWidth="1"/>
    <col min="14600" max="14600" width="2.42578125" style="1348" customWidth="1"/>
    <col min="14601" max="14849" width="6.7109375" style="1348"/>
    <col min="14850" max="14850" width="3" style="1348" customWidth="1"/>
    <col min="14851" max="14851" width="32.5703125" style="1348" customWidth="1"/>
    <col min="14852" max="14852" width="13.5703125" style="1348" customWidth="1"/>
    <col min="14853" max="14853" width="12.42578125" style="1348" customWidth="1"/>
    <col min="14854" max="14854" width="15.85546875" style="1348" customWidth="1"/>
    <col min="14855" max="14855" width="2.7109375" style="1348" customWidth="1"/>
    <col min="14856" max="14856" width="2.42578125" style="1348" customWidth="1"/>
    <col min="14857" max="15105" width="6.7109375" style="1348"/>
    <col min="15106" max="15106" width="3" style="1348" customWidth="1"/>
    <col min="15107" max="15107" width="32.5703125" style="1348" customWidth="1"/>
    <col min="15108" max="15108" width="13.5703125" style="1348" customWidth="1"/>
    <col min="15109" max="15109" width="12.42578125" style="1348" customWidth="1"/>
    <col min="15110" max="15110" width="15.85546875" style="1348" customWidth="1"/>
    <col min="15111" max="15111" width="2.7109375" style="1348" customWidth="1"/>
    <col min="15112" max="15112" width="2.42578125" style="1348" customWidth="1"/>
    <col min="15113" max="15361" width="6.7109375" style="1348"/>
    <col min="15362" max="15362" width="3" style="1348" customWidth="1"/>
    <col min="15363" max="15363" width="32.5703125" style="1348" customWidth="1"/>
    <col min="15364" max="15364" width="13.5703125" style="1348" customWidth="1"/>
    <col min="15365" max="15365" width="12.42578125" style="1348" customWidth="1"/>
    <col min="15366" max="15366" width="15.85546875" style="1348" customWidth="1"/>
    <col min="15367" max="15367" width="2.7109375" style="1348" customWidth="1"/>
    <col min="15368" max="15368" width="2.42578125" style="1348" customWidth="1"/>
    <col min="15369" max="15617" width="6.7109375" style="1348"/>
    <col min="15618" max="15618" width="3" style="1348" customWidth="1"/>
    <col min="15619" max="15619" width="32.5703125" style="1348" customWidth="1"/>
    <col min="15620" max="15620" width="13.5703125" style="1348" customWidth="1"/>
    <col min="15621" max="15621" width="12.42578125" style="1348" customWidth="1"/>
    <col min="15622" max="15622" width="15.85546875" style="1348" customWidth="1"/>
    <col min="15623" max="15623" width="2.7109375" style="1348" customWidth="1"/>
    <col min="15624" max="15624" width="2.42578125" style="1348" customWidth="1"/>
    <col min="15625" max="15873" width="6.7109375" style="1348"/>
    <col min="15874" max="15874" width="3" style="1348" customWidth="1"/>
    <col min="15875" max="15875" width="32.5703125" style="1348" customWidth="1"/>
    <col min="15876" max="15876" width="13.5703125" style="1348" customWidth="1"/>
    <col min="15877" max="15877" width="12.42578125" style="1348" customWidth="1"/>
    <col min="15878" max="15878" width="15.85546875" style="1348" customWidth="1"/>
    <col min="15879" max="15879" width="2.7109375" style="1348" customWidth="1"/>
    <col min="15880" max="15880" width="2.42578125" style="1348" customWidth="1"/>
    <col min="15881" max="16129" width="6.7109375" style="1348"/>
    <col min="16130" max="16130" width="3" style="1348" customWidth="1"/>
    <col min="16131" max="16131" width="32.5703125" style="1348" customWidth="1"/>
    <col min="16132" max="16132" width="13.5703125" style="1348" customWidth="1"/>
    <col min="16133" max="16133" width="12.42578125" style="1348" customWidth="1"/>
    <col min="16134" max="16134" width="15.85546875" style="1348" customWidth="1"/>
    <col min="16135" max="16135" width="2.7109375" style="1348" customWidth="1"/>
    <col min="16136" max="16136" width="2.42578125" style="1348" customWidth="1"/>
    <col min="16137" max="16384" width="6.7109375" style="1348"/>
  </cols>
  <sheetData>
    <row r="1" spans="1:8" s="587" customFormat="1" ht="8.1" customHeight="1">
      <c r="A1" s="587" t="s">
        <v>1047</v>
      </c>
      <c r="D1" s="608"/>
      <c r="E1" s="608"/>
    </row>
    <row r="2" spans="1:8" s="587" customFormat="1" ht="8.1" customHeight="1">
      <c r="D2" s="608"/>
      <c r="E2" s="608"/>
    </row>
    <row r="3" spans="1:8" ht="15.95" customHeight="1">
      <c r="B3" s="727" t="s">
        <v>1207</v>
      </c>
      <c r="C3" s="1349" t="s">
        <v>1151</v>
      </c>
      <c r="D3" s="1350"/>
    </row>
    <row r="4" spans="1:8" ht="14.25" customHeight="1">
      <c r="B4" s="726" t="s">
        <v>1208</v>
      </c>
      <c r="C4" s="1351" t="s">
        <v>1152</v>
      </c>
      <c r="D4" s="1352"/>
    </row>
    <row r="5" spans="1:8" ht="15" customHeight="1" thickBot="1">
      <c r="A5" s="1353"/>
      <c r="B5" s="1354"/>
      <c r="C5" s="1354"/>
      <c r="D5" s="1355"/>
      <c r="E5" s="1354"/>
      <c r="F5" s="1354"/>
      <c r="G5" s="1354"/>
      <c r="H5" s="1354"/>
    </row>
    <row r="6" spans="1:8" s="1360" customFormat="1" ht="8.1" customHeight="1" thickTop="1">
      <c r="A6" s="1356"/>
      <c r="B6" s="1357"/>
      <c r="C6" s="1357"/>
      <c r="D6" s="1358"/>
      <c r="E6" s="1357"/>
      <c r="F6" s="1357"/>
      <c r="G6" s="1357"/>
      <c r="H6" s="1359"/>
    </row>
    <row r="7" spans="1:8" s="1360" customFormat="1">
      <c r="A7" s="1361"/>
      <c r="B7" s="1362" t="s">
        <v>1048</v>
      </c>
      <c r="C7" s="1362"/>
      <c r="D7" s="1363" t="s">
        <v>1</v>
      </c>
      <c r="E7" s="1364" t="s">
        <v>1135</v>
      </c>
      <c r="F7" s="1364" t="s">
        <v>394</v>
      </c>
      <c r="G7" s="1364" t="s">
        <v>395</v>
      </c>
      <c r="H7" s="1365"/>
    </row>
    <row r="8" spans="1:8" s="1371" customFormat="1">
      <c r="A8" s="1366"/>
      <c r="B8" s="1367" t="s">
        <v>1049</v>
      </c>
      <c r="C8" s="1367"/>
      <c r="D8" s="1368" t="s">
        <v>6</v>
      </c>
      <c r="E8" s="1369" t="s">
        <v>1136</v>
      </c>
      <c r="F8" s="1369" t="s">
        <v>398</v>
      </c>
      <c r="G8" s="1369" t="s">
        <v>359</v>
      </c>
      <c r="H8" s="1370"/>
    </row>
    <row r="9" spans="1:8" s="1360" customFormat="1" ht="8.1" customHeight="1">
      <c r="A9" s="1372"/>
      <c r="B9" s="1373"/>
      <c r="C9" s="1373"/>
      <c r="D9" s="1374"/>
      <c r="E9" s="1373"/>
      <c r="F9" s="1373"/>
      <c r="G9" s="1373"/>
      <c r="H9" s="1375"/>
    </row>
    <row r="10" spans="1:8" ht="8.1" customHeight="1">
      <c r="A10" s="1361"/>
      <c r="B10" s="1376"/>
      <c r="C10" s="1376"/>
      <c r="D10" s="1377"/>
      <c r="E10" s="1378"/>
      <c r="F10" s="1378"/>
      <c r="G10" s="1378"/>
      <c r="H10" s="1379"/>
    </row>
    <row r="11" spans="1:8" ht="24.95" customHeight="1">
      <c r="A11" s="1361"/>
      <c r="B11" s="1362" t="s">
        <v>2</v>
      </c>
      <c r="C11" s="1362"/>
      <c r="D11" s="1363">
        <v>2021</v>
      </c>
      <c r="E11" s="1380">
        <f t="shared" ref="E11" si="0">SUM(E15,E19,E23,E27,E31)</f>
        <v>622</v>
      </c>
      <c r="F11" s="1380">
        <f t="shared" ref="F11:G13" si="1">SUM(F15,F19,F23,F27,F31)</f>
        <v>72789</v>
      </c>
      <c r="G11" s="1380">
        <f t="shared" si="1"/>
        <v>1249628</v>
      </c>
      <c r="H11" s="1381"/>
    </row>
    <row r="12" spans="1:8" ht="24.95" customHeight="1">
      <c r="A12" s="1361"/>
      <c r="B12" s="1367" t="s">
        <v>7</v>
      </c>
      <c r="C12" s="1382"/>
      <c r="D12" s="1363">
        <v>2022</v>
      </c>
      <c r="E12" s="1380">
        <f t="shared" ref="E12:E13" si="2">SUM(E16,E20,E24,E28,E32)</f>
        <v>606</v>
      </c>
      <c r="F12" s="1380">
        <f t="shared" si="1"/>
        <v>73360</v>
      </c>
      <c r="G12" s="1380">
        <f t="shared" si="1"/>
        <v>1231140</v>
      </c>
      <c r="H12" s="1383"/>
    </row>
    <row r="13" spans="1:8" ht="24.95" customHeight="1">
      <c r="A13" s="1361"/>
      <c r="B13" s="1362"/>
      <c r="C13" s="1362"/>
      <c r="D13" s="1363">
        <v>2023</v>
      </c>
      <c r="E13" s="1380">
        <f t="shared" si="2"/>
        <v>575</v>
      </c>
      <c r="F13" s="1380">
        <f t="shared" si="1"/>
        <v>72886</v>
      </c>
      <c r="G13" s="1380">
        <f t="shared" si="1"/>
        <v>1225956</v>
      </c>
      <c r="H13" s="1383"/>
    </row>
    <row r="14" spans="1:8" ht="10.5" customHeight="1">
      <c r="A14" s="1361"/>
      <c r="B14" s="1362"/>
      <c r="C14" s="1362"/>
      <c r="D14" s="1377"/>
      <c r="E14" s="1384"/>
      <c r="F14" s="1384"/>
      <c r="G14" s="1384"/>
      <c r="H14" s="1383"/>
    </row>
    <row r="15" spans="1:8" s="1354" customFormat="1" ht="24.95" customHeight="1">
      <c r="A15" s="1361"/>
      <c r="B15" s="1385" t="s">
        <v>392</v>
      </c>
      <c r="C15" s="1362"/>
      <c r="D15" s="1377">
        <v>2021</v>
      </c>
      <c r="E15" s="1384">
        <v>27</v>
      </c>
      <c r="F15" s="1384">
        <v>2470</v>
      </c>
      <c r="G15" s="1384">
        <v>22181</v>
      </c>
      <c r="H15" s="1386"/>
    </row>
    <row r="16" spans="1:8" s="1354" customFormat="1" ht="24.95" customHeight="1">
      <c r="A16" s="1361"/>
      <c r="B16" s="1445" t="s">
        <v>396</v>
      </c>
      <c r="C16" s="1382"/>
      <c r="D16" s="1377">
        <v>2022</v>
      </c>
      <c r="E16" s="1384">
        <v>27</v>
      </c>
      <c r="F16" s="1384">
        <v>2482</v>
      </c>
      <c r="G16" s="1384">
        <v>24881</v>
      </c>
      <c r="H16" s="1386"/>
    </row>
    <row r="17" spans="1:17" s="1354" customFormat="1" ht="24.95" customHeight="1">
      <c r="A17" s="1361"/>
      <c r="B17" s="1362"/>
      <c r="C17" s="1362"/>
      <c r="D17" s="1377">
        <v>2023</v>
      </c>
      <c r="E17" s="1384">
        <v>27</v>
      </c>
      <c r="F17" s="1384">
        <v>2474</v>
      </c>
      <c r="G17" s="1384">
        <v>23591</v>
      </c>
      <c r="H17" s="1386"/>
    </row>
    <row r="18" spans="1:17" s="1354" customFormat="1" ht="10.5" customHeight="1">
      <c r="A18" s="1361"/>
      <c r="B18" s="1382"/>
      <c r="C18" s="1382"/>
      <c r="D18" s="1377"/>
      <c r="E18" s="1384"/>
      <c r="F18" s="1384"/>
      <c r="G18" s="1384"/>
      <c r="H18" s="1386"/>
    </row>
    <row r="19" spans="1:17" s="1354" customFormat="1" ht="24.95" customHeight="1">
      <c r="A19" s="1361"/>
      <c r="B19" s="1385" t="s">
        <v>1050</v>
      </c>
      <c r="C19" s="1362"/>
      <c r="D19" s="1377">
        <v>2021</v>
      </c>
      <c r="E19" s="1384">
        <v>20</v>
      </c>
      <c r="F19" s="1384">
        <v>31568</v>
      </c>
      <c r="G19" s="1384">
        <v>589879</v>
      </c>
      <c r="H19" s="1386"/>
      <c r="Q19" s="1387"/>
    </row>
    <row r="20" spans="1:17" s="1354" customFormat="1" ht="24.95" customHeight="1">
      <c r="A20" s="1361"/>
      <c r="B20" s="1445" t="s">
        <v>1051</v>
      </c>
      <c r="C20" s="1382"/>
      <c r="D20" s="1377">
        <v>2022</v>
      </c>
      <c r="E20" s="1384">
        <v>20</v>
      </c>
      <c r="F20" s="1384">
        <v>31392</v>
      </c>
      <c r="G20" s="1384">
        <v>595624</v>
      </c>
      <c r="H20" s="1386"/>
    </row>
    <row r="21" spans="1:17" s="1354" customFormat="1" ht="24.95" customHeight="1">
      <c r="A21" s="1361"/>
      <c r="B21" s="1362"/>
      <c r="C21" s="1362"/>
      <c r="D21" s="1377">
        <v>2023</v>
      </c>
      <c r="E21" s="1384">
        <v>20</v>
      </c>
      <c r="F21" s="1384">
        <v>31681</v>
      </c>
      <c r="G21" s="1384">
        <v>592848</v>
      </c>
      <c r="H21" s="1386"/>
    </row>
    <row r="22" spans="1:17" s="1354" customFormat="1" ht="10.5" customHeight="1">
      <c r="A22" s="1361"/>
      <c r="B22" s="1362"/>
      <c r="C22" s="1362"/>
      <c r="D22" s="1377"/>
      <c r="E22" s="1384"/>
      <c r="F22" s="1384"/>
      <c r="G22" s="1384"/>
      <c r="H22" s="1386"/>
    </row>
    <row r="23" spans="1:17" s="1354" customFormat="1" ht="24.95" customHeight="1">
      <c r="A23" s="1361"/>
      <c r="B23" s="1385" t="s">
        <v>1052</v>
      </c>
      <c r="C23" s="1362"/>
      <c r="D23" s="1377">
        <v>2021</v>
      </c>
      <c r="E23" s="1384">
        <v>36</v>
      </c>
      <c r="F23" s="1384">
        <v>7402</v>
      </c>
      <c r="G23" s="1384">
        <v>84556</v>
      </c>
      <c r="H23" s="1386"/>
    </row>
    <row r="24" spans="1:17" s="1354" customFormat="1" ht="24.95" customHeight="1">
      <c r="A24" s="1361"/>
      <c r="B24" s="1446" t="s">
        <v>1053</v>
      </c>
      <c r="C24" s="1382"/>
      <c r="D24" s="1377">
        <v>2022</v>
      </c>
      <c r="E24" s="1384">
        <v>36</v>
      </c>
      <c r="F24" s="1384">
        <v>7302</v>
      </c>
      <c r="G24" s="1384">
        <v>77816</v>
      </c>
      <c r="H24" s="1386"/>
    </row>
    <row r="25" spans="1:17" s="1354" customFormat="1" ht="24.95" customHeight="1">
      <c r="A25" s="1361"/>
      <c r="B25" s="1362"/>
      <c r="C25" s="1362"/>
      <c r="D25" s="1377">
        <v>2023</v>
      </c>
      <c r="E25" s="1384">
        <v>36</v>
      </c>
      <c r="F25" s="1384">
        <v>7223</v>
      </c>
      <c r="G25" s="1384">
        <v>79504</v>
      </c>
      <c r="H25" s="1386"/>
    </row>
    <row r="26" spans="1:17" s="1354" customFormat="1" ht="10.5" customHeight="1">
      <c r="A26" s="1361"/>
      <c r="B26" s="1362"/>
      <c r="C26" s="1362"/>
      <c r="D26" s="1377"/>
      <c r="E26" s="1384"/>
      <c r="F26" s="1384"/>
      <c r="G26" s="1384"/>
      <c r="H26" s="1386"/>
    </row>
    <row r="27" spans="1:17" s="1354" customFormat="1" ht="24.95" customHeight="1">
      <c r="A27" s="1361"/>
      <c r="B27" s="1388" t="s">
        <v>1054</v>
      </c>
      <c r="C27" s="1362"/>
      <c r="D27" s="1377">
        <v>2021</v>
      </c>
      <c r="E27" s="1384">
        <v>104</v>
      </c>
      <c r="F27" s="1384">
        <v>2779</v>
      </c>
      <c r="G27" s="1384">
        <v>15578</v>
      </c>
      <c r="H27" s="1386"/>
    </row>
    <row r="28" spans="1:17" s="1354" customFormat="1" ht="24.95" customHeight="1">
      <c r="A28" s="1361"/>
      <c r="B28" s="1389" t="s">
        <v>1055</v>
      </c>
      <c r="C28" s="1382"/>
      <c r="D28" s="1377">
        <v>2022</v>
      </c>
      <c r="E28" s="1384">
        <v>104</v>
      </c>
      <c r="F28" s="1384">
        <v>2771</v>
      </c>
      <c r="G28" s="1384">
        <v>15239</v>
      </c>
      <c r="H28" s="1386"/>
    </row>
    <row r="29" spans="1:17" s="1354" customFormat="1" ht="24.95" customHeight="1">
      <c r="A29" s="1361"/>
      <c r="B29" s="1389"/>
      <c r="C29" s="1382"/>
      <c r="D29" s="1377">
        <v>2023</v>
      </c>
      <c r="E29" s="1384">
        <v>104</v>
      </c>
      <c r="F29" s="1384">
        <v>2772</v>
      </c>
      <c r="G29" s="1384">
        <v>16490</v>
      </c>
      <c r="H29" s="1386"/>
    </row>
    <row r="30" spans="1:17" s="1354" customFormat="1" ht="10.5" customHeight="1">
      <c r="A30" s="1361"/>
      <c r="B30" s="1382"/>
      <c r="C30" s="1382"/>
      <c r="D30" s="1377"/>
      <c r="E30" s="1384"/>
      <c r="F30" s="1384"/>
      <c r="G30" s="1384"/>
      <c r="H30" s="1386"/>
    </row>
    <row r="31" spans="1:17" s="1354" customFormat="1" ht="24.95" customHeight="1">
      <c r="A31" s="1361"/>
      <c r="B31" s="1362" t="s">
        <v>1056</v>
      </c>
      <c r="C31" s="1362"/>
      <c r="D31" s="1377">
        <v>2021</v>
      </c>
      <c r="E31" s="1384">
        <v>435</v>
      </c>
      <c r="F31" s="1384">
        <v>28570</v>
      </c>
      <c r="G31" s="1384">
        <v>537434</v>
      </c>
      <c r="H31" s="1386"/>
    </row>
    <row r="32" spans="1:17" s="1354" customFormat="1" ht="24.95" customHeight="1">
      <c r="A32" s="1361"/>
      <c r="B32" s="1367" t="s">
        <v>1057</v>
      </c>
      <c r="C32" s="1382"/>
      <c r="D32" s="1377">
        <v>2022</v>
      </c>
      <c r="E32" s="1384">
        <v>419</v>
      </c>
      <c r="F32" s="1384">
        <v>29413</v>
      </c>
      <c r="G32" s="1384">
        <v>517580</v>
      </c>
      <c r="H32" s="1386"/>
    </row>
    <row r="33" spans="1:25" ht="24.95" customHeight="1">
      <c r="A33" s="1361"/>
      <c r="B33" s="1382"/>
      <c r="C33" s="1382"/>
      <c r="D33" s="1377">
        <v>2023</v>
      </c>
      <c r="E33" s="1384">
        <v>388</v>
      </c>
      <c r="F33" s="1384">
        <v>28736</v>
      </c>
      <c r="G33" s="1384">
        <v>513523</v>
      </c>
      <c r="H33" s="1390"/>
    </row>
    <row r="34" spans="1:25" ht="10.5" customHeight="1">
      <c r="A34" s="1372"/>
      <c r="B34" s="1391"/>
      <c r="C34" s="1391"/>
      <c r="D34" s="1392"/>
      <c r="E34" s="1391"/>
      <c r="F34" s="1391"/>
      <c r="G34" s="1391"/>
      <c r="H34" s="1393"/>
    </row>
    <row r="35" spans="1:25" s="1394" customFormat="1" ht="15" customHeight="1">
      <c r="D35" s="1395"/>
      <c r="H35" s="1396" t="s">
        <v>30</v>
      </c>
    </row>
    <row r="36" spans="1:25" s="1394" customFormat="1" ht="14.25">
      <c r="D36" s="1395"/>
      <c r="F36" s="1397"/>
      <c r="G36" s="1398"/>
      <c r="H36" s="1396" t="s">
        <v>1058</v>
      </c>
      <c r="L36" s="1399"/>
      <c r="M36" s="1399"/>
      <c r="N36" s="1399"/>
      <c r="O36" s="1399"/>
      <c r="P36" s="1399"/>
      <c r="Q36" s="1399"/>
      <c r="R36" s="1399"/>
      <c r="S36" s="1399"/>
      <c r="T36" s="1399"/>
      <c r="U36" s="1399"/>
      <c r="V36" s="1399"/>
      <c r="W36" s="1399"/>
      <c r="X36" s="1399"/>
      <c r="Y36" s="1399"/>
    </row>
    <row r="37" spans="1:25" s="1394" customFormat="1" ht="14.25">
      <c r="D37" s="1395"/>
      <c r="F37" s="1397"/>
      <c r="G37" s="1398"/>
      <c r="H37" s="1400" t="s">
        <v>31</v>
      </c>
      <c r="L37" s="1399"/>
      <c r="M37" s="1399"/>
      <c r="N37" s="1399"/>
      <c r="O37" s="1399"/>
      <c r="P37" s="1399"/>
      <c r="Q37" s="1399"/>
      <c r="R37" s="1399"/>
      <c r="S37" s="1399"/>
      <c r="T37" s="1399"/>
      <c r="U37" s="1399"/>
      <c r="V37" s="1399"/>
      <c r="W37" s="1399"/>
      <c r="X37" s="1399"/>
      <c r="Y37" s="1399"/>
    </row>
    <row r="38" spans="1:25" s="1402" customFormat="1" ht="14.25">
      <c r="A38" s="1401"/>
      <c r="D38" s="1403"/>
      <c r="H38" s="1400" t="s">
        <v>1059</v>
      </c>
    </row>
    <row r="39" spans="1:25" ht="13.5" customHeight="1">
      <c r="A39" s="1404"/>
      <c r="B39" s="1361"/>
      <c r="C39" s="1361"/>
      <c r="D39" s="1405"/>
      <c r="E39" s="1406"/>
      <c r="F39" s="1406"/>
      <c r="G39" s="1406"/>
    </row>
    <row r="40" spans="1:25">
      <c r="H40" s="1361"/>
    </row>
    <row r="41" spans="1:25" ht="12" customHeight="1"/>
    <row r="79" spans="2:2">
      <c r="B79" s="1348" t="s">
        <v>768</v>
      </c>
    </row>
  </sheetData>
  <printOptions horizontalCentered="1" gridLinesSet="0"/>
  <pageMargins left="0.39370078740157483" right="0.39370078740157483" top="0.55118110236220474" bottom="0.51181102362204722" header="0.11811023622047245" footer="0.39370078740157483"/>
  <pageSetup paperSize="9" scale="80" orientation="portrait" r:id="rId1"/>
  <headerFooter scaleWithDoc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W76"/>
  <sheetViews>
    <sheetView view="pageBreakPreview" zoomScale="90" zoomScaleNormal="100" zoomScaleSheetLayoutView="90" workbookViewId="0">
      <selection activeCell="B6" sqref="B6"/>
    </sheetView>
  </sheetViews>
  <sheetFormatPr defaultColWidth="12.5703125" defaultRowHeight="17.25"/>
  <cols>
    <col min="1" max="1" width="1.85546875" style="501" customWidth="1"/>
    <col min="2" max="2" width="12.42578125" style="501" customWidth="1"/>
    <col min="3" max="3" width="21.7109375" style="501" customWidth="1"/>
    <col min="4" max="4" width="10" style="502" customWidth="1"/>
    <col min="5" max="5" width="9.85546875" style="501" customWidth="1"/>
    <col min="6" max="6" width="11" style="501" customWidth="1"/>
    <col min="7" max="7" width="12.5703125" style="501"/>
    <col min="8" max="8" width="1.85546875" style="501" customWidth="1"/>
    <col min="9" max="9" width="9.85546875" style="501" customWidth="1"/>
    <col min="10" max="10" width="11" style="501" customWidth="1"/>
    <col min="11" max="11" width="12.5703125" style="501"/>
    <col min="12" max="12" width="1.85546875" style="501" customWidth="1"/>
    <col min="13" max="16384" width="12.5703125" style="501"/>
  </cols>
  <sheetData>
    <row r="1" spans="1:12" ht="8.1" customHeight="1"/>
    <row r="2" spans="1:12" ht="8.1" customHeight="1"/>
    <row r="3" spans="1:12" s="32" customFormat="1" ht="16.5" customHeight="1">
      <c r="B3" s="727" t="s">
        <v>1209</v>
      </c>
      <c r="C3" s="693" t="s">
        <v>390</v>
      </c>
      <c r="D3" s="790"/>
      <c r="E3" s="53"/>
      <c r="I3" s="53"/>
    </row>
    <row r="4" spans="1:12" s="32" customFormat="1" ht="16.5" customHeight="1">
      <c r="B4" s="727"/>
      <c r="C4" s="693" t="s">
        <v>1134</v>
      </c>
      <c r="D4" s="790"/>
      <c r="E4" s="53"/>
      <c r="I4" s="53"/>
    </row>
    <row r="5" spans="1:12" s="32" customFormat="1" ht="16.5" customHeight="1">
      <c r="B5" s="726" t="s">
        <v>1210</v>
      </c>
      <c r="C5" s="700" t="s">
        <v>391</v>
      </c>
      <c r="D5" s="791"/>
      <c r="E5" s="53"/>
      <c r="I5" s="53"/>
    </row>
    <row r="6" spans="1:12" s="32" customFormat="1" ht="16.5" customHeight="1">
      <c r="B6" s="726"/>
      <c r="C6" s="700" t="s">
        <v>1134</v>
      </c>
      <c r="D6" s="791"/>
      <c r="E6" s="53"/>
      <c r="I6" s="53"/>
    </row>
    <row r="7" spans="1:12" s="32" customFormat="1" ht="7.5" customHeight="1">
      <c r="D7" s="809"/>
      <c r="E7" s="53"/>
      <c r="I7" s="53"/>
    </row>
    <row r="8" spans="1:12" s="32" customFormat="1" ht="4.5" customHeight="1">
      <c r="A8" s="730"/>
      <c r="B8" s="730"/>
      <c r="C8" s="730"/>
      <c r="D8" s="731"/>
      <c r="E8" s="732"/>
      <c r="F8" s="730"/>
      <c r="G8" s="730"/>
      <c r="H8" s="730"/>
      <c r="I8" s="733"/>
      <c r="J8" s="730"/>
      <c r="K8" s="730"/>
      <c r="L8" s="730"/>
    </row>
    <row r="9" spans="1:12" s="32" customFormat="1" ht="16.5">
      <c r="A9" s="40"/>
      <c r="B9" s="735" t="s">
        <v>392</v>
      </c>
      <c r="C9" s="33"/>
      <c r="D9" s="793" t="s">
        <v>393</v>
      </c>
      <c r="E9" s="1713" t="s">
        <v>394</v>
      </c>
      <c r="F9" s="1713"/>
      <c r="G9" s="1713"/>
      <c r="H9" s="45"/>
      <c r="I9" s="1713" t="s">
        <v>395</v>
      </c>
      <c r="J9" s="1713"/>
      <c r="K9" s="1713"/>
      <c r="L9" s="40"/>
    </row>
    <row r="10" spans="1:12" s="32" customFormat="1" ht="16.5">
      <c r="A10" s="40"/>
      <c r="B10" s="47" t="s">
        <v>396</v>
      </c>
      <c r="C10" s="33"/>
      <c r="D10" s="794" t="s">
        <v>397</v>
      </c>
      <c r="E10" s="1714" t="s">
        <v>398</v>
      </c>
      <c r="F10" s="1714"/>
      <c r="G10" s="1714"/>
      <c r="H10" s="795"/>
      <c r="I10" s="1714" t="s">
        <v>359</v>
      </c>
      <c r="J10" s="1714"/>
      <c r="K10" s="1714"/>
      <c r="L10" s="40"/>
    </row>
    <row r="11" spans="1:12" s="32" customFormat="1" ht="18">
      <c r="A11" s="40"/>
      <c r="B11" s="33"/>
      <c r="C11" s="33"/>
      <c r="D11" s="743"/>
      <c r="E11" s="744" t="s">
        <v>2</v>
      </c>
      <c r="F11" s="744" t="s">
        <v>33</v>
      </c>
      <c r="G11" s="744" t="s">
        <v>34</v>
      </c>
      <c r="H11" s="745"/>
      <c r="I11" s="744" t="s">
        <v>2</v>
      </c>
      <c r="J11" s="744" t="s">
        <v>33</v>
      </c>
      <c r="K11" s="744" t="s">
        <v>34</v>
      </c>
      <c r="L11" s="810"/>
    </row>
    <row r="12" spans="1:12" s="32" customFormat="1" ht="15" customHeight="1">
      <c r="A12" s="40"/>
      <c r="B12" s="33"/>
      <c r="C12" s="33"/>
      <c r="D12" s="743"/>
      <c r="E12" s="747" t="s">
        <v>7</v>
      </c>
      <c r="F12" s="747" t="s">
        <v>35</v>
      </c>
      <c r="G12" s="747" t="s">
        <v>36</v>
      </c>
      <c r="H12" s="747"/>
      <c r="I12" s="747" t="s">
        <v>7</v>
      </c>
      <c r="J12" s="747" t="s">
        <v>35</v>
      </c>
      <c r="K12" s="747" t="s">
        <v>36</v>
      </c>
      <c r="L12" s="811"/>
    </row>
    <row r="13" spans="1:12" s="32" customFormat="1" ht="5.25" customHeight="1">
      <c r="A13" s="749"/>
      <c r="B13" s="749"/>
      <c r="C13" s="749"/>
      <c r="D13" s="750"/>
      <c r="E13" s="751"/>
      <c r="F13" s="752"/>
      <c r="G13" s="752"/>
      <c r="H13" s="752"/>
      <c r="I13" s="751"/>
      <c r="J13" s="752"/>
      <c r="K13" s="752"/>
      <c r="L13" s="798"/>
    </row>
    <row r="14" spans="1:12" s="32" customFormat="1" ht="6.95" customHeight="1">
      <c r="A14" s="40"/>
      <c r="B14" s="40"/>
      <c r="C14" s="40"/>
      <c r="D14" s="812"/>
      <c r="E14" s="754"/>
      <c r="F14" s="748"/>
      <c r="G14" s="748"/>
      <c r="H14" s="748"/>
      <c r="I14" s="754"/>
      <c r="J14" s="748"/>
      <c r="K14" s="748"/>
      <c r="L14" s="811"/>
    </row>
    <row r="15" spans="1:12" s="32" customFormat="1" ht="15" customHeight="1">
      <c r="A15" s="40"/>
      <c r="B15" s="735" t="s">
        <v>44</v>
      </c>
      <c r="C15" s="33"/>
      <c r="D15" s="207">
        <v>2021</v>
      </c>
      <c r="E15" s="777">
        <f>SUM(E20,E24,E29,E33,E38,E43,E48,E57,E62,E68,'4.17 (2)'!E16,'4.17 (2)'!E20,'4.17 (2)'!E25,'4.17 (2)'!E29,'4.17 (2)'!E33,'4.17 (2)'!E37,'4.17 (2)'!E42,'4.17 (2)'!E46,'4.17 (2)'!E50,'4.17 (2)'!E54,'4.17 (2)'!E59,'4.17 (2)'!E64,'4.17 (2)'!E68,'4.17 (2)'!E73,'4.17 (2)'!E77,'4.17 (2)'!E81,'4.17'!E52)</f>
        <v>2470</v>
      </c>
      <c r="F15" s="777">
        <f>SUM(F20,F24,F29,F33,F38,F43,F48,F57,F62,F68,'4.17 (2)'!F16,'4.17 (2)'!F20,'4.17 (2)'!F25,'4.17 (2)'!F29,'4.17 (2)'!F33,'4.17 (2)'!F37,'4.17 (2)'!F42,'4.17 (2)'!F46,'4.17 (2)'!F50,'4.17 (2)'!F54,'4.17 (2)'!F59,'4.17 (2)'!F64,'4.17 (2)'!F68,'4.17 (2)'!F73,'4.17 (2)'!F77,'4.17 (2)'!F81,'4.17'!F52)</f>
        <v>1302</v>
      </c>
      <c r="G15" s="777">
        <f>SUM(G20,G24,G29,G33,G38,G43,G48,G57,G62,G68,'4.17 (2)'!G16,'4.17 (2)'!G20,'4.17 (2)'!G25,'4.17 (2)'!G29,'4.17 (2)'!G33,'4.17 (2)'!G37,'4.17 (2)'!G42,'4.17 (2)'!G46,'4.17 (2)'!G50,'4.17 (2)'!G54,'4.17 (2)'!G59,'4.17 (2)'!G64,'4.17 (2)'!G68,'4.17 (2)'!G73,'4.17 (2)'!G77,'4.17 (2)'!G81,'4.17'!G52)</f>
        <v>1168</v>
      </c>
      <c r="H15" s="777"/>
      <c r="I15" s="777">
        <f>SUM(I20,I24,I29,I33,I38,I43,I48,I57,I62,I68,'4.17 (2)'!I16,'4.17 (2)'!I20,'4.17 (2)'!I25,'4.17 (2)'!I29,'4.17 (2)'!I33,'4.17 (2)'!I37,'4.17 (2)'!I42,'4.17 (2)'!I46,'4.17 (2)'!I50,'4.17 (2)'!I54,'4.17 (2)'!I59,'4.17 (2)'!I64,'4.17 (2)'!I68,'4.17 (2)'!I73,'4.17 (2)'!I77,'4.17 (2)'!I81,'4.17'!I52)</f>
        <v>22181</v>
      </c>
      <c r="J15" s="777">
        <f>SUM(J20,J24,J29,J33,J38,J43,J48,J57,J62,J68,'4.17 (2)'!J16,'4.17 (2)'!J20,'4.17 (2)'!J25,'4.17 (2)'!J29,'4.17 (2)'!J33,'4.17 (2)'!J37,'4.17 (2)'!J42,'4.17 (2)'!J46,'4.17 (2)'!J50,'4.17 (2)'!J54,'4.17 (2)'!J59,'4.17 (2)'!J64,'4.17 (2)'!J68,'4.17 (2)'!J73,'4.17 (2)'!J77,'4.17 (2)'!J81,'4.17'!J52)</f>
        <v>6387</v>
      </c>
      <c r="K15" s="777">
        <f>SUM(K20,K24,K29,K33,K38,K43,K48,K57,K62,K68,'4.17 (2)'!K16,'4.17 (2)'!K20,'4.17 (2)'!K25,'4.17 (2)'!K29,'4.17 (2)'!K33,'4.17 (2)'!K37,'4.17 (2)'!K42,'4.17 (2)'!K46,'4.17 (2)'!K50,'4.17 (2)'!K54,'4.17 (2)'!K59,'4.17 (2)'!K64,'4.17 (2)'!K68,'4.17 (2)'!K73,'4.17 (2)'!K77,'4.17 (2)'!K81,'4.17'!K52)</f>
        <v>15794</v>
      </c>
      <c r="L15" s="40"/>
    </row>
    <row r="16" spans="1:12" s="32" customFormat="1" ht="15" customHeight="1">
      <c r="A16" s="40"/>
      <c r="B16" s="47"/>
      <c r="C16" s="33"/>
      <c r="D16" s="207">
        <v>2022</v>
      </c>
      <c r="E16" s="777">
        <f>SUM(E21,E25,E30,E34,E39,E44,E49,E58,E63,E69,'4.17 (2)'!E17,'4.17 (2)'!E21,'4.17 (2)'!E26,'4.17 (2)'!E30,'4.17 (2)'!E34,'4.17 (2)'!E38,'4.17 (2)'!E43,'4.17 (2)'!E47,'4.17 (2)'!E51,'4.17 (2)'!E55,'4.17 (2)'!E60,'4.17 (2)'!E65,'4.17 (2)'!E69,'4.17 (2)'!E74,'4.17 (2)'!E78,'4.17 (2)'!E82,'4.17'!E53)</f>
        <v>2482</v>
      </c>
      <c r="F16" s="777">
        <f>SUM(F21,F25,F30,F34,F39,F44,F49,F58,F63,F69,'4.17 (2)'!F17,'4.17 (2)'!F21,'4.17 (2)'!F26,'4.17 (2)'!F30,'4.17 (2)'!F34,'4.17 (2)'!F38,'4.17 (2)'!F43,'4.17 (2)'!F47,'4.17 (2)'!F51,'4.17 (2)'!F55,'4.17 (2)'!F60,'4.17 (2)'!F65,'4.17 (2)'!F69,'4.17 (2)'!F74,'4.17 (2)'!F78,'4.17 (2)'!F82,'4.17'!F53)</f>
        <v>1275</v>
      </c>
      <c r="G16" s="777">
        <f>SUM(G21,G25,G30,G34,G39,G44,G49,G58,G63,G69,'4.17 (2)'!G17,'4.17 (2)'!G21,'4.17 (2)'!G26,'4.17 (2)'!G30,'4.17 (2)'!G34,'4.17 (2)'!G38,'4.17 (2)'!G43,'4.17 (2)'!G47,'4.17 (2)'!G51,'4.17 (2)'!G55,'4.17 (2)'!G60,'4.17 (2)'!G65,'4.17 (2)'!G69,'4.17 (2)'!G74,'4.17 (2)'!G78,'4.17 (2)'!G82,'4.17'!G53)</f>
        <v>1207</v>
      </c>
      <c r="H16" s="777"/>
      <c r="I16" s="777">
        <f>SUM(I21,I25,I30,I34,I39,I44,I49,I58,I63,I69,'4.17 (2)'!I17,'4.17 (2)'!I21,'4.17 (2)'!I26,'4.17 (2)'!I30,'4.17 (2)'!I34,'4.17 (2)'!I38,'4.17 (2)'!I43,'4.17 (2)'!I47,'4.17 (2)'!I51,'4.17 (2)'!I55,'4.17 (2)'!I60,'4.17 (2)'!I65,'4.17 (2)'!I69,'4.17 (2)'!I74,'4.17 (2)'!I78,'4.17 (2)'!I82,'4.17'!I53)</f>
        <v>24881</v>
      </c>
      <c r="J16" s="777">
        <f>SUM(J21,J25,J30,J34,J39,J44,J49,J58,J63,J69,'4.17 (2)'!J17,'4.17 (2)'!J21,'4.17 (2)'!J26,'4.17 (2)'!J30,'4.17 (2)'!J34,'4.17 (2)'!J38,'4.17 (2)'!J43,'4.17 (2)'!J47,'4.17 (2)'!J51,'4.17 (2)'!J55,'4.17 (2)'!J60,'4.17 (2)'!J65,'4.17 (2)'!J69,'4.17 (2)'!J74,'4.17 (2)'!J78,'4.17 (2)'!J82,'4.17'!J53)</f>
        <v>6519</v>
      </c>
      <c r="K16" s="777">
        <f>SUM(K21,K25,K30,K34,K39,K44,K49,K58,K63,K69,'4.17 (2)'!K17,'4.17 (2)'!K21,'4.17 (2)'!K26,'4.17 (2)'!K30,'4.17 (2)'!K34,'4.17 (2)'!K38,'4.17 (2)'!K43,'4.17 (2)'!K47,'4.17 (2)'!K51,'4.17 (2)'!K55,'4.17 (2)'!K60,'4.17 (2)'!K65,'4.17 (2)'!K69,'4.17 (2)'!K74,'4.17 (2)'!K78,'4.17 (2)'!K82,'4.17'!K53)</f>
        <v>18362</v>
      </c>
      <c r="L16" s="792"/>
    </row>
    <row r="17" spans="1:18" s="32" customFormat="1" ht="15" customHeight="1">
      <c r="A17" s="40"/>
      <c r="B17" s="47"/>
      <c r="C17" s="33"/>
      <c r="D17" s="207">
        <v>2023</v>
      </c>
      <c r="E17" s="777">
        <f>SUM(E22,E26,E31,E35,E40,E45,E50,E59,E64,E70,'4.17 (2)'!E18,'4.17 (2)'!E22,'4.17 (2)'!E27,'4.17 (2)'!E31,'4.17 (2)'!E35,'4.17 (2)'!E39,'4.17 (2)'!E44,'4.17 (2)'!E48,'4.17 (2)'!E52,'4.17 (2)'!E56,'4.17 (2)'!E61,'4.17 (2)'!E66,'4.17 (2)'!E70,'4.17 (2)'!E75,'4.17 (2)'!E79,'4.17 (2)'!E83,'4.17'!E54)</f>
        <v>2474</v>
      </c>
      <c r="F17" s="777">
        <f>SUM(F22,F26,F31,F35,F40,F45,F50,F59,F64,F70,'4.17 (2)'!F18,'4.17 (2)'!F22,'4.17 (2)'!F27,'4.17 (2)'!F31,'4.17 (2)'!F35,'4.17 (2)'!F39,'4.17 (2)'!F44,'4.17 (2)'!F48,'4.17 (2)'!F52,'4.17 (2)'!F56,'4.17 (2)'!F61,'4.17 (2)'!F66,'4.17 (2)'!F70,'4.17 (2)'!F75,'4.17 (2)'!F79,'4.17 (2)'!F83,'4.17'!F54)</f>
        <v>1248</v>
      </c>
      <c r="G17" s="777">
        <f>SUM(G22,G26,G31,G35,G40,G45,G50,G59,G64,G70,'4.17 (2)'!G18,'4.17 (2)'!G22,'4.17 (2)'!G27,'4.17 (2)'!G31,'4.17 (2)'!G35,'4.17 (2)'!G39,'4.17 (2)'!G44,'4.17 (2)'!G48,'4.17 (2)'!G52,'4.17 (2)'!G56,'4.17 (2)'!G61,'4.17 (2)'!G66,'4.17 (2)'!G70,'4.17 (2)'!G75,'4.17 (2)'!G79,'4.17 (2)'!G83,'4.17'!G54)</f>
        <v>1226</v>
      </c>
      <c r="H17" s="777"/>
      <c r="I17" s="777">
        <f>SUM(I22,I26,I31,I35,I40,I45,I50,I59,I64,I70,'4.17 (2)'!I18,'4.17 (2)'!I22,'4.17 (2)'!I27,'4.17 (2)'!I31,'4.17 (2)'!I35,'4.17 (2)'!I39,'4.17 (2)'!I44,'4.17 (2)'!I48,'4.17 (2)'!I52,'4.17 (2)'!I56,'4.17 (2)'!I61,'4.17 (2)'!I66,'4.17 (2)'!I70,'4.17 (2)'!I75,'4.17 (2)'!I79,'4.17 (2)'!I83,'4.17'!I54)</f>
        <v>23591</v>
      </c>
      <c r="J17" s="777">
        <f>SUM(J22,J26,J31,J35,J40,J45,J50,J59,J64,J70,'4.17 (2)'!J18,'4.17 (2)'!J22,'4.17 (2)'!J27,'4.17 (2)'!J31,'4.17 (2)'!J35,'4.17 (2)'!J39,'4.17 (2)'!J44,'4.17 (2)'!J48,'4.17 (2)'!J52,'4.17 (2)'!J56,'4.17 (2)'!J61,'4.17 (2)'!J66,'4.17 (2)'!J70,'4.17 (2)'!J75,'4.17 (2)'!J79,'4.17 (2)'!J83,'4.17'!J54)</f>
        <v>6356</v>
      </c>
      <c r="K17" s="777">
        <f>SUM(K22,K26,K31,K35,K40,K45,K50,K59,K64,K70,'4.17 (2)'!K18,'4.17 (2)'!K22,'4.17 (2)'!K27,'4.17 (2)'!K31,'4.17 (2)'!K35,'4.17 (2)'!K39,'4.17 (2)'!K44,'4.17 (2)'!K48,'4.17 (2)'!K52,'4.17 (2)'!K56,'4.17 (2)'!K61,'4.17 (2)'!K66,'4.17 (2)'!K70,'4.17 (2)'!K75,'4.17 (2)'!K79,'4.17 (2)'!K83,'4.17'!K54)</f>
        <v>17235</v>
      </c>
      <c r="L17" s="792"/>
    </row>
    <row r="18" spans="1:18" s="32" customFormat="1" ht="6.95" customHeight="1">
      <c r="A18" s="40"/>
      <c r="B18" s="47"/>
      <c r="C18" s="33"/>
      <c r="D18" s="212"/>
      <c r="E18" s="36"/>
      <c r="F18" s="36"/>
      <c r="G18" s="36"/>
      <c r="H18" s="36"/>
      <c r="I18" s="36"/>
      <c r="J18" s="36"/>
      <c r="K18" s="36"/>
      <c r="L18" s="792"/>
    </row>
    <row r="19" spans="1:18" s="32" customFormat="1" ht="15" customHeight="1">
      <c r="A19" s="40"/>
      <c r="B19" s="10" t="s">
        <v>13</v>
      </c>
      <c r="C19" s="33"/>
      <c r="D19" s="212"/>
      <c r="E19" s="36"/>
      <c r="F19" s="36"/>
      <c r="G19" s="36"/>
      <c r="H19" s="36"/>
      <c r="I19" s="36"/>
      <c r="J19" s="36"/>
      <c r="K19" s="36"/>
      <c r="L19" s="792"/>
    </row>
    <row r="20" spans="1:18" s="32" customFormat="1" ht="15" customHeight="1">
      <c r="A20" s="40"/>
      <c r="B20" s="35" t="s">
        <v>399</v>
      </c>
      <c r="C20" s="33"/>
      <c r="D20" s="212">
        <v>2021</v>
      </c>
      <c r="E20" s="36">
        <f t="shared" ref="E20:E21" si="0">SUM(F20:G20)</f>
        <v>67</v>
      </c>
      <c r="F20" s="36">
        <v>33</v>
      </c>
      <c r="G20" s="36">
        <v>34</v>
      </c>
      <c r="H20" s="36"/>
      <c r="I20" s="36">
        <f t="shared" ref="I20:I21" si="1">SUM(J20:K20)</f>
        <v>537</v>
      </c>
      <c r="J20" s="36">
        <v>127</v>
      </c>
      <c r="K20" s="36">
        <v>410</v>
      </c>
      <c r="L20" s="792"/>
      <c r="Q20" s="774"/>
      <c r="R20" s="774"/>
    </row>
    <row r="21" spans="1:18" s="32" customFormat="1" ht="15" customHeight="1">
      <c r="A21" s="40"/>
      <c r="B21" s="38" t="s">
        <v>400</v>
      </c>
      <c r="C21" s="33"/>
      <c r="D21" s="212">
        <v>2022</v>
      </c>
      <c r="E21" s="36">
        <f t="shared" si="0"/>
        <v>67</v>
      </c>
      <c r="F21" s="36">
        <v>32</v>
      </c>
      <c r="G21" s="36">
        <v>35</v>
      </c>
      <c r="H21" s="36"/>
      <c r="I21" s="36">
        <f t="shared" si="1"/>
        <v>770</v>
      </c>
      <c r="J21" s="36">
        <v>143</v>
      </c>
      <c r="K21" s="36">
        <v>627</v>
      </c>
      <c r="L21" s="792"/>
      <c r="Q21" s="774"/>
      <c r="R21" s="774"/>
    </row>
    <row r="22" spans="1:18" s="32" customFormat="1" ht="15" customHeight="1">
      <c r="A22" s="40"/>
      <c r="B22" s="38"/>
      <c r="C22" s="33"/>
      <c r="D22" s="212">
        <v>2023</v>
      </c>
      <c r="E22" s="799">
        <f>SUM(F22:G22)</f>
        <v>68</v>
      </c>
      <c r="F22" s="36">
        <v>35</v>
      </c>
      <c r="G22" s="36">
        <v>33</v>
      </c>
      <c r="H22" s="36"/>
      <c r="I22" s="799">
        <f>SUM(J22:K22)</f>
        <v>877</v>
      </c>
      <c r="J22" s="36">
        <v>206</v>
      </c>
      <c r="K22" s="36">
        <v>671</v>
      </c>
      <c r="L22" s="792"/>
      <c r="Q22" s="774"/>
      <c r="R22" s="774"/>
    </row>
    <row r="23" spans="1:18" s="32" customFormat="1" ht="6.95" customHeight="1">
      <c r="A23" s="40"/>
      <c r="B23" s="38"/>
      <c r="C23" s="33"/>
      <c r="D23" s="212"/>
      <c r="E23" s="36"/>
      <c r="F23" s="36"/>
      <c r="G23" s="36"/>
      <c r="H23" s="36"/>
      <c r="I23" s="36"/>
      <c r="J23" s="36"/>
      <c r="K23" s="36"/>
      <c r="L23" s="792"/>
      <c r="Q23" s="774"/>
      <c r="R23" s="774"/>
    </row>
    <row r="24" spans="1:18" s="32" customFormat="1" ht="15" customHeight="1">
      <c r="A24" s="40"/>
      <c r="B24" s="35" t="s">
        <v>401</v>
      </c>
      <c r="C24" s="33"/>
      <c r="D24" s="212">
        <v>2021</v>
      </c>
      <c r="E24" s="36">
        <f t="shared" ref="E24:E25" si="2">SUM(F24:G24)</f>
        <v>111</v>
      </c>
      <c r="F24" s="36">
        <v>51</v>
      </c>
      <c r="G24" s="36">
        <v>60</v>
      </c>
      <c r="H24" s="36"/>
      <c r="I24" s="36">
        <f t="shared" ref="I24:I25" si="3">SUM(J24:K24)</f>
        <v>1218</v>
      </c>
      <c r="J24" s="36">
        <v>354</v>
      </c>
      <c r="K24" s="36">
        <v>864</v>
      </c>
      <c r="L24" s="792"/>
      <c r="Q24" s="774"/>
      <c r="R24" s="774"/>
    </row>
    <row r="25" spans="1:18" s="32" customFormat="1" ht="15" customHeight="1">
      <c r="A25" s="40"/>
      <c r="B25" s="38" t="s">
        <v>402</v>
      </c>
      <c r="C25" s="33"/>
      <c r="D25" s="212">
        <v>2022</v>
      </c>
      <c r="E25" s="36">
        <f t="shared" si="2"/>
        <v>114</v>
      </c>
      <c r="F25" s="36">
        <v>51</v>
      </c>
      <c r="G25" s="36">
        <v>63</v>
      </c>
      <c r="H25" s="36"/>
      <c r="I25" s="36">
        <f t="shared" si="3"/>
        <v>1232</v>
      </c>
      <c r="J25" s="36">
        <v>367</v>
      </c>
      <c r="K25" s="36">
        <v>865</v>
      </c>
      <c r="L25" s="792"/>
      <c r="Q25" s="774"/>
      <c r="R25" s="774"/>
    </row>
    <row r="26" spans="1:18" s="32" customFormat="1" ht="15" customHeight="1">
      <c r="A26" s="40"/>
      <c r="B26" s="38"/>
      <c r="C26" s="33"/>
      <c r="D26" s="212">
        <v>2023</v>
      </c>
      <c r="E26" s="799">
        <f>SUM(F26:G26)</f>
        <v>113</v>
      </c>
      <c r="F26" s="36">
        <v>46</v>
      </c>
      <c r="G26" s="36">
        <v>67</v>
      </c>
      <c r="H26" s="36"/>
      <c r="I26" s="799">
        <f>SUM(J26:K26)</f>
        <v>1101</v>
      </c>
      <c r="J26" s="36">
        <v>322</v>
      </c>
      <c r="K26" s="36">
        <v>779</v>
      </c>
      <c r="L26" s="792"/>
      <c r="Q26" s="774"/>
      <c r="R26" s="774"/>
    </row>
    <row r="27" spans="1:18" s="32" customFormat="1" ht="6.95" customHeight="1">
      <c r="A27" s="40"/>
      <c r="B27" s="38"/>
      <c r="C27" s="33"/>
      <c r="D27" s="212"/>
      <c r="E27" s="36"/>
      <c r="F27" s="36"/>
      <c r="G27" s="36"/>
      <c r="H27" s="36"/>
      <c r="I27" s="36"/>
      <c r="J27" s="36"/>
      <c r="K27" s="36"/>
      <c r="L27" s="792"/>
      <c r="Q27" s="774"/>
      <c r="R27" s="774"/>
    </row>
    <row r="28" spans="1:18" s="32" customFormat="1" ht="15" customHeight="1">
      <c r="A28" s="40"/>
      <c r="B28" s="10" t="s">
        <v>14</v>
      </c>
      <c r="C28" s="33"/>
      <c r="D28" s="212"/>
      <c r="E28" s="36"/>
      <c r="F28" s="36"/>
      <c r="G28" s="36"/>
      <c r="H28" s="36"/>
      <c r="I28" s="36"/>
      <c r="J28" s="36"/>
      <c r="K28" s="36"/>
      <c r="L28" s="792"/>
      <c r="Q28" s="774"/>
      <c r="R28" s="774"/>
    </row>
    <row r="29" spans="1:18" s="32" customFormat="1" ht="15" customHeight="1">
      <c r="A29" s="40"/>
      <c r="B29" s="35" t="s">
        <v>403</v>
      </c>
      <c r="C29" s="33"/>
      <c r="D29" s="212">
        <v>2021</v>
      </c>
      <c r="E29" s="36">
        <f t="shared" ref="E29:E30" si="4">SUM(F29:G29)</f>
        <v>154</v>
      </c>
      <c r="F29" s="36">
        <v>89</v>
      </c>
      <c r="G29" s="36">
        <v>65</v>
      </c>
      <c r="H29" s="36"/>
      <c r="I29" s="36">
        <f t="shared" ref="I29:I30" si="5">SUM(J29:K29)</f>
        <v>1366</v>
      </c>
      <c r="J29" s="36">
        <v>444</v>
      </c>
      <c r="K29" s="36">
        <v>922</v>
      </c>
      <c r="L29" s="792"/>
      <c r="Q29" s="774"/>
      <c r="R29" s="774"/>
    </row>
    <row r="30" spans="1:18" s="32" customFormat="1" ht="15" customHeight="1">
      <c r="A30" s="40"/>
      <c r="B30" s="38" t="s">
        <v>404</v>
      </c>
      <c r="C30" s="33"/>
      <c r="D30" s="212">
        <v>2022</v>
      </c>
      <c r="E30" s="36">
        <f t="shared" si="4"/>
        <v>151</v>
      </c>
      <c r="F30" s="36">
        <v>85</v>
      </c>
      <c r="G30" s="36">
        <v>66</v>
      </c>
      <c r="H30" s="36"/>
      <c r="I30" s="36">
        <f t="shared" si="5"/>
        <v>1543</v>
      </c>
      <c r="J30" s="36">
        <v>498</v>
      </c>
      <c r="K30" s="36">
        <v>1045</v>
      </c>
      <c r="L30" s="792"/>
      <c r="Q30" s="774"/>
      <c r="R30" s="774"/>
    </row>
    <row r="31" spans="1:18" s="32" customFormat="1" ht="15" customHeight="1">
      <c r="A31" s="40"/>
      <c r="B31" s="38"/>
      <c r="C31" s="33"/>
      <c r="D31" s="212">
        <v>2023</v>
      </c>
      <c r="E31" s="799">
        <f>SUM(F31:G31)</f>
        <v>132</v>
      </c>
      <c r="F31" s="36">
        <v>76</v>
      </c>
      <c r="G31" s="36">
        <v>56</v>
      </c>
      <c r="H31" s="36"/>
      <c r="I31" s="799">
        <f>SUM(J31:K31)</f>
        <v>1337</v>
      </c>
      <c r="J31" s="36">
        <v>454</v>
      </c>
      <c r="K31" s="36">
        <v>883</v>
      </c>
      <c r="L31" s="792"/>
      <c r="Q31" s="774"/>
      <c r="R31" s="774"/>
    </row>
    <row r="32" spans="1:18" s="32" customFormat="1" ht="6.95" customHeight="1">
      <c r="A32" s="40"/>
      <c r="B32" s="38"/>
      <c r="C32" s="33"/>
      <c r="D32" s="212"/>
      <c r="E32" s="36"/>
      <c r="F32" s="36"/>
      <c r="G32" s="36"/>
      <c r="H32" s="36"/>
      <c r="I32" s="36"/>
      <c r="J32" s="36"/>
      <c r="K32" s="36"/>
      <c r="L32" s="792"/>
      <c r="Q32" s="774"/>
      <c r="R32" s="774"/>
    </row>
    <row r="33" spans="1:23" s="32" customFormat="1" ht="15" customHeight="1">
      <c r="A33" s="40"/>
      <c r="B33" s="35" t="s">
        <v>405</v>
      </c>
      <c r="C33" s="33"/>
      <c r="D33" s="212">
        <v>2021</v>
      </c>
      <c r="E33" s="36">
        <f t="shared" ref="E33:E34" si="6">SUM(F33:G33)</f>
        <v>82</v>
      </c>
      <c r="F33" s="36">
        <v>41</v>
      </c>
      <c r="G33" s="36">
        <v>41</v>
      </c>
      <c r="H33" s="36"/>
      <c r="I33" s="36">
        <f t="shared" ref="I33:I34" si="7">SUM(J33:K33)</f>
        <v>341</v>
      </c>
      <c r="J33" s="36">
        <v>97</v>
      </c>
      <c r="K33" s="36">
        <v>244</v>
      </c>
      <c r="L33" s="792"/>
      <c r="Q33" s="774"/>
      <c r="R33" s="774"/>
    </row>
    <row r="34" spans="1:23" s="32" customFormat="1" ht="15" customHeight="1">
      <c r="A34" s="40"/>
      <c r="B34" s="38" t="s">
        <v>406</v>
      </c>
      <c r="C34" s="33"/>
      <c r="D34" s="212">
        <v>2022</v>
      </c>
      <c r="E34" s="36">
        <f t="shared" si="6"/>
        <v>89</v>
      </c>
      <c r="F34" s="36">
        <v>45</v>
      </c>
      <c r="G34" s="36">
        <v>44</v>
      </c>
      <c r="H34" s="36"/>
      <c r="I34" s="36">
        <f t="shared" si="7"/>
        <v>839</v>
      </c>
      <c r="J34" s="36">
        <v>189</v>
      </c>
      <c r="K34" s="36">
        <v>650</v>
      </c>
      <c r="L34" s="792"/>
      <c r="Q34" s="774"/>
      <c r="R34" s="774"/>
    </row>
    <row r="35" spans="1:23" s="32" customFormat="1" ht="15" customHeight="1">
      <c r="A35" s="40"/>
      <c r="B35" s="38"/>
      <c r="C35" s="33"/>
      <c r="D35" s="212">
        <v>2023</v>
      </c>
      <c r="E35" s="799">
        <f>SUM(F35:G35)</f>
        <v>108</v>
      </c>
      <c r="F35" s="36">
        <v>50</v>
      </c>
      <c r="G35" s="36">
        <v>58</v>
      </c>
      <c r="H35" s="36"/>
      <c r="I35" s="799">
        <f>SUM(J35:K35)</f>
        <v>971</v>
      </c>
      <c r="J35" s="36">
        <v>207</v>
      </c>
      <c r="K35" s="36">
        <v>764</v>
      </c>
      <c r="L35" s="792"/>
      <c r="Q35" s="774"/>
      <c r="R35" s="774"/>
    </row>
    <row r="36" spans="1:23" s="32" customFormat="1" ht="6.95" customHeight="1">
      <c r="A36" s="40"/>
      <c r="B36" s="38"/>
      <c r="C36" s="33"/>
      <c r="D36" s="212"/>
      <c r="E36" s="36"/>
      <c r="F36" s="36"/>
      <c r="G36" s="36"/>
      <c r="H36" s="36"/>
      <c r="I36" s="36"/>
      <c r="J36" s="36"/>
      <c r="K36" s="36"/>
      <c r="L36" s="792"/>
      <c r="Q36" s="774"/>
      <c r="R36" s="774"/>
    </row>
    <row r="37" spans="1:23" s="32" customFormat="1" ht="15" customHeight="1">
      <c r="A37" s="40"/>
      <c r="B37" s="10" t="s">
        <v>15</v>
      </c>
      <c r="C37" s="33"/>
      <c r="D37" s="212"/>
      <c r="E37" s="36"/>
      <c r="F37" s="36"/>
      <c r="G37" s="36"/>
      <c r="H37" s="36"/>
      <c r="I37" s="36"/>
      <c r="J37" s="36"/>
      <c r="K37" s="36"/>
      <c r="L37" s="792"/>
      <c r="Q37" s="774"/>
      <c r="R37" s="774"/>
    </row>
    <row r="38" spans="1:23" s="32" customFormat="1" ht="15" customHeight="1">
      <c r="A38" s="40"/>
      <c r="B38" s="35" t="s">
        <v>407</v>
      </c>
      <c r="C38" s="33"/>
      <c r="D38" s="212">
        <v>2021</v>
      </c>
      <c r="E38" s="36">
        <f t="shared" ref="E38:E39" si="8">SUM(F38:G38)</f>
        <v>90</v>
      </c>
      <c r="F38" s="36">
        <v>62</v>
      </c>
      <c r="G38" s="36">
        <v>28</v>
      </c>
      <c r="H38" s="36"/>
      <c r="I38" s="36">
        <f t="shared" ref="I38:I39" si="9">SUM(J38:K38)</f>
        <v>514</v>
      </c>
      <c r="J38" s="36">
        <v>166</v>
      </c>
      <c r="K38" s="36">
        <v>348</v>
      </c>
      <c r="L38" s="792"/>
      <c r="Q38" s="774"/>
      <c r="R38" s="774"/>
    </row>
    <row r="39" spans="1:23" s="32" customFormat="1" ht="15" customHeight="1">
      <c r="A39" s="40"/>
      <c r="B39" s="47" t="s">
        <v>408</v>
      </c>
      <c r="C39" s="33"/>
      <c r="D39" s="212">
        <v>2022</v>
      </c>
      <c r="E39" s="36">
        <f t="shared" si="8"/>
        <v>82</v>
      </c>
      <c r="F39" s="36">
        <v>57</v>
      </c>
      <c r="G39" s="36">
        <v>25</v>
      </c>
      <c r="H39" s="36"/>
      <c r="I39" s="36">
        <f t="shared" si="9"/>
        <v>818</v>
      </c>
      <c r="J39" s="36">
        <v>233</v>
      </c>
      <c r="K39" s="36">
        <v>585</v>
      </c>
      <c r="L39" s="792"/>
      <c r="Q39" s="774"/>
      <c r="R39" s="774"/>
    </row>
    <row r="40" spans="1:23" s="32" customFormat="1" ht="15" customHeight="1">
      <c r="A40" s="40"/>
      <c r="B40" s="47"/>
      <c r="C40" s="33"/>
      <c r="D40" s="212">
        <v>2023</v>
      </c>
      <c r="E40" s="799">
        <f>SUM(F40:G40)</f>
        <v>101</v>
      </c>
      <c r="F40" s="36">
        <v>66</v>
      </c>
      <c r="G40" s="36">
        <v>35</v>
      </c>
      <c r="H40" s="36"/>
      <c r="I40" s="799">
        <f>SUM(J40:K40)</f>
        <v>933</v>
      </c>
      <c r="J40" s="36">
        <v>257</v>
      </c>
      <c r="K40" s="36">
        <v>676</v>
      </c>
      <c r="L40" s="792"/>
      <c r="Q40" s="774"/>
      <c r="R40" s="774"/>
    </row>
    <row r="41" spans="1:23" s="32" customFormat="1" ht="6.95" customHeight="1">
      <c r="A41" s="40"/>
      <c r="B41" s="47"/>
      <c r="C41" s="33"/>
      <c r="D41" s="212"/>
      <c r="E41" s="36"/>
      <c r="F41" s="36"/>
      <c r="G41" s="36"/>
      <c r="H41" s="36"/>
      <c r="I41" s="36"/>
      <c r="J41" s="36"/>
      <c r="K41" s="36"/>
      <c r="L41" s="792"/>
      <c r="Q41" s="774"/>
      <c r="R41" s="774"/>
    </row>
    <row r="42" spans="1:23" s="32" customFormat="1" ht="15" customHeight="1">
      <c r="A42" s="40"/>
      <c r="B42" s="10" t="s">
        <v>16</v>
      </c>
      <c r="C42" s="33"/>
      <c r="D42" s="212"/>
      <c r="E42" s="36"/>
      <c r="F42" s="36"/>
      <c r="G42" s="36"/>
      <c r="H42" s="36"/>
      <c r="I42" s="36"/>
      <c r="J42" s="36"/>
      <c r="K42" s="36"/>
      <c r="L42" s="792"/>
      <c r="Q42" s="774"/>
      <c r="R42" s="774"/>
    </row>
    <row r="43" spans="1:23" s="32" customFormat="1" ht="15" customHeight="1">
      <c r="A43" s="40"/>
      <c r="B43" s="35" t="s">
        <v>409</v>
      </c>
      <c r="C43" s="33"/>
      <c r="D43" s="212">
        <v>2021</v>
      </c>
      <c r="E43" s="36">
        <f t="shared" ref="E43:E44" si="10">SUM(F43:G43)</f>
        <v>97</v>
      </c>
      <c r="F43" s="36">
        <v>44</v>
      </c>
      <c r="G43" s="36">
        <v>53</v>
      </c>
      <c r="H43" s="36"/>
      <c r="I43" s="36">
        <f t="shared" ref="I43:I44" si="11">SUM(J43:K43)</f>
        <v>762</v>
      </c>
      <c r="J43" s="36">
        <v>30</v>
      </c>
      <c r="K43" s="36">
        <v>732</v>
      </c>
      <c r="L43" s="792"/>
      <c r="Q43" s="774"/>
      <c r="R43" s="774"/>
    </row>
    <row r="44" spans="1:23" s="32" customFormat="1" ht="15" customHeight="1">
      <c r="A44" s="40"/>
      <c r="B44" s="47" t="s">
        <v>410</v>
      </c>
      <c r="C44" s="33"/>
      <c r="D44" s="212">
        <v>2022</v>
      </c>
      <c r="E44" s="36">
        <f t="shared" si="10"/>
        <v>99</v>
      </c>
      <c r="F44" s="36">
        <v>44</v>
      </c>
      <c r="G44" s="36">
        <v>55</v>
      </c>
      <c r="H44" s="36"/>
      <c r="I44" s="36">
        <f t="shared" si="11"/>
        <v>956</v>
      </c>
      <c r="J44" s="36" t="s">
        <v>29</v>
      </c>
      <c r="K44" s="36">
        <v>956</v>
      </c>
      <c r="L44" s="792"/>
      <c r="Q44" s="774"/>
      <c r="R44" s="774"/>
    </row>
    <row r="45" spans="1:23" s="32" customFormat="1" ht="15" customHeight="1">
      <c r="A45" s="40"/>
      <c r="B45" s="47"/>
      <c r="C45" s="33"/>
      <c r="D45" s="212">
        <v>2023</v>
      </c>
      <c r="E45" s="799">
        <f>SUM(F45:G45)</f>
        <v>98</v>
      </c>
      <c r="F45" s="36">
        <v>43</v>
      </c>
      <c r="G45" s="36">
        <v>55</v>
      </c>
      <c r="H45" s="36"/>
      <c r="I45" s="799">
        <f>SUM(J45:K45)</f>
        <v>1080</v>
      </c>
      <c r="J45" s="36">
        <v>33</v>
      </c>
      <c r="K45" s="36">
        <v>1047</v>
      </c>
      <c r="L45" s="792"/>
      <c r="Q45" s="774"/>
      <c r="R45" s="774"/>
      <c r="S45" s="50"/>
      <c r="T45" s="50"/>
      <c r="U45" s="51"/>
      <c r="V45" s="51"/>
      <c r="W45" s="52"/>
    </row>
    <row r="46" spans="1:23" s="32" customFormat="1" ht="6.95" customHeight="1">
      <c r="A46" s="40"/>
      <c r="B46" s="47"/>
      <c r="C46" s="33"/>
      <c r="D46" s="212"/>
      <c r="E46" s="36"/>
      <c r="F46" s="36"/>
      <c r="G46" s="36"/>
      <c r="H46" s="36"/>
      <c r="I46" s="36"/>
      <c r="J46" s="36"/>
      <c r="K46" s="36"/>
      <c r="L46" s="792"/>
      <c r="Q46" s="774"/>
      <c r="R46" s="774"/>
      <c r="S46" s="50"/>
      <c r="T46" s="50"/>
      <c r="U46" s="51"/>
      <c r="V46" s="51"/>
      <c r="W46" s="52"/>
    </row>
    <row r="47" spans="1:23" s="32" customFormat="1" ht="15" customHeight="1">
      <c r="A47" s="40"/>
      <c r="B47" s="10" t="s">
        <v>17</v>
      </c>
      <c r="C47" s="33"/>
      <c r="D47" s="212"/>
      <c r="E47" s="36"/>
      <c r="F47" s="36"/>
      <c r="G47" s="36"/>
      <c r="H47" s="36"/>
      <c r="I47" s="36"/>
      <c r="J47" s="36"/>
      <c r="K47" s="36"/>
      <c r="L47" s="792"/>
      <c r="Q47" s="774"/>
      <c r="R47" s="774"/>
      <c r="S47" s="50"/>
      <c r="T47" s="50"/>
      <c r="U47" s="51"/>
      <c r="V47" s="51"/>
      <c r="W47" s="52"/>
    </row>
    <row r="48" spans="1:23" s="32" customFormat="1" ht="15" customHeight="1">
      <c r="A48" s="40"/>
      <c r="B48" s="35" t="s">
        <v>411</v>
      </c>
      <c r="C48" s="33"/>
      <c r="D48" s="212">
        <v>2021</v>
      </c>
      <c r="E48" s="36">
        <f t="shared" ref="E48:E49" si="12">SUM(F48:G48)</f>
        <v>74</v>
      </c>
      <c r="F48" s="36">
        <v>31</v>
      </c>
      <c r="G48" s="36">
        <v>43</v>
      </c>
      <c r="H48" s="36"/>
      <c r="I48" s="36">
        <f t="shared" ref="I48:I49" si="13">SUM(J48:K48)</f>
        <v>483</v>
      </c>
      <c r="J48" s="36">
        <v>112</v>
      </c>
      <c r="K48" s="36">
        <v>371</v>
      </c>
      <c r="L48" s="792"/>
      <c r="Q48" s="774"/>
      <c r="R48" s="774"/>
    </row>
    <row r="49" spans="1:22" s="32" customFormat="1" ht="15" customHeight="1">
      <c r="A49" s="40"/>
      <c r="B49" s="47" t="s">
        <v>412</v>
      </c>
      <c r="C49" s="33"/>
      <c r="D49" s="212">
        <v>2022</v>
      </c>
      <c r="E49" s="36">
        <f t="shared" si="12"/>
        <v>75</v>
      </c>
      <c r="F49" s="36">
        <v>32</v>
      </c>
      <c r="G49" s="36">
        <v>43</v>
      </c>
      <c r="H49" s="36"/>
      <c r="I49" s="36">
        <f t="shared" si="13"/>
        <v>472</v>
      </c>
      <c r="J49" s="36">
        <v>111</v>
      </c>
      <c r="K49" s="36">
        <v>361</v>
      </c>
      <c r="L49" s="792"/>
      <c r="Q49" s="774"/>
      <c r="R49" s="774"/>
    </row>
    <row r="50" spans="1:22" s="32" customFormat="1" ht="15" customHeight="1">
      <c r="A50" s="40"/>
      <c r="B50" s="47"/>
      <c r="C50" s="33"/>
      <c r="D50" s="212">
        <v>2023</v>
      </c>
      <c r="E50" s="799">
        <f>SUM(F50:G50)</f>
        <v>75</v>
      </c>
      <c r="F50" s="36">
        <v>29</v>
      </c>
      <c r="G50" s="36">
        <v>46</v>
      </c>
      <c r="H50" s="36"/>
      <c r="I50" s="799">
        <f>SUM(J50:K50)</f>
        <v>580</v>
      </c>
      <c r="J50" s="36">
        <v>181</v>
      </c>
      <c r="K50" s="36">
        <v>399</v>
      </c>
      <c r="L50" s="792"/>
      <c r="Q50" s="774"/>
      <c r="R50" s="774"/>
    </row>
    <row r="51" spans="1:22" ht="6.95" customHeight="1">
      <c r="A51" s="47"/>
      <c r="B51" s="47"/>
      <c r="C51" s="33"/>
      <c r="D51" s="212"/>
      <c r="E51" s="36"/>
      <c r="F51" s="36"/>
      <c r="G51" s="36"/>
      <c r="H51" s="36"/>
      <c r="I51" s="36"/>
      <c r="J51" s="36"/>
      <c r="K51" s="36"/>
    </row>
    <row r="52" spans="1:22" ht="12.95" customHeight="1">
      <c r="A52" s="35"/>
      <c r="B52" s="801" t="s">
        <v>413</v>
      </c>
      <c r="C52" s="33"/>
      <c r="D52" s="212">
        <v>2021</v>
      </c>
      <c r="E52" s="36">
        <f>SUM(F52:G52)</f>
        <v>136</v>
      </c>
      <c r="F52" s="36">
        <v>65</v>
      </c>
      <c r="G52" s="36">
        <v>71</v>
      </c>
      <c r="H52" s="36"/>
      <c r="I52" s="36">
        <f>SUM(J52:K52)</f>
        <v>1311</v>
      </c>
      <c r="J52" s="36">
        <v>337</v>
      </c>
      <c r="K52" s="36">
        <v>974</v>
      </c>
    </row>
    <row r="53" spans="1:22" ht="12.95" customHeight="1">
      <c r="A53" s="47"/>
      <c r="B53" s="802" t="s">
        <v>805</v>
      </c>
      <c r="C53" s="47"/>
      <c r="D53" s="212">
        <v>2022</v>
      </c>
      <c r="E53" s="36">
        <f>SUM(F53:G53)</f>
        <v>143</v>
      </c>
      <c r="F53" s="36">
        <v>69</v>
      </c>
      <c r="G53" s="36">
        <v>74</v>
      </c>
      <c r="H53" s="36"/>
      <c r="I53" s="36">
        <f>SUM(J53:K53)</f>
        <v>1303</v>
      </c>
      <c r="J53" s="36">
        <v>335</v>
      </c>
      <c r="K53" s="36">
        <v>968</v>
      </c>
    </row>
    <row r="54" spans="1:22" ht="12.95" customHeight="1">
      <c r="A54" s="33"/>
      <c r="B54" s="33"/>
      <c r="C54" s="33"/>
      <c r="D54" s="212">
        <v>2023</v>
      </c>
      <c r="E54" s="799">
        <f>SUM(F54:G54)</f>
        <v>129</v>
      </c>
      <c r="F54" s="36">
        <v>59</v>
      </c>
      <c r="G54" s="36">
        <v>70</v>
      </c>
      <c r="H54" s="36"/>
      <c r="I54" s="799">
        <f>SUM(J54:K54)</f>
        <v>1286</v>
      </c>
      <c r="J54" s="36">
        <v>376</v>
      </c>
      <c r="K54" s="36">
        <v>910</v>
      </c>
      <c r="L54" s="792"/>
      <c r="M54" s="40"/>
    </row>
    <row r="55" spans="1:22" s="32" customFormat="1" ht="6.95" customHeight="1">
      <c r="A55" s="40"/>
      <c r="B55" s="47"/>
      <c r="C55" s="33"/>
      <c r="D55" s="212"/>
      <c r="E55" s="36"/>
      <c r="F55" s="36"/>
      <c r="G55" s="36"/>
      <c r="H55" s="36"/>
      <c r="I55" s="36"/>
      <c r="J55" s="36"/>
      <c r="K55" s="36"/>
      <c r="L55" s="792"/>
      <c r="Q55" s="774"/>
      <c r="R55" s="774"/>
    </row>
    <row r="56" spans="1:22" s="32" customFormat="1" ht="15" customHeight="1">
      <c r="A56" s="40"/>
      <c r="B56" s="10" t="s">
        <v>18</v>
      </c>
      <c r="C56" s="33"/>
      <c r="D56" s="212"/>
      <c r="E56" s="36"/>
      <c r="F56" s="36"/>
      <c r="G56" s="36"/>
      <c r="H56" s="36"/>
      <c r="I56" s="36"/>
      <c r="J56" s="36"/>
      <c r="K56" s="36"/>
      <c r="L56" s="792"/>
      <c r="Q56" s="774"/>
      <c r="R56" s="774"/>
    </row>
    <row r="57" spans="1:22" s="32" customFormat="1" ht="15" customHeight="1">
      <c r="A57" s="40"/>
      <c r="B57" s="35" t="s">
        <v>414</v>
      </c>
      <c r="C57" s="33"/>
      <c r="D57" s="212">
        <v>2021</v>
      </c>
      <c r="E57" s="36">
        <f t="shared" ref="E57:E58" si="14">SUM(F57:G57)</f>
        <v>85</v>
      </c>
      <c r="F57" s="36">
        <v>60</v>
      </c>
      <c r="G57" s="36">
        <v>25</v>
      </c>
      <c r="H57" s="36"/>
      <c r="I57" s="36">
        <f t="shared" ref="I57:I58" si="15">SUM(J57:K57)</f>
        <v>1111</v>
      </c>
      <c r="J57" s="36">
        <v>307</v>
      </c>
      <c r="K57" s="36">
        <v>804</v>
      </c>
      <c r="L57" s="792"/>
      <c r="Q57" s="774"/>
      <c r="R57" s="774"/>
      <c r="V57" s="53"/>
    </row>
    <row r="58" spans="1:22" s="32" customFormat="1" ht="15" customHeight="1">
      <c r="A58" s="40"/>
      <c r="B58" s="47" t="s">
        <v>415</v>
      </c>
      <c r="C58" s="33"/>
      <c r="D58" s="212">
        <v>2022</v>
      </c>
      <c r="E58" s="36">
        <f t="shared" si="14"/>
        <v>90</v>
      </c>
      <c r="F58" s="36">
        <v>59</v>
      </c>
      <c r="G58" s="36">
        <v>31</v>
      </c>
      <c r="H58" s="36"/>
      <c r="I58" s="36">
        <f t="shared" si="15"/>
        <v>1197</v>
      </c>
      <c r="J58" s="36">
        <v>298</v>
      </c>
      <c r="K58" s="36">
        <v>899</v>
      </c>
      <c r="L58" s="792"/>
      <c r="Q58" s="774"/>
      <c r="R58" s="774"/>
    </row>
    <row r="59" spans="1:22" s="32" customFormat="1" ht="15" customHeight="1">
      <c r="A59" s="40"/>
      <c r="B59" s="47"/>
      <c r="C59" s="33"/>
      <c r="D59" s="212">
        <v>2023</v>
      </c>
      <c r="E59" s="799">
        <f>SUM(F59:G59)</f>
        <v>89</v>
      </c>
      <c r="F59" s="36">
        <v>55</v>
      </c>
      <c r="G59" s="36">
        <v>34</v>
      </c>
      <c r="H59" s="36"/>
      <c r="I59" s="799">
        <f>SUM(J59:K59)</f>
        <v>987</v>
      </c>
      <c r="J59" s="36">
        <v>264</v>
      </c>
      <c r="K59" s="36">
        <v>723</v>
      </c>
      <c r="L59" s="792"/>
      <c r="Q59" s="774"/>
      <c r="R59" s="774"/>
    </row>
    <row r="60" spans="1:22" s="32" customFormat="1" ht="6.95" customHeight="1">
      <c r="A60" s="40"/>
      <c r="B60" s="47"/>
      <c r="C60" s="33"/>
      <c r="D60" s="212"/>
      <c r="E60" s="36"/>
      <c r="F60" s="36"/>
      <c r="G60" s="36"/>
      <c r="H60" s="36"/>
      <c r="I60" s="36"/>
      <c r="J60" s="36"/>
      <c r="K60" s="36"/>
      <c r="L60" s="792"/>
      <c r="Q60" s="774"/>
      <c r="R60" s="774"/>
    </row>
    <row r="61" spans="1:22" s="32" customFormat="1" ht="15" customHeight="1">
      <c r="A61" s="40"/>
      <c r="B61" s="10" t="s">
        <v>20</v>
      </c>
      <c r="C61" s="33"/>
      <c r="D61" s="212"/>
      <c r="E61" s="36"/>
      <c r="F61" s="36"/>
      <c r="G61" s="36"/>
      <c r="H61" s="36"/>
      <c r="I61" s="36"/>
      <c r="J61" s="36"/>
      <c r="K61" s="36"/>
      <c r="L61" s="792"/>
      <c r="Q61" s="774"/>
      <c r="R61" s="774"/>
    </row>
    <row r="62" spans="1:22" s="32" customFormat="1" ht="15" customHeight="1">
      <c r="A62" s="40"/>
      <c r="B62" s="35" t="s">
        <v>416</v>
      </c>
      <c r="C62" s="45"/>
      <c r="D62" s="212">
        <v>2021</v>
      </c>
      <c r="E62" s="36">
        <f t="shared" ref="E62:E63" si="16">SUM(F62:G62)</f>
        <v>161</v>
      </c>
      <c r="F62" s="36">
        <v>95</v>
      </c>
      <c r="G62" s="36">
        <v>66</v>
      </c>
      <c r="H62" s="36"/>
      <c r="I62" s="36">
        <f t="shared" ref="I62:I63" si="17">SUM(J62:K62)</f>
        <v>1232</v>
      </c>
      <c r="J62" s="36">
        <v>331</v>
      </c>
      <c r="K62" s="36">
        <v>901</v>
      </c>
      <c r="L62" s="792"/>
      <c r="Q62" s="774"/>
      <c r="R62" s="774"/>
    </row>
    <row r="63" spans="1:22" s="32" customFormat="1" ht="15" customHeight="1">
      <c r="A63" s="40"/>
      <c r="B63" s="35" t="s">
        <v>417</v>
      </c>
      <c r="C63" s="45"/>
      <c r="D63" s="212">
        <v>2022</v>
      </c>
      <c r="E63" s="36">
        <f t="shared" si="16"/>
        <v>157</v>
      </c>
      <c r="F63" s="36">
        <v>92</v>
      </c>
      <c r="G63" s="36">
        <v>65</v>
      </c>
      <c r="H63" s="36"/>
      <c r="I63" s="36">
        <f t="shared" si="17"/>
        <v>1445</v>
      </c>
      <c r="J63" s="36">
        <v>357</v>
      </c>
      <c r="K63" s="36">
        <v>1088</v>
      </c>
      <c r="L63" s="792"/>
      <c r="Q63" s="774"/>
      <c r="R63" s="774"/>
    </row>
    <row r="64" spans="1:22" s="32" customFormat="1" ht="15" customHeight="1">
      <c r="A64" s="40"/>
      <c r="B64" s="47" t="s">
        <v>418</v>
      </c>
      <c r="C64" s="45"/>
      <c r="D64" s="212">
        <v>2023</v>
      </c>
      <c r="E64" s="799">
        <f>SUM(F64:G64)</f>
        <v>159</v>
      </c>
      <c r="F64" s="36">
        <v>92</v>
      </c>
      <c r="G64" s="36">
        <v>67</v>
      </c>
      <c r="H64" s="36"/>
      <c r="I64" s="799">
        <f>SUM(J64:K64)</f>
        <v>1221</v>
      </c>
      <c r="J64" s="36">
        <v>346</v>
      </c>
      <c r="K64" s="36">
        <v>875</v>
      </c>
      <c r="L64" s="792"/>
      <c r="Q64" s="774"/>
      <c r="R64" s="774"/>
    </row>
    <row r="65" spans="1:23" s="32" customFormat="1" ht="15" customHeight="1">
      <c r="A65" s="40"/>
      <c r="B65" s="38" t="s">
        <v>419</v>
      </c>
      <c r="C65" s="33"/>
      <c r="D65" s="212"/>
      <c r="E65" s="36"/>
      <c r="F65" s="36"/>
      <c r="G65" s="36"/>
      <c r="H65" s="36"/>
      <c r="I65" s="36"/>
      <c r="J65" s="36"/>
      <c r="K65" s="36"/>
      <c r="L65" s="792"/>
      <c r="Q65" s="774"/>
      <c r="R65" s="774"/>
    </row>
    <row r="66" spans="1:23" s="32" customFormat="1" ht="6.95" customHeight="1">
      <c r="A66" s="40"/>
      <c r="B66" s="47"/>
      <c r="C66" s="33"/>
      <c r="D66" s="212"/>
      <c r="E66" s="36"/>
      <c r="F66" s="36"/>
      <c r="G66" s="36"/>
      <c r="H66" s="36"/>
      <c r="I66" s="36"/>
      <c r="J66" s="36"/>
      <c r="K66" s="36"/>
      <c r="L66" s="792"/>
      <c r="Q66" s="774"/>
      <c r="R66" s="774"/>
    </row>
    <row r="67" spans="1:23" s="32" customFormat="1" ht="15" customHeight="1">
      <c r="A67" s="40"/>
      <c r="B67" s="10" t="s">
        <v>21</v>
      </c>
      <c r="C67" s="33"/>
      <c r="D67" s="212"/>
      <c r="E67" s="36"/>
      <c r="F67" s="36"/>
      <c r="G67" s="36"/>
      <c r="H67" s="36"/>
      <c r="I67" s="36"/>
      <c r="J67" s="36"/>
      <c r="K67" s="36"/>
      <c r="L67" s="792"/>
      <c r="Q67" s="774"/>
      <c r="R67" s="774"/>
      <c r="S67" s="50"/>
      <c r="T67" s="50"/>
      <c r="U67" s="51"/>
      <c r="V67" s="51"/>
      <c r="W67" s="52"/>
    </row>
    <row r="68" spans="1:23" s="32" customFormat="1" ht="15" customHeight="1">
      <c r="A68" s="40"/>
      <c r="B68" s="35" t="s">
        <v>416</v>
      </c>
      <c r="C68" s="33"/>
      <c r="D68" s="212">
        <v>2021</v>
      </c>
      <c r="E68" s="36">
        <f t="shared" ref="E68:E69" si="18">SUM(F68:G68)</f>
        <v>59</v>
      </c>
      <c r="F68" s="36">
        <v>33</v>
      </c>
      <c r="G68" s="36">
        <v>26</v>
      </c>
      <c r="H68" s="36"/>
      <c r="I68" s="36">
        <f t="shared" ref="I68:I69" si="19">SUM(J68:K68)</f>
        <v>323</v>
      </c>
      <c r="J68" s="36">
        <v>102</v>
      </c>
      <c r="K68" s="36">
        <v>221</v>
      </c>
      <c r="L68" s="792"/>
      <c r="Q68" s="774"/>
      <c r="R68" s="774"/>
    </row>
    <row r="69" spans="1:23" s="32" customFormat="1" ht="15" customHeight="1">
      <c r="A69" s="40"/>
      <c r="B69" s="35" t="s">
        <v>420</v>
      </c>
      <c r="C69" s="33"/>
      <c r="D69" s="212">
        <v>2022</v>
      </c>
      <c r="E69" s="36">
        <f t="shared" si="18"/>
        <v>59</v>
      </c>
      <c r="F69" s="36">
        <v>34</v>
      </c>
      <c r="G69" s="36">
        <v>25</v>
      </c>
      <c r="H69" s="36"/>
      <c r="I69" s="36">
        <f t="shared" si="19"/>
        <v>666</v>
      </c>
      <c r="J69" s="36">
        <v>182</v>
      </c>
      <c r="K69" s="36">
        <v>484</v>
      </c>
      <c r="L69" s="792"/>
      <c r="Q69" s="774"/>
      <c r="R69" s="774"/>
    </row>
    <row r="70" spans="1:23" s="32" customFormat="1" ht="15" customHeight="1">
      <c r="A70" s="40"/>
      <c r="B70" s="38" t="s">
        <v>421</v>
      </c>
      <c r="C70" s="33"/>
      <c r="D70" s="212">
        <v>2023</v>
      </c>
      <c r="E70" s="799">
        <f>SUM(F70:G70)</f>
        <v>73</v>
      </c>
      <c r="F70" s="36">
        <v>37</v>
      </c>
      <c r="G70" s="36">
        <v>36</v>
      </c>
      <c r="H70" s="36"/>
      <c r="I70" s="799">
        <f>SUM(J70:K70)</f>
        <v>840</v>
      </c>
      <c r="J70" s="36">
        <v>224</v>
      </c>
      <c r="K70" s="36">
        <v>616</v>
      </c>
      <c r="L70" s="792"/>
      <c r="Q70" s="774"/>
      <c r="R70" s="774"/>
    </row>
    <row r="71" spans="1:23" s="32" customFormat="1" ht="15" customHeight="1">
      <c r="A71" s="40"/>
      <c r="B71" s="38" t="s">
        <v>422</v>
      </c>
      <c r="C71" s="33"/>
      <c r="D71" s="41"/>
      <c r="E71" s="39"/>
      <c r="F71" s="39"/>
      <c r="G71" s="39"/>
      <c r="H71" s="36"/>
      <c r="I71" s="39"/>
      <c r="J71" s="39"/>
      <c r="K71" s="39"/>
      <c r="L71" s="792"/>
      <c r="Q71" s="774"/>
      <c r="R71" s="774"/>
    </row>
    <row r="72" spans="1:23" s="32" customFormat="1" ht="6.95" customHeight="1">
      <c r="A72" s="756"/>
      <c r="B72" s="767"/>
      <c r="C72" s="756"/>
      <c r="D72" s="803"/>
      <c r="E72" s="813"/>
      <c r="F72" s="813"/>
      <c r="G72" s="813"/>
      <c r="H72" s="814"/>
      <c r="I72" s="813"/>
      <c r="J72" s="813"/>
      <c r="K72" s="813"/>
      <c r="L72" s="803"/>
      <c r="Q72" s="774"/>
      <c r="R72" s="774"/>
      <c r="S72" s="50"/>
      <c r="T72" s="50"/>
      <c r="U72" s="51"/>
      <c r="V72" s="51"/>
      <c r="W72" s="52"/>
    </row>
    <row r="73" spans="1:23" s="761" customFormat="1" ht="16.5" customHeight="1">
      <c r="D73" s="806"/>
      <c r="E73" s="762"/>
      <c r="F73" s="763"/>
      <c r="G73" s="763"/>
      <c r="H73" s="675"/>
      <c r="I73" s="675"/>
      <c r="J73" s="675"/>
      <c r="L73" s="807" t="s">
        <v>30</v>
      </c>
    </row>
    <row r="74" spans="1:23" s="761" customFormat="1" ht="15" customHeight="1">
      <c r="C74" s="675"/>
      <c r="D74" s="808"/>
      <c r="E74" s="765"/>
      <c r="F74" s="675"/>
      <c r="G74" s="763"/>
      <c r="H74" s="675"/>
      <c r="I74" s="675"/>
      <c r="J74" s="675"/>
      <c r="L74" s="368" t="s">
        <v>275</v>
      </c>
    </row>
    <row r="75" spans="1:23" s="32" customFormat="1" ht="16.5">
      <c r="A75" s="40"/>
      <c r="B75" s="40"/>
      <c r="C75" s="40"/>
      <c r="D75" s="792"/>
      <c r="E75" s="737"/>
      <c r="F75" s="40"/>
      <c r="G75" s="40"/>
      <c r="H75" s="40"/>
      <c r="I75" s="737"/>
      <c r="J75" s="46"/>
      <c r="K75" s="40"/>
      <c r="L75" s="40"/>
    </row>
    <row r="76" spans="1:23" s="32" customFormat="1" ht="16.5">
      <c r="A76" s="40"/>
      <c r="B76" s="40"/>
      <c r="C76" s="40"/>
      <c r="D76" s="792"/>
      <c r="E76" s="737"/>
      <c r="F76" s="40"/>
      <c r="G76" s="40"/>
      <c r="H76" s="40"/>
      <c r="I76" s="737"/>
      <c r="J76" s="46"/>
      <c r="K76" s="748"/>
      <c r="L76" s="40"/>
    </row>
  </sheetData>
  <mergeCells count="4">
    <mergeCell ref="E9:G9"/>
    <mergeCell ref="I9:K9"/>
    <mergeCell ref="E10:G10"/>
    <mergeCell ref="I10:K10"/>
  </mergeCells>
  <printOptions horizontalCentered="1"/>
  <pageMargins left="0.55118110236220497" right="0.55118110236220497" top="0.39370078740157499" bottom="0.59055008748906401" header="0.39370078740157499" footer="0.39370078740157499"/>
  <pageSetup paperSize="9" scale="7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M86"/>
  <sheetViews>
    <sheetView view="pageBreakPreview" zoomScale="80" zoomScaleNormal="100" zoomScaleSheetLayoutView="80" workbookViewId="0">
      <selection activeCell="B6" sqref="B6"/>
    </sheetView>
  </sheetViews>
  <sheetFormatPr defaultColWidth="12.5703125" defaultRowHeight="17.25"/>
  <cols>
    <col min="1" max="1" width="1.85546875" style="501" customWidth="1"/>
    <col min="2" max="2" width="12.7109375" style="501" customWidth="1"/>
    <col min="3" max="3" width="21.42578125" style="501" customWidth="1"/>
    <col min="4" max="4" width="9" style="502" customWidth="1"/>
    <col min="5" max="5" width="8.140625" style="501" customWidth="1"/>
    <col min="6" max="6" width="10.7109375" style="501" customWidth="1"/>
    <col min="7" max="7" width="12.85546875" style="501" customWidth="1"/>
    <col min="8" max="8" width="1.85546875" style="501" customWidth="1"/>
    <col min="9" max="9" width="8.28515625" style="501" customWidth="1"/>
    <col min="10" max="10" width="10.7109375" style="501" customWidth="1"/>
    <col min="11" max="11" width="12.85546875" style="501" customWidth="1"/>
    <col min="12" max="12" width="1.7109375" style="501" customWidth="1"/>
    <col min="13" max="16384" width="12.5703125" style="501"/>
  </cols>
  <sheetData>
    <row r="1" spans="1:13" ht="8.1" customHeight="1"/>
    <row r="2" spans="1:13" ht="8.1" customHeight="1"/>
    <row r="3" spans="1:13" s="587" customFormat="1" ht="16.5">
      <c r="A3" s="727"/>
      <c r="B3" s="727" t="s">
        <v>1209</v>
      </c>
      <c r="C3" s="693" t="s">
        <v>423</v>
      </c>
      <c r="D3" s="790"/>
      <c r="E3" s="53"/>
      <c r="F3" s="32"/>
      <c r="G3" s="32"/>
      <c r="H3" s="32"/>
      <c r="I3" s="53"/>
      <c r="J3" s="32"/>
      <c r="K3" s="32"/>
      <c r="L3" s="32"/>
      <c r="M3" s="32"/>
    </row>
    <row r="4" spans="1:13" s="587" customFormat="1" ht="16.5">
      <c r="A4" s="727"/>
      <c r="B4" s="727"/>
      <c r="C4" s="693" t="s">
        <v>975</v>
      </c>
      <c r="D4" s="790"/>
      <c r="E4" s="53"/>
      <c r="F4" s="32"/>
      <c r="G4" s="32"/>
      <c r="H4" s="32"/>
      <c r="I4" s="53"/>
      <c r="J4" s="32"/>
      <c r="K4" s="32"/>
      <c r="L4" s="32"/>
      <c r="M4" s="32"/>
    </row>
    <row r="5" spans="1:13" s="587" customFormat="1" ht="16.5">
      <c r="A5" s="726"/>
      <c r="B5" s="726" t="s">
        <v>1210</v>
      </c>
      <c r="C5" s="700" t="s">
        <v>424</v>
      </c>
      <c r="D5" s="791"/>
      <c r="E5" s="53"/>
      <c r="F5" s="32"/>
      <c r="G5" s="32"/>
      <c r="H5" s="32"/>
      <c r="I5" s="53"/>
      <c r="J5" s="32"/>
      <c r="K5" s="32"/>
      <c r="L5" s="32"/>
      <c r="M5" s="32"/>
    </row>
    <row r="6" spans="1:13" s="587" customFormat="1" ht="16.5">
      <c r="A6" s="726"/>
      <c r="B6" s="726"/>
      <c r="C6" s="700" t="s">
        <v>976</v>
      </c>
      <c r="D6" s="791"/>
      <c r="E6" s="53"/>
      <c r="F6" s="32"/>
      <c r="G6" s="32"/>
      <c r="H6" s="32"/>
      <c r="I6" s="53"/>
      <c r="J6" s="32"/>
      <c r="K6" s="32"/>
      <c r="L6" s="32"/>
      <c r="M6" s="32"/>
    </row>
    <row r="7" spans="1:13" ht="9.9499999999999993" customHeight="1">
      <c r="A7" s="40"/>
      <c r="B7" s="40"/>
      <c r="C7" s="40"/>
      <c r="D7" s="792"/>
      <c r="E7" s="737"/>
      <c r="F7" s="40"/>
      <c r="G7" s="40"/>
      <c r="H7" s="40"/>
      <c r="I7" s="737"/>
      <c r="J7" s="40"/>
      <c r="K7" s="40"/>
      <c r="L7" s="40"/>
      <c r="M7" s="32"/>
    </row>
    <row r="8" spans="1:13" s="32" customFormat="1" ht="4.5" customHeight="1">
      <c r="A8" s="730"/>
      <c r="B8" s="730"/>
      <c r="C8" s="730"/>
      <c r="D8" s="731"/>
      <c r="E8" s="732"/>
      <c r="F8" s="730"/>
      <c r="G8" s="730"/>
      <c r="H8" s="730"/>
      <c r="I8" s="733"/>
      <c r="J8" s="730"/>
      <c r="K8" s="730"/>
      <c r="L8" s="730"/>
    </row>
    <row r="9" spans="1:13" s="43" customFormat="1" ht="13.5">
      <c r="A9" s="33"/>
      <c r="B9" s="735" t="s">
        <v>392</v>
      </c>
      <c r="C9" s="33"/>
      <c r="D9" s="793" t="s">
        <v>393</v>
      </c>
      <c r="E9" s="1713" t="s">
        <v>394</v>
      </c>
      <c r="F9" s="1713"/>
      <c r="G9" s="1713"/>
      <c r="H9" s="45"/>
      <c r="I9" s="1713" t="s">
        <v>395</v>
      </c>
      <c r="J9" s="1713"/>
      <c r="K9" s="1713"/>
      <c r="L9" s="33"/>
    </row>
    <row r="10" spans="1:13" s="43" customFormat="1" ht="13.5">
      <c r="A10" s="33"/>
      <c r="B10" s="47" t="s">
        <v>396</v>
      </c>
      <c r="C10" s="33"/>
      <c r="D10" s="794" t="s">
        <v>397</v>
      </c>
      <c r="E10" s="1715" t="s">
        <v>398</v>
      </c>
      <c r="F10" s="1715"/>
      <c r="G10" s="1715"/>
      <c r="H10" s="795"/>
      <c r="I10" s="1715" t="s">
        <v>359</v>
      </c>
      <c r="J10" s="1715"/>
      <c r="K10" s="1715"/>
      <c r="L10" s="33"/>
    </row>
    <row r="11" spans="1:13" s="43" customFormat="1" ht="15.75">
      <c r="A11" s="33"/>
      <c r="B11" s="33"/>
      <c r="C11" s="33"/>
      <c r="D11" s="743"/>
      <c r="E11" s="744" t="s">
        <v>2</v>
      </c>
      <c r="F11" s="744" t="s">
        <v>33</v>
      </c>
      <c r="G11" s="744" t="s">
        <v>34</v>
      </c>
      <c r="H11" s="745"/>
      <c r="I11" s="744" t="s">
        <v>2</v>
      </c>
      <c r="J11" s="744" t="s">
        <v>33</v>
      </c>
      <c r="K11" s="744" t="s">
        <v>34</v>
      </c>
      <c r="L11" s="796"/>
    </row>
    <row r="12" spans="1:13" s="43" customFormat="1" ht="15" customHeight="1">
      <c r="A12" s="33"/>
      <c r="B12" s="33"/>
      <c r="C12" s="33"/>
      <c r="D12" s="743"/>
      <c r="E12" s="747" t="s">
        <v>7</v>
      </c>
      <c r="F12" s="747" t="s">
        <v>35</v>
      </c>
      <c r="G12" s="747" t="s">
        <v>36</v>
      </c>
      <c r="H12" s="747"/>
      <c r="I12" s="747" t="s">
        <v>7</v>
      </c>
      <c r="J12" s="747" t="s">
        <v>35</v>
      </c>
      <c r="K12" s="747" t="s">
        <v>36</v>
      </c>
      <c r="L12" s="797"/>
    </row>
    <row r="13" spans="1:13" s="32" customFormat="1" ht="5.25" customHeight="1">
      <c r="A13" s="749"/>
      <c r="B13" s="749"/>
      <c r="C13" s="749"/>
      <c r="D13" s="750"/>
      <c r="E13" s="751"/>
      <c r="F13" s="752"/>
      <c r="G13" s="752"/>
      <c r="H13" s="752"/>
      <c r="I13" s="751"/>
      <c r="J13" s="752"/>
      <c r="K13" s="752"/>
      <c r="L13" s="798"/>
    </row>
    <row r="14" spans="1:13" ht="8.1" customHeight="1">
      <c r="A14" s="40"/>
      <c r="B14" s="40"/>
      <c r="C14" s="40"/>
      <c r="D14" s="792"/>
      <c r="E14" s="754"/>
      <c r="F14" s="748"/>
      <c r="G14" s="748"/>
      <c r="H14" s="748"/>
      <c r="I14" s="754"/>
      <c r="J14" s="748"/>
      <c r="K14" s="748"/>
      <c r="L14" s="40"/>
      <c r="M14" s="32"/>
    </row>
    <row r="15" spans="1:13" ht="12.95" customHeight="1">
      <c r="A15" s="10"/>
      <c r="B15" s="10" t="s">
        <v>19</v>
      </c>
      <c r="C15" s="33"/>
      <c r="D15" s="41"/>
      <c r="E15" s="39"/>
      <c r="F15" s="39"/>
      <c r="G15" s="39"/>
      <c r="H15" s="48"/>
      <c r="I15" s="39"/>
      <c r="J15" s="39"/>
      <c r="K15" s="39"/>
      <c r="L15" s="792"/>
      <c r="M15" s="32"/>
    </row>
    <row r="16" spans="1:13" ht="12.95" customHeight="1">
      <c r="A16" s="35"/>
      <c r="B16" s="35" t="s">
        <v>425</v>
      </c>
      <c r="C16" s="33"/>
      <c r="D16" s="212">
        <v>2021</v>
      </c>
      <c r="E16" s="36">
        <f>SUM(F16:G16)</f>
        <v>110</v>
      </c>
      <c r="F16" s="799">
        <v>52</v>
      </c>
      <c r="G16" s="799">
        <v>58</v>
      </c>
      <c r="H16" s="800"/>
      <c r="I16" s="36">
        <f>SUM(J16:K16)</f>
        <v>597</v>
      </c>
      <c r="J16" s="36">
        <v>164</v>
      </c>
      <c r="K16" s="36">
        <v>433</v>
      </c>
    </row>
    <row r="17" spans="1:11" ht="12.95" customHeight="1">
      <c r="A17" s="47"/>
      <c r="B17" s="47" t="s">
        <v>426</v>
      </c>
      <c r="C17" s="33"/>
      <c r="D17" s="212">
        <v>2022</v>
      </c>
      <c r="E17" s="36">
        <f>SUM(F17:G17)</f>
        <v>111</v>
      </c>
      <c r="F17" s="799">
        <v>52</v>
      </c>
      <c r="G17" s="799">
        <v>59</v>
      </c>
      <c r="H17" s="800"/>
      <c r="I17" s="36">
        <f>SUM(J17:K17)</f>
        <v>645</v>
      </c>
      <c r="J17" s="36">
        <v>173</v>
      </c>
      <c r="K17" s="36">
        <v>472</v>
      </c>
    </row>
    <row r="18" spans="1:11" ht="12.95" customHeight="1">
      <c r="A18" s="47"/>
      <c r="B18" s="47"/>
      <c r="C18" s="33"/>
      <c r="D18" s="212">
        <v>2023</v>
      </c>
      <c r="E18" s="799">
        <f>SUM(F18:G18)</f>
        <v>98</v>
      </c>
      <c r="F18" s="799">
        <v>48</v>
      </c>
      <c r="G18" s="799">
        <v>50</v>
      </c>
      <c r="H18" s="800"/>
      <c r="I18" s="799">
        <f>SUM(J18:K18)</f>
        <v>553</v>
      </c>
      <c r="J18" s="36">
        <v>138</v>
      </c>
      <c r="K18" s="36">
        <v>415</v>
      </c>
    </row>
    <row r="19" spans="1:11" ht="6.95" customHeight="1">
      <c r="A19" s="47"/>
      <c r="B19" s="47"/>
      <c r="C19" s="33"/>
      <c r="D19" s="212"/>
      <c r="E19" s="36"/>
      <c r="F19" s="799"/>
      <c r="G19" s="799"/>
      <c r="H19" s="800"/>
      <c r="I19" s="36"/>
      <c r="J19" s="36"/>
      <c r="K19" s="36"/>
    </row>
    <row r="20" spans="1:11" ht="12.95" customHeight="1">
      <c r="A20" s="35"/>
      <c r="B20" s="35" t="s">
        <v>427</v>
      </c>
      <c r="C20" s="33"/>
      <c r="D20" s="212">
        <v>2021</v>
      </c>
      <c r="E20" s="36">
        <f>SUM(F20:G20)</f>
        <v>122</v>
      </c>
      <c r="F20" s="799">
        <v>66</v>
      </c>
      <c r="G20" s="799">
        <v>56</v>
      </c>
      <c r="H20" s="800"/>
      <c r="I20" s="36">
        <f>SUM(J20:K20)</f>
        <v>1072</v>
      </c>
      <c r="J20" s="36">
        <v>270</v>
      </c>
      <c r="K20" s="36">
        <v>802</v>
      </c>
    </row>
    <row r="21" spans="1:11" ht="12.95" customHeight="1">
      <c r="A21" s="47"/>
      <c r="B21" s="47" t="s">
        <v>428</v>
      </c>
      <c r="C21" s="33"/>
      <c r="D21" s="212">
        <v>2022</v>
      </c>
      <c r="E21" s="36">
        <f>SUM(F21:G21)</f>
        <v>119</v>
      </c>
      <c r="F21" s="799">
        <v>66</v>
      </c>
      <c r="G21" s="799">
        <v>53</v>
      </c>
      <c r="H21" s="800"/>
      <c r="I21" s="36">
        <f>SUM(J21:K21)</f>
        <v>1177</v>
      </c>
      <c r="J21" s="36">
        <v>271</v>
      </c>
      <c r="K21" s="36">
        <v>906</v>
      </c>
    </row>
    <row r="22" spans="1:11" ht="12.95" customHeight="1">
      <c r="A22" s="47"/>
      <c r="B22" s="47"/>
      <c r="C22" s="33"/>
      <c r="D22" s="212">
        <v>2023</v>
      </c>
      <c r="E22" s="799">
        <f>SUM(F22:G22)</f>
        <v>124</v>
      </c>
      <c r="F22" s="799">
        <v>68</v>
      </c>
      <c r="G22" s="799">
        <v>56</v>
      </c>
      <c r="H22" s="800"/>
      <c r="I22" s="799">
        <f>SUM(J22:K22)</f>
        <v>1031</v>
      </c>
      <c r="J22" s="36">
        <v>259</v>
      </c>
      <c r="K22" s="36">
        <v>772</v>
      </c>
    </row>
    <row r="23" spans="1:11" ht="6.95" customHeight="1">
      <c r="A23" s="47"/>
      <c r="B23" s="47"/>
      <c r="C23" s="33"/>
      <c r="D23" s="212"/>
      <c r="E23" s="36"/>
      <c r="F23" s="799"/>
      <c r="G23" s="799"/>
      <c r="H23" s="800"/>
      <c r="I23" s="36"/>
      <c r="J23" s="36"/>
      <c r="K23" s="36"/>
    </row>
    <row r="24" spans="1:11" ht="12.95" customHeight="1">
      <c r="A24" s="10"/>
      <c r="B24" s="10" t="s">
        <v>45</v>
      </c>
      <c r="C24" s="33"/>
      <c r="D24" s="212"/>
      <c r="E24" s="36"/>
      <c r="F24" s="799"/>
      <c r="G24" s="799"/>
      <c r="H24" s="800"/>
      <c r="I24" s="36"/>
      <c r="J24" s="36"/>
      <c r="K24" s="36"/>
    </row>
    <row r="25" spans="1:11" ht="12.95" customHeight="1">
      <c r="A25" s="35"/>
      <c r="B25" s="35" t="s">
        <v>429</v>
      </c>
      <c r="C25" s="33"/>
      <c r="D25" s="212">
        <v>2021</v>
      </c>
      <c r="E25" s="36">
        <f>SUM(F25:G25)</f>
        <v>84</v>
      </c>
      <c r="F25" s="799">
        <v>39</v>
      </c>
      <c r="G25" s="799">
        <v>45</v>
      </c>
      <c r="H25" s="800"/>
      <c r="I25" s="36">
        <f>SUM(J25:K25)</f>
        <v>1109</v>
      </c>
      <c r="J25" s="36">
        <v>355</v>
      </c>
      <c r="K25" s="36">
        <v>754</v>
      </c>
    </row>
    <row r="26" spans="1:11" ht="12.95" customHeight="1">
      <c r="A26" s="47"/>
      <c r="B26" s="47" t="s">
        <v>430</v>
      </c>
      <c r="C26" s="33"/>
      <c r="D26" s="212">
        <v>2022</v>
      </c>
      <c r="E26" s="36">
        <f>SUM(F26:G26)</f>
        <v>85</v>
      </c>
      <c r="F26" s="799">
        <v>38</v>
      </c>
      <c r="G26" s="799">
        <v>47</v>
      </c>
      <c r="H26" s="800"/>
      <c r="I26" s="36">
        <f>SUM(J26:K26)</f>
        <v>1348</v>
      </c>
      <c r="J26" s="36">
        <v>386</v>
      </c>
      <c r="K26" s="36">
        <v>962</v>
      </c>
    </row>
    <row r="27" spans="1:11" ht="12.95" customHeight="1">
      <c r="A27" s="47"/>
      <c r="B27" s="47"/>
      <c r="C27" s="33"/>
      <c r="D27" s="212">
        <v>2023</v>
      </c>
      <c r="E27" s="799">
        <f>SUM(F27:G27)</f>
        <v>87</v>
      </c>
      <c r="F27" s="799">
        <v>41</v>
      </c>
      <c r="G27" s="799">
        <v>46</v>
      </c>
      <c r="H27" s="800"/>
      <c r="I27" s="799">
        <f>SUM(J27:K27)</f>
        <v>1107</v>
      </c>
      <c r="J27" s="36">
        <v>280</v>
      </c>
      <c r="K27" s="36">
        <v>827</v>
      </c>
    </row>
    <row r="28" spans="1:11" ht="6.95" customHeight="1">
      <c r="A28" s="47"/>
      <c r="B28" s="47"/>
      <c r="C28" s="33"/>
      <c r="D28" s="212"/>
      <c r="E28" s="36"/>
      <c r="F28" s="799"/>
      <c r="G28" s="799"/>
      <c r="H28" s="800"/>
      <c r="I28" s="36"/>
      <c r="J28" s="36"/>
      <c r="K28" s="36"/>
    </row>
    <row r="29" spans="1:11" ht="12.95" customHeight="1">
      <c r="A29" s="35"/>
      <c r="B29" s="35" t="s">
        <v>431</v>
      </c>
      <c r="C29" s="33"/>
      <c r="D29" s="212">
        <v>2021</v>
      </c>
      <c r="E29" s="36">
        <f>SUM(F29:G29)</f>
        <v>75</v>
      </c>
      <c r="F29" s="799">
        <v>42</v>
      </c>
      <c r="G29" s="799">
        <v>33</v>
      </c>
      <c r="H29" s="800"/>
      <c r="I29" s="36">
        <f>SUM(J29:K29)</f>
        <v>830</v>
      </c>
      <c r="J29" s="36">
        <v>213</v>
      </c>
      <c r="K29" s="36">
        <v>617</v>
      </c>
    </row>
    <row r="30" spans="1:11" ht="12.95" customHeight="1">
      <c r="A30" s="47"/>
      <c r="B30" s="47" t="s">
        <v>432</v>
      </c>
      <c r="C30" s="47"/>
      <c r="D30" s="212">
        <v>2022</v>
      </c>
      <c r="E30" s="36">
        <f>SUM(F30:G30)</f>
        <v>82</v>
      </c>
      <c r="F30" s="799">
        <v>47</v>
      </c>
      <c r="G30" s="799">
        <v>35</v>
      </c>
      <c r="H30" s="800"/>
      <c r="I30" s="36">
        <f>SUM(J30:K30)</f>
        <v>788</v>
      </c>
      <c r="J30" s="36">
        <v>193</v>
      </c>
      <c r="K30" s="36">
        <v>595</v>
      </c>
    </row>
    <row r="31" spans="1:11" ht="12.95" customHeight="1">
      <c r="A31" s="47"/>
      <c r="B31" s="47"/>
      <c r="C31" s="47"/>
      <c r="D31" s="212">
        <v>2023</v>
      </c>
      <c r="E31" s="799">
        <f>SUM(F31:G31)</f>
        <v>76</v>
      </c>
      <c r="F31" s="799">
        <v>40</v>
      </c>
      <c r="G31" s="799">
        <v>36</v>
      </c>
      <c r="H31" s="800"/>
      <c r="I31" s="799">
        <f>SUM(J31:K31)</f>
        <v>652</v>
      </c>
      <c r="J31" s="36">
        <v>163</v>
      </c>
      <c r="K31" s="36">
        <v>489</v>
      </c>
    </row>
    <row r="32" spans="1:11" ht="6.95" customHeight="1">
      <c r="A32" s="47"/>
      <c r="B32" s="47"/>
      <c r="C32" s="47"/>
      <c r="D32" s="212"/>
      <c r="E32" s="36"/>
      <c r="F32" s="799"/>
      <c r="G32" s="799"/>
      <c r="H32" s="800"/>
      <c r="I32" s="36"/>
      <c r="J32" s="36"/>
      <c r="K32" s="36"/>
    </row>
    <row r="33" spans="1:11" ht="12.95" customHeight="1">
      <c r="A33" s="35"/>
      <c r="B33" s="35" t="s">
        <v>433</v>
      </c>
      <c r="C33" s="33"/>
      <c r="D33" s="212">
        <v>2021</v>
      </c>
      <c r="E33" s="36">
        <f>SUM(F33:G33)</f>
        <v>40</v>
      </c>
      <c r="F33" s="799">
        <v>26</v>
      </c>
      <c r="G33" s="799">
        <v>14</v>
      </c>
      <c r="H33" s="800"/>
      <c r="I33" s="36">
        <f>SUM(J33:K33)</f>
        <v>504</v>
      </c>
      <c r="J33" s="36">
        <v>182</v>
      </c>
      <c r="K33" s="36">
        <v>322</v>
      </c>
    </row>
    <row r="34" spans="1:11" ht="12.95" customHeight="1">
      <c r="A34" s="47"/>
      <c r="B34" s="47" t="s">
        <v>434</v>
      </c>
      <c r="C34" s="33"/>
      <c r="D34" s="212">
        <v>2022</v>
      </c>
      <c r="E34" s="36">
        <f>SUM(F34:G34)</f>
        <v>47</v>
      </c>
      <c r="F34" s="799">
        <v>30</v>
      </c>
      <c r="G34" s="799">
        <v>17</v>
      </c>
      <c r="H34" s="800"/>
      <c r="I34" s="36">
        <f>SUM(J34:K34)</f>
        <v>431</v>
      </c>
      <c r="J34" s="36">
        <v>134</v>
      </c>
      <c r="K34" s="36">
        <v>297</v>
      </c>
    </row>
    <row r="35" spans="1:11" ht="12.95" customHeight="1">
      <c r="A35" s="47"/>
      <c r="B35" s="47"/>
      <c r="C35" s="33"/>
      <c r="D35" s="212">
        <v>2023</v>
      </c>
      <c r="E35" s="799">
        <f>SUM(F35:G35)</f>
        <v>49</v>
      </c>
      <c r="F35" s="799">
        <v>25</v>
      </c>
      <c r="G35" s="799">
        <v>24</v>
      </c>
      <c r="H35" s="800"/>
      <c r="I35" s="799">
        <f>SUM(J35:K35)</f>
        <v>365</v>
      </c>
      <c r="J35" s="36">
        <v>126</v>
      </c>
      <c r="K35" s="36">
        <v>239</v>
      </c>
    </row>
    <row r="36" spans="1:11" ht="6.95" customHeight="1">
      <c r="A36" s="47"/>
      <c r="B36" s="47"/>
      <c r="C36" s="33"/>
      <c r="D36" s="212"/>
      <c r="E36" s="36"/>
      <c r="F36" s="799"/>
      <c r="G36" s="799"/>
      <c r="H36" s="800"/>
      <c r="I36" s="36"/>
      <c r="J36" s="36"/>
      <c r="K36" s="36"/>
    </row>
    <row r="37" spans="1:11" ht="12.95" customHeight="1">
      <c r="A37" s="35"/>
      <c r="B37" s="35" t="s">
        <v>435</v>
      </c>
      <c r="C37" s="33"/>
      <c r="D37" s="212">
        <v>2021</v>
      </c>
      <c r="E37" s="36">
        <f>SUM(F37:G37)</f>
        <v>35</v>
      </c>
      <c r="F37" s="799">
        <v>22</v>
      </c>
      <c r="G37" s="799">
        <v>13</v>
      </c>
      <c r="H37" s="800"/>
      <c r="I37" s="36">
        <f>SUM(J37:K37)</f>
        <v>482</v>
      </c>
      <c r="J37" s="36">
        <v>154</v>
      </c>
      <c r="K37" s="36">
        <v>328</v>
      </c>
    </row>
    <row r="38" spans="1:11" ht="12.95" customHeight="1">
      <c r="A38" s="47"/>
      <c r="B38" s="47" t="s">
        <v>436</v>
      </c>
      <c r="C38" s="33"/>
      <c r="D38" s="212">
        <v>2022</v>
      </c>
      <c r="E38" s="36">
        <f>SUM(F38:G38)</f>
        <v>40</v>
      </c>
      <c r="F38" s="799">
        <v>21</v>
      </c>
      <c r="G38" s="799">
        <v>19</v>
      </c>
      <c r="H38" s="800"/>
      <c r="I38" s="36">
        <f>SUM(J38:K38)</f>
        <v>371</v>
      </c>
      <c r="J38" s="36">
        <v>100</v>
      </c>
      <c r="K38" s="36">
        <v>271</v>
      </c>
    </row>
    <row r="39" spans="1:11" ht="12.95" customHeight="1">
      <c r="A39" s="33"/>
      <c r="B39" s="33"/>
      <c r="C39" s="33"/>
      <c r="D39" s="212">
        <v>2023</v>
      </c>
      <c r="E39" s="799">
        <f>SUM(F39:G39)</f>
        <v>43</v>
      </c>
      <c r="F39" s="799">
        <v>23</v>
      </c>
      <c r="G39" s="799">
        <v>20</v>
      </c>
      <c r="H39" s="800"/>
      <c r="I39" s="799">
        <f>SUM(J39:K39)</f>
        <v>428</v>
      </c>
      <c r="J39" s="36">
        <v>115</v>
      </c>
      <c r="K39" s="36">
        <v>313</v>
      </c>
    </row>
    <row r="40" spans="1:11" ht="6.95" customHeight="1">
      <c r="A40" s="33"/>
      <c r="B40" s="33"/>
      <c r="C40" s="33"/>
      <c r="D40" s="212"/>
      <c r="E40" s="36"/>
      <c r="F40" s="799"/>
      <c r="G40" s="799"/>
      <c r="H40" s="800"/>
      <c r="I40" s="36"/>
      <c r="J40" s="36"/>
      <c r="K40" s="36"/>
    </row>
    <row r="41" spans="1:11" ht="12.95" customHeight="1">
      <c r="A41" s="10"/>
      <c r="B41" s="10" t="s">
        <v>25</v>
      </c>
      <c r="C41" s="47"/>
      <c r="D41" s="212"/>
      <c r="E41" s="36"/>
      <c r="F41" s="799"/>
      <c r="G41" s="799"/>
      <c r="H41" s="800"/>
      <c r="I41" s="36"/>
      <c r="J41" s="36"/>
      <c r="K41" s="36"/>
    </row>
    <row r="42" spans="1:11" ht="12.95" customHeight="1">
      <c r="A42" s="35"/>
      <c r="B42" s="35" t="s">
        <v>437</v>
      </c>
      <c r="C42" s="33"/>
      <c r="D42" s="212">
        <v>2021</v>
      </c>
      <c r="E42" s="36">
        <f>SUM(F42:G42)</f>
        <v>80</v>
      </c>
      <c r="F42" s="799">
        <v>44</v>
      </c>
      <c r="G42" s="799">
        <v>36</v>
      </c>
      <c r="H42" s="800"/>
      <c r="I42" s="36">
        <f>SUM(J42:K42)</f>
        <v>947</v>
      </c>
      <c r="J42" s="36">
        <v>298</v>
      </c>
      <c r="K42" s="36">
        <v>649</v>
      </c>
    </row>
    <row r="43" spans="1:11" ht="12.95" customHeight="1">
      <c r="A43" s="47"/>
      <c r="B43" s="47" t="s">
        <v>438</v>
      </c>
      <c r="C43" s="33"/>
      <c r="D43" s="212">
        <v>2022</v>
      </c>
      <c r="E43" s="36">
        <f>SUM(F43:G43)</f>
        <v>81</v>
      </c>
      <c r="F43" s="799">
        <v>44</v>
      </c>
      <c r="G43" s="799">
        <v>37</v>
      </c>
      <c r="H43" s="800"/>
      <c r="I43" s="36">
        <f>SUM(J43:K43)</f>
        <v>890</v>
      </c>
      <c r="J43" s="36">
        <v>246</v>
      </c>
      <c r="K43" s="36">
        <v>644</v>
      </c>
    </row>
    <row r="44" spans="1:11" ht="12.95" customHeight="1">
      <c r="A44" s="47"/>
      <c r="B44" s="47"/>
      <c r="C44" s="33"/>
      <c r="D44" s="212">
        <v>2023</v>
      </c>
      <c r="E44" s="799">
        <f>SUM(F44:G44)</f>
        <v>78</v>
      </c>
      <c r="F44" s="799">
        <v>39</v>
      </c>
      <c r="G44" s="799">
        <v>39</v>
      </c>
      <c r="H44" s="800"/>
      <c r="I44" s="799">
        <f>SUM(J44:K44)</f>
        <v>841</v>
      </c>
      <c r="J44" s="36">
        <v>221</v>
      </c>
      <c r="K44" s="36">
        <v>620</v>
      </c>
    </row>
    <row r="45" spans="1:11" ht="6.95" customHeight="1">
      <c r="A45" s="47"/>
      <c r="B45" s="47"/>
      <c r="C45" s="33"/>
      <c r="D45" s="212"/>
      <c r="E45" s="36"/>
      <c r="F45" s="799"/>
      <c r="G45" s="799"/>
      <c r="H45" s="800"/>
      <c r="I45" s="36"/>
      <c r="J45" s="36"/>
      <c r="K45" s="36"/>
    </row>
    <row r="46" spans="1:11" ht="12.95" customHeight="1">
      <c r="A46" s="35"/>
      <c r="B46" s="35" t="s">
        <v>439</v>
      </c>
      <c r="C46" s="33"/>
      <c r="D46" s="212">
        <v>2021</v>
      </c>
      <c r="E46" s="36">
        <f>SUM(F46:G46)</f>
        <v>30</v>
      </c>
      <c r="F46" s="799">
        <v>15</v>
      </c>
      <c r="G46" s="799">
        <v>15</v>
      </c>
      <c r="H46" s="800"/>
      <c r="I46" s="36">
        <f>SUM(J46:K46)</f>
        <v>307</v>
      </c>
      <c r="J46" s="36">
        <v>88</v>
      </c>
      <c r="K46" s="36">
        <v>219</v>
      </c>
    </row>
    <row r="47" spans="1:11" ht="12.95" customHeight="1">
      <c r="A47" s="47"/>
      <c r="B47" s="47" t="s">
        <v>440</v>
      </c>
      <c r="C47" s="33"/>
      <c r="D47" s="212">
        <v>2022</v>
      </c>
      <c r="E47" s="36">
        <f>SUM(F47:G47)</f>
        <v>32</v>
      </c>
      <c r="F47" s="799">
        <v>15</v>
      </c>
      <c r="G47" s="799">
        <v>17</v>
      </c>
      <c r="H47" s="800"/>
      <c r="I47" s="36">
        <f>SUM(J47:K47)</f>
        <v>314</v>
      </c>
      <c r="J47" s="36">
        <v>76</v>
      </c>
      <c r="K47" s="36">
        <v>238</v>
      </c>
    </row>
    <row r="48" spans="1:11" ht="12.95" customHeight="1">
      <c r="A48" s="47"/>
      <c r="B48" s="47"/>
      <c r="C48" s="33"/>
      <c r="D48" s="212">
        <v>2023</v>
      </c>
      <c r="E48" s="799">
        <f>SUM(F48:G48)</f>
        <v>37</v>
      </c>
      <c r="F48" s="799">
        <v>18</v>
      </c>
      <c r="G48" s="799">
        <v>19</v>
      </c>
      <c r="H48" s="800"/>
      <c r="I48" s="799">
        <f>SUM(J48:K48)</f>
        <v>368</v>
      </c>
      <c r="J48" s="36">
        <v>92</v>
      </c>
      <c r="K48" s="36">
        <v>276</v>
      </c>
    </row>
    <row r="49" spans="1:11" ht="6.95" customHeight="1">
      <c r="A49" s="47"/>
      <c r="B49" s="47"/>
      <c r="C49" s="33"/>
      <c r="D49" s="212"/>
      <c r="E49" s="36"/>
      <c r="F49" s="799"/>
      <c r="G49" s="799"/>
      <c r="H49" s="800"/>
      <c r="I49" s="36"/>
      <c r="J49" s="36"/>
      <c r="K49" s="36"/>
    </row>
    <row r="50" spans="1:11" ht="12.95" customHeight="1">
      <c r="A50" s="35"/>
      <c r="B50" s="35" t="s">
        <v>441</v>
      </c>
      <c r="C50" s="33"/>
      <c r="D50" s="212">
        <v>2021</v>
      </c>
      <c r="E50" s="36">
        <f>SUM(F50:G50)</f>
        <v>35</v>
      </c>
      <c r="F50" s="799">
        <v>16</v>
      </c>
      <c r="G50" s="799">
        <v>19</v>
      </c>
      <c r="H50" s="800"/>
      <c r="I50" s="36">
        <f>SUM(J50:K50)</f>
        <v>357</v>
      </c>
      <c r="J50" s="36">
        <v>74</v>
      </c>
      <c r="K50" s="36">
        <v>283</v>
      </c>
    </row>
    <row r="51" spans="1:11" ht="12.95" customHeight="1">
      <c r="A51" s="47"/>
      <c r="B51" s="47" t="s">
        <v>442</v>
      </c>
      <c r="C51" s="33"/>
      <c r="D51" s="212">
        <v>2022</v>
      </c>
      <c r="E51" s="36">
        <f>SUM(F51:G51)</f>
        <v>30</v>
      </c>
      <c r="F51" s="799">
        <v>13</v>
      </c>
      <c r="G51" s="799">
        <v>17</v>
      </c>
      <c r="H51" s="800"/>
      <c r="I51" s="36">
        <f>SUM(J51:K51)</f>
        <v>330</v>
      </c>
      <c r="J51" s="36">
        <v>64</v>
      </c>
      <c r="K51" s="36">
        <v>266</v>
      </c>
    </row>
    <row r="52" spans="1:11" ht="12.95" customHeight="1">
      <c r="A52" s="47"/>
      <c r="B52" s="47"/>
      <c r="C52" s="33"/>
      <c r="D52" s="212">
        <v>2023</v>
      </c>
      <c r="E52" s="799">
        <f>SUM(F52:G52)</f>
        <v>31</v>
      </c>
      <c r="F52" s="799">
        <v>14</v>
      </c>
      <c r="G52" s="799">
        <v>17</v>
      </c>
      <c r="H52" s="800"/>
      <c r="I52" s="799">
        <f>SUM(J52:K52)</f>
        <v>330</v>
      </c>
      <c r="J52" s="36">
        <v>89</v>
      </c>
      <c r="K52" s="36">
        <v>241</v>
      </c>
    </row>
    <row r="53" spans="1:11" ht="6.95" customHeight="1">
      <c r="A53" s="47"/>
      <c r="B53" s="47"/>
      <c r="C53" s="33"/>
      <c r="D53" s="212"/>
      <c r="E53" s="36"/>
      <c r="F53" s="799"/>
      <c r="G53" s="799"/>
      <c r="H53" s="800"/>
      <c r="I53" s="36"/>
      <c r="J53" s="36"/>
      <c r="K53" s="36"/>
    </row>
    <row r="54" spans="1:11" ht="12.95" customHeight="1">
      <c r="A54" s="35"/>
      <c r="B54" s="35" t="s">
        <v>443</v>
      </c>
      <c r="C54" s="33"/>
      <c r="D54" s="212">
        <v>2021</v>
      </c>
      <c r="E54" s="36">
        <f>SUM(F54:G54)</f>
        <v>74</v>
      </c>
      <c r="F54" s="799">
        <v>42</v>
      </c>
      <c r="G54" s="799">
        <v>32</v>
      </c>
      <c r="H54" s="800"/>
      <c r="I54" s="36">
        <f>SUM(J54:K54)</f>
        <v>1227</v>
      </c>
      <c r="J54" s="36">
        <v>359</v>
      </c>
      <c r="K54" s="36">
        <v>868</v>
      </c>
    </row>
    <row r="55" spans="1:11" ht="12.95" customHeight="1">
      <c r="A55" s="47"/>
      <c r="B55" s="47" t="s">
        <v>444</v>
      </c>
      <c r="C55" s="33"/>
      <c r="D55" s="212">
        <v>2022</v>
      </c>
      <c r="E55" s="36">
        <f>SUM(F55:G55)</f>
        <v>82</v>
      </c>
      <c r="F55" s="799">
        <v>43</v>
      </c>
      <c r="G55" s="799">
        <v>39</v>
      </c>
      <c r="H55" s="800"/>
      <c r="I55" s="36">
        <f>SUM(J55:K55)</f>
        <v>971</v>
      </c>
      <c r="J55" s="36">
        <v>261</v>
      </c>
      <c r="K55" s="36">
        <v>710</v>
      </c>
    </row>
    <row r="56" spans="1:11" ht="12.95" customHeight="1">
      <c r="A56" s="47"/>
      <c r="B56" s="47"/>
      <c r="C56" s="33"/>
      <c r="D56" s="212">
        <v>2023</v>
      </c>
      <c r="E56" s="799">
        <f>SUM(F56:G56)</f>
        <v>86</v>
      </c>
      <c r="F56" s="799">
        <v>43</v>
      </c>
      <c r="G56" s="799">
        <v>43</v>
      </c>
      <c r="H56" s="800"/>
      <c r="I56" s="799">
        <f>SUM(J56:K56)</f>
        <v>768</v>
      </c>
      <c r="J56" s="36">
        <v>217</v>
      </c>
      <c r="K56" s="36">
        <v>551</v>
      </c>
    </row>
    <row r="57" spans="1:11" ht="6.95" customHeight="1">
      <c r="A57" s="47"/>
      <c r="B57" s="47"/>
      <c r="C57" s="33"/>
      <c r="D57" s="212"/>
      <c r="E57" s="36"/>
      <c r="F57" s="799"/>
      <c r="G57" s="799"/>
      <c r="H57" s="800"/>
      <c r="I57" s="36"/>
      <c r="J57" s="36"/>
      <c r="K57" s="36"/>
    </row>
    <row r="58" spans="1:11" ht="12.95" customHeight="1">
      <c r="A58" s="10"/>
      <c r="B58" s="10" t="s">
        <v>46</v>
      </c>
      <c r="C58" s="33"/>
      <c r="D58" s="212"/>
      <c r="E58" s="36"/>
      <c r="F58" s="799"/>
      <c r="G58" s="799"/>
      <c r="H58" s="800"/>
      <c r="I58" s="36"/>
      <c r="J58" s="36"/>
      <c r="K58" s="36"/>
    </row>
    <row r="59" spans="1:11" ht="12.95" customHeight="1">
      <c r="A59" s="35"/>
      <c r="B59" s="35" t="s">
        <v>445</v>
      </c>
      <c r="C59" s="33"/>
      <c r="D59" s="212">
        <v>2021</v>
      </c>
      <c r="E59" s="36">
        <f>SUM(F59:G59)</f>
        <v>147</v>
      </c>
      <c r="F59" s="799">
        <v>64</v>
      </c>
      <c r="G59" s="799">
        <v>83</v>
      </c>
      <c r="H59" s="800"/>
      <c r="I59" s="36">
        <f>SUM(J59:K59)</f>
        <v>1392</v>
      </c>
      <c r="J59" s="36">
        <v>498</v>
      </c>
      <c r="K59" s="36">
        <v>894</v>
      </c>
    </row>
    <row r="60" spans="1:11" ht="12.95" customHeight="1">
      <c r="A60" s="47"/>
      <c r="B60" s="47" t="s">
        <v>446</v>
      </c>
      <c r="C60" s="33"/>
      <c r="D60" s="212">
        <v>2022</v>
      </c>
      <c r="E60" s="36">
        <f>SUM(F60:G60)</f>
        <v>142</v>
      </c>
      <c r="F60" s="799">
        <v>60</v>
      </c>
      <c r="G60" s="799">
        <v>82</v>
      </c>
      <c r="H60" s="800"/>
      <c r="I60" s="36">
        <f>SUM(J60:K60)</f>
        <v>1428</v>
      </c>
      <c r="J60" s="36">
        <v>455</v>
      </c>
      <c r="K60" s="36">
        <v>973</v>
      </c>
    </row>
    <row r="61" spans="1:11" ht="12.95" customHeight="1">
      <c r="A61" s="47"/>
      <c r="B61" s="47"/>
      <c r="C61" s="33"/>
      <c r="D61" s="212">
        <v>2023</v>
      </c>
      <c r="E61" s="799">
        <f>SUM(F61:G61)</f>
        <v>139</v>
      </c>
      <c r="F61" s="799">
        <v>60</v>
      </c>
      <c r="G61" s="799">
        <v>79</v>
      </c>
      <c r="H61" s="800"/>
      <c r="I61" s="799">
        <f>SUM(J61:K61)</f>
        <v>1162</v>
      </c>
      <c r="J61" s="36">
        <v>400</v>
      </c>
      <c r="K61" s="36">
        <v>762</v>
      </c>
    </row>
    <row r="62" spans="1:11" ht="6.95" customHeight="1">
      <c r="A62" s="47"/>
      <c r="B62" s="47"/>
      <c r="C62" s="33"/>
      <c r="D62" s="212"/>
      <c r="E62" s="36"/>
      <c r="F62" s="799"/>
      <c r="G62" s="799"/>
      <c r="H62" s="800"/>
      <c r="I62" s="36"/>
      <c r="J62" s="36"/>
      <c r="K62" s="36"/>
    </row>
    <row r="63" spans="1:11" ht="12.95" customHeight="1">
      <c r="A63" s="10"/>
      <c r="B63" s="10" t="s">
        <v>23</v>
      </c>
      <c r="C63" s="33"/>
      <c r="D63" s="212"/>
      <c r="E63" s="36"/>
      <c r="F63" s="799"/>
      <c r="G63" s="799"/>
      <c r="H63" s="800"/>
      <c r="I63" s="36"/>
      <c r="J63" s="36"/>
      <c r="K63" s="36"/>
    </row>
    <row r="64" spans="1:11" ht="12.95" customHeight="1">
      <c r="A64" s="35"/>
      <c r="B64" s="35" t="s">
        <v>447</v>
      </c>
      <c r="C64" s="33"/>
      <c r="D64" s="212">
        <v>2021</v>
      </c>
      <c r="E64" s="36">
        <f>SUM(F64:G64)</f>
        <v>113</v>
      </c>
      <c r="F64" s="799">
        <v>75</v>
      </c>
      <c r="G64" s="799">
        <v>38</v>
      </c>
      <c r="H64" s="800"/>
      <c r="I64" s="36">
        <f>SUM(J64:K64)</f>
        <v>1037</v>
      </c>
      <c r="J64" s="36">
        <v>345</v>
      </c>
      <c r="K64" s="36">
        <v>692</v>
      </c>
    </row>
    <row r="65" spans="1:11" ht="12.95" customHeight="1">
      <c r="A65" s="47"/>
      <c r="B65" s="47" t="s">
        <v>448</v>
      </c>
      <c r="C65" s="33"/>
      <c r="D65" s="212">
        <v>2022</v>
      </c>
      <c r="E65" s="36">
        <f>SUM(F65:G65)</f>
        <v>109</v>
      </c>
      <c r="F65" s="799">
        <v>70</v>
      </c>
      <c r="G65" s="799">
        <v>39</v>
      </c>
      <c r="H65" s="800"/>
      <c r="I65" s="36">
        <f>SUM(J65:K65)</f>
        <v>1217</v>
      </c>
      <c r="J65" s="36">
        <v>366</v>
      </c>
      <c r="K65" s="36">
        <v>851</v>
      </c>
    </row>
    <row r="66" spans="1:11" ht="12.95" customHeight="1">
      <c r="A66" s="47"/>
      <c r="B66" s="47"/>
      <c r="C66" s="33"/>
      <c r="D66" s="212">
        <v>2023</v>
      </c>
      <c r="E66" s="799">
        <f>SUM(F66:G66)</f>
        <v>113</v>
      </c>
      <c r="F66" s="799">
        <v>73</v>
      </c>
      <c r="G66" s="799">
        <v>40</v>
      </c>
      <c r="H66" s="800"/>
      <c r="I66" s="799">
        <f>SUM(J66:K66)</f>
        <v>1240</v>
      </c>
      <c r="J66" s="36">
        <v>379</v>
      </c>
      <c r="K66" s="36">
        <v>861</v>
      </c>
    </row>
    <row r="67" spans="1:11" ht="6.95" customHeight="1">
      <c r="A67" s="47"/>
      <c r="B67" s="47"/>
      <c r="C67" s="33"/>
      <c r="D67" s="212"/>
      <c r="E67" s="36"/>
      <c r="F67" s="799"/>
      <c r="G67" s="799"/>
      <c r="H67" s="800"/>
      <c r="I67" s="36"/>
      <c r="J67" s="36"/>
      <c r="K67" s="36"/>
    </row>
    <row r="68" spans="1:11" ht="12.95" customHeight="1">
      <c r="A68" s="35"/>
      <c r="B68" s="35" t="s">
        <v>449</v>
      </c>
      <c r="C68" s="33"/>
      <c r="D68" s="212">
        <v>2021</v>
      </c>
      <c r="E68" s="36">
        <f>SUM(F68:G68)</f>
        <v>90</v>
      </c>
      <c r="F68" s="799">
        <v>72</v>
      </c>
      <c r="G68" s="799">
        <v>18</v>
      </c>
      <c r="H68" s="800"/>
      <c r="I68" s="36">
        <f>SUM(J68:K68)</f>
        <v>410</v>
      </c>
      <c r="J68" s="36">
        <v>115</v>
      </c>
      <c r="K68" s="36">
        <v>295</v>
      </c>
    </row>
    <row r="69" spans="1:11" ht="12.95" customHeight="1">
      <c r="A69" s="47"/>
      <c r="B69" s="47" t="s">
        <v>450</v>
      </c>
      <c r="C69" s="33"/>
      <c r="D69" s="212">
        <v>2022</v>
      </c>
      <c r="E69" s="36">
        <f>SUM(F69:G69)</f>
        <v>85</v>
      </c>
      <c r="F69" s="799">
        <v>64</v>
      </c>
      <c r="G69" s="799">
        <v>21</v>
      </c>
      <c r="H69" s="800"/>
      <c r="I69" s="36">
        <f>SUM(J69:K69)</f>
        <v>533</v>
      </c>
      <c r="J69" s="36">
        <v>134</v>
      </c>
      <c r="K69" s="36">
        <v>399</v>
      </c>
    </row>
    <row r="70" spans="1:11" ht="12.95" customHeight="1">
      <c r="A70" s="47"/>
      <c r="B70" s="47"/>
      <c r="C70" s="33"/>
      <c r="D70" s="212">
        <v>2023</v>
      </c>
      <c r="E70" s="799">
        <f>SUM(F70:G70)</f>
        <v>91</v>
      </c>
      <c r="F70" s="799">
        <v>67</v>
      </c>
      <c r="G70" s="799">
        <v>24</v>
      </c>
      <c r="H70" s="800"/>
      <c r="I70" s="799">
        <f>SUM(J70:K70)</f>
        <v>693</v>
      </c>
      <c r="J70" s="36">
        <v>181</v>
      </c>
      <c r="K70" s="36">
        <v>512</v>
      </c>
    </row>
    <row r="71" spans="1:11" ht="6.95" customHeight="1">
      <c r="A71" s="47"/>
      <c r="B71" s="47"/>
      <c r="C71" s="33"/>
      <c r="D71" s="212"/>
      <c r="E71" s="36"/>
      <c r="F71" s="799"/>
      <c r="G71" s="799"/>
      <c r="H71" s="800"/>
      <c r="I71" s="36"/>
      <c r="J71" s="36"/>
      <c r="K71" s="36"/>
    </row>
    <row r="72" spans="1:11">
      <c r="A72" s="10"/>
      <c r="B72" s="10" t="s">
        <v>26</v>
      </c>
      <c r="C72" s="33"/>
      <c r="D72" s="212"/>
      <c r="E72" s="799"/>
      <c r="F72" s="799"/>
      <c r="G72" s="799"/>
      <c r="H72" s="799"/>
      <c r="I72" s="799"/>
      <c r="J72" s="799"/>
      <c r="K72" s="799"/>
    </row>
    <row r="73" spans="1:11" ht="12.95" customHeight="1">
      <c r="A73" s="35"/>
      <c r="B73" s="35" t="s">
        <v>451</v>
      </c>
      <c r="C73" s="33"/>
      <c r="D73" s="212">
        <v>2021</v>
      </c>
      <c r="E73" s="799">
        <f>SUM(F73:G73)</f>
        <v>103</v>
      </c>
      <c r="F73" s="799">
        <v>42</v>
      </c>
      <c r="G73" s="799">
        <v>61</v>
      </c>
      <c r="H73" s="799"/>
      <c r="I73" s="799">
        <f>SUM(J73:K73)</f>
        <v>856</v>
      </c>
      <c r="J73" s="799">
        <v>264</v>
      </c>
      <c r="K73" s="799">
        <v>592</v>
      </c>
    </row>
    <row r="74" spans="1:11" ht="12.95" customHeight="1">
      <c r="A74" s="47"/>
      <c r="B74" s="47" t="s">
        <v>452</v>
      </c>
      <c r="C74" s="47"/>
      <c r="D74" s="212">
        <v>2022</v>
      </c>
      <c r="E74" s="36">
        <f>SUM(F74:G74)</f>
        <v>96</v>
      </c>
      <c r="F74" s="799">
        <v>36</v>
      </c>
      <c r="G74" s="799">
        <v>60</v>
      </c>
      <c r="H74" s="799"/>
      <c r="I74" s="799">
        <f>SUM(J74:K74)</f>
        <v>1086</v>
      </c>
      <c r="J74" s="799">
        <v>317</v>
      </c>
      <c r="K74" s="799">
        <v>769</v>
      </c>
    </row>
    <row r="75" spans="1:11" ht="12.95" customHeight="1">
      <c r="A75" s="47"/>
      <c r="B75" s="47"/>
      <c r="C75" s="47"/>
      <c r="D75" s="212">
        <v>2023</v>
      </c>
      <c r="E75" s="799">
        <f>SUM(F75:G75)</f>
        <v>95</v>
      </c>
      <c r="F75" s="799">
        <v>36</v>
      </c>
      <c r="G75" s="799">
        <v>59</v>
      </c>
      <c r="H75" s="799"/>
      <c r="I75" s="799">
        <f>SUM(J75:K75)</f>
        <v>976</v>
      </c>
      <c r="J75" s="799">
        <v>284</v>
      </c>
      <c r="K75" s="799">
        <v>692</v>
      </c>
    </row>
    <row r="76" spans="1:11" ht="6.95" customHeight="1">
      <c r="A76" s="47"/>
      <c r="B76" s="47"/>
      <c r="C76" s="47"/>
      <c r="D76" s="212"/>
      <c r="E76" s="799"/>
      <c r="F76" s="799"/>
      <c r="G76" s="799"/>
      <c r="H76" s="799"/>
      <c r="I76" s="799"/>
      <c r="J76" s="799"/>
      <c r="K76" s="799"/>
    </row>
    <row r="77" spans="1:11" ht="12.95" customHeight="1">
      <c r="A77" s="35"/>
      <c r="B77" s="35" t="s">
        <v>453</v>
      </c>
      <c r="C77" s="33"/>
      <c r="D77" s="212">
        <v>2021</v>
      </c>
      <c r="E77" s="799">
        <f>SUM(F77:G77)</f>
        <v>89</v>
      </c>
      <c r="F77" s="799">
        <v>30</v>
      </c>
      <c r="G77" s="799">
        <v>59</v>
      </c>
      <c r="H77" s="799"/>
      <c r="I77" s="799">
        <f>SUM(J77:K77)</f>
        <v>879</v>
      </c>
      <c r="J77" s="799">
        <v>208</v>
      </c>
      <c r="K77" s="799">
        <v>671</v>
      </c>
    </row>
    <row r="78" spans="1:11" ht="12.95" customHeight="1">
      <c r="A78" s="47"/>
      <c r="B78" s="47" t="s">
        <v>454</v>
      </c>
      <c r="C78" s="33"/>
      <c r="D78" s="212">
        <v>2022</v>
      </c>
      <c r="E78" s="36">
        <f>SUM(F78:G78)</f>
        <v>90</v>
      </c>
      <c r="F78" s="799">
        <v>27</v>
      </c>
      <c r="G78" s="799">
        <v>63</v>
      </c>
      <c r="H78" s="799"/>
      <c r="I78" s="799">
        <f>SUM(J78:K78)</f>
        <v>1035</v>
      </c>
      <c r="J78" s="799">
        <v>219</v>
      </c>
      <c r="K78" s="799">
        <v>816</v>
      </c>
    </row>
    <row r="79" spans="1:11" ht="12.95" customHeight="1">
      <c r="A79" s="47"/>
      <c r="B79" s="47"/>
      <c r="C79" s="33"/>
      <c r="D79" s="212">
        <v>2023</v>
      </c>
      <c r="E79" s="799">
        <f>SUM(F79:G79)</f>
        <v>78</v>
      </c>
      <c r="F79" s="799">
        <v>24</v>
      </c>
      <c r="G79" s="799">
        <v>54</v>
      </c>
      <c r="H79" s="799"/>
      <c r="I79" s="799">
        <f>SUM(J79:K79)</f>
        <v>831</v>
      </c>
      <c r="J79" s="799">
        <v>193</v>
      </c>
      <c r="K79" s="799">
        <v>638</v>
      </c>
    </row>
    <row r="80" spans="1:11" ht="6.95" customHeight="1">
      <c r="A80" s="47"/>
      <c r="B80" s="47"/>
      <c r="C80" s="33"/>
      <c r="D80" s="212"/>
      <c r="E80" s="799"/>
      <c r="F80" s="799"/>
      <c r="G80" s="799"/>
      <c r="H80" s="799"/>
      <c r="I80" s="799"/>
      <c r="J80" s="799"/>
      <c r="K80" s="799"/>
    </row>
    <row r="81" spans="1:13" ht="12.95" customHeight="1">
      <c r="A81" s="35"/>
      <c r="B81" s="35" t="s">
        <v>455</v>
      </c>
      <c r="C81" s="33"/>
      <c r="D81" s="212">
        <v>2021</v>
      </c>
      <c r="E81" s="799">
        <f>SUM(F81:G81)</f>
        <v>127</v>
      </c>
      <c r="F81" s="799">
        <v>51</v>
      </c>
      <c r="G81" s="799">
        <v>76</v>
      </c>
      <c r="H81" s="799"/>
      <c r="I81" s="799">
        <f>SUM(J81:K81)</f>
        <v>977</v>
      </c>
      <c r="J81" s="799">
        <v>393</v>
      </c>
      <c r="K81" s="799">
        <v>584</v>
      </c>
    </row>
    <row r="82" spans="1:13" ht="12.95" customHeight="1">
      <c r="A82" s="47"/>
      <c r="B82" s="47" t="s">
        <v>456</v>
      </c>
      <c r="C82" s="47"/>
      <c r="D82" s="212">
        <v>2022</v>
      </c>
      <c r="E82" s="36">
        <f>SUM(F82:G82)</f>
        <v>125</v>
      </c>
      <c r="F82" s="799">
        <v>49</v>
      </c>
      <c r="G82" s="799">
        <v>76</v>
      </c>
      <c r="H82" s="799"/>
      <c r="I82" s="799">
        <f>SUM(J82:K82)</f>
        <v>1076</v>
      </c>
      <c r="J82" s="799">
        <v>411</v>
      </c>
      <c r="K82" s="799">
        <v>665</v>
      </c>
    </row>
    <row r="83" spans="1:13" ht="12.95" customHeight="1">
      <c r="A83" s="33"/>
      <c r="B83" s="33"/>
      <c r="C83" s="33"/>
      <c r="D83" s="212">
        <v>2023</v>
      </c>
      <c r="E83" s="799">
        <f>SUM(F83:G83)</f>
        <v>104</v>
      </c>
      <c r="F83" s="799">
        <v>41</v>
      </c>
      <c r="G83" s="799">
        <v>63</v>
      </c>
      <c r="H83" s="799"/>
      <c r="I83" s="799">
        <f>SUM(J83:K83)</f>
        <v>1033</v>
      </c>
      <c r="J83" s="799">
        <v>349</v>
      </c>
      <c r="K83" s="799">
        <v>684</v>
      </c>
      <c r="L83" s="792"/>
      <c r="M83" s="40"/>
    </row>
    <row r="84" spans="1:13" ht="6.95" customHeight="1">
      <c r="A84" s="756"/>
      <c r="B84" s="756"/>
      <c r="C84" s="756"/>
      <c r="D84" s="803"/>
      <c r="E84" s="804"/>
      <c r="F84" s="756"/>
      <c r="G84" s="756"/>
      <c r="H84" s="756"/>
      <c r="I84" s="805"/>
      <c r="J84" s="756"/>
      <c r="K84" s="756"/>
      <c r="L84" s="803"/>
      <c r="M84" s="40"/>
    </row>
    <row r="85" spans="1:13" s="525" customFormat="1" ht="16.5" customHeight="1">
      <c r="A85" s="761"/>
      <c r="B85" s="761"/>
      <c r="C85" s="761"/>
      <c r="D85" s="806"/>
      <c r="E85" s="762"/>
      <c r="F85" s="763"/>
      <c r="G85" s="763"/>
      <c r="H85" s="675"/>
      <c r="I85" s="675"/>
      <c r="J85" s="675"/>
      <c r="L85" s="807" t="s">
        <v>30</v>
      </c>
      <c r="M85" s="761"/>
    </row>
    <row r="86" spans="1:13" s="525" customFormat="1" ht="15" customHeight="1">
      <c r="A86" s="761"/>
      <c r="B86" s="761"/>
      <c r="C86" s="675"/>
      <c r="D86" s="808"/>
      <c r="E86" s="765"/>
      <c r="F86" s="675"/>
      <c r="G86" s="763"/>
      <c r="H86" s="675"/>
      <c r="I86" s="675"/>
      <c r="J86" s="675"/>
      <c r="L86" s="368" t="s">
        <v>275</v>
      </c>
      <c r="M86" s="761"/>
    </row>
  </sheetData>
  <mergeCells count="4">
    <mergeCell ref="E9:G9"/>
    <mergeCell ref="I9:K9"/>
    <mergeCell ref="E10:G10"/>
    <mergeCell ref="I10:K10"/>
  </mergeCells>
  <printOptions horizontalCentered="1"/>
  <pageMargins left="0.55118110236220497" right="0.55118110236220497" top="0.39370078740157499" bottom="0.59055008748906401" header="0.39370078740157499" footer="0.39370078740157499"/>
  <pageSetup paperSize="9" scale="7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O77"/>
  <sheetViews>
    <sheetView view="pageBreakPreview" zoomScaleNormal="100" zoomScaleSheetLayoutView="100" workbookViewId="0">
      <selection activeCell="B4" sqref="B4"/>
    </sheetView>
  </sheetViews>
  <sheetFormatPr defaultColWidth="12.5703125" defaultRowHeight="17.25"/>
  <cols>
    <col min="1" max="1" width="1.28515625" style="501" customWidth="1"/>
    <col min="2" max="2" width="12.5703125" style="501" customWidth="1"/>
    <col min="3" max="3" width="36.28515625" style="501" customWidth="1"/>
    <col min="4" max="4" width="10.28515625" style="546" customWidth="1"/>
    <col min="5" max="5" width="7" style="501" customWidth="1"/>
    <col min="6" max="6" width="11.28515625" style="501" customWidth="1"/>
    <col min="7" max="7" width="12.28515625" style="501" customWidth="1"/>
    <col min="8" max="8" width="1.140625" style="501" customWidth="1"/>
    <col min="9" max="9" width="7.7109375" style="501" customWidth="1"/>
    <col min="10" max="10" width="11.28515625" style="501" customWidth="1"/>
    <col min="11" max="11" width="12.28515625" style="501" customWidth="1"/>
    <col min="12" max="12" width="1.140625" style="501" customWidth="1"/>
    <col min="13" max="16384" width="12.5703125" style="501"/>
  </cols>
  <sheetData>
    <row r="1" spans="1:15">
      <c r="A1" s="32"/>
      <c r="B1" s="32"/>
      <c r="C1" s="32"/>
      <c r="D1" s="725"/>
      <c r="E1" s="53"/>
      <c r="F1" s="32"/>
      <c r="G1" s="32"/>
      <c r="H1" s="32"/>
      <c r="I1" s="53"/>
      <c r="J1" s="700"/>
      <c r="K1" s="726"/>
      <c r="L1" s="32"/>
    </row>
    <row r="2" spans="1:15" ht="16.5" customHeight="1">
      <c r="A2" s="727"/>
      <c r="B2" s="727" t="s">
        <v>1211</v>
      </c>
      <c r="C2" s="693" t="s">
        <v>1139</v>
      </c>
      <c r="D2" s="728"/>
      <c r="E2" s="53"/>
      <c r="F2" s="32"/>
      <c r="G2" s="32"/>
      <c r="H2" s="32"/>
      <c r="I2" s="53"/>
      <c r="J2" s="32"/>
      <c r="K2" s="32"/>
      <c r="L2" s="32"/>
    </row>
    <row r="3" spans="1:15" ht="16.5" customHeight="1">
      <c r="A3" s="726"/>
      <c r="B3" s="726" t="s">
        <v>1212</v>
      </c>
      <c r="C3" s="700" t="s">
        <v>1140</v>
      </c>
      <c r="D3" s="729"/>
      <c r="E3" s="53"/>
      <c r="F3" s="32"/>
      <c r="G3" s="32"/>
      <c r="H3" s="32"/>
      <c r="I3" s="53"/>
      <c r="J3" s="32"/>
      <c r="K3" s="32"/>
      <c r="L3" s="32"/>
    </row>
    <row r="4" spans="1:15" ht="10.15" customHeight="1" thickBot="1">
      <c r="A4" s="32"/>
      <c r="B4" s="32"/>
      <c r="C4" s="32"/>
      <c r="D4" s="725"/>
      <c r="E4" s="53"/>
      <c r="F4" s="32"/>
      <c r="G4" s="32"/>
      <c r="H4" s="32"/>
      <c r="I4" s="53"/>
      <c r="J4" s="32"/>
      <c r="K4" s="32"/>
      <c r="L4" s="32"/>
    </row>
    <row r="5" spans="1:15" ht="5.0999999999999996" customHeight="1" thickTop="1">
      <c r="A5" s="730"/>
      <c r="B5" s="730"/>
      <c r="C5" s="730"/>
      <c r="D5" s="731"/>
      <c r="E5" s="732"/>
      <c r="F5" s="730"/>
      <c r="G5" s="730"/>
      <c r="H5" s="730"/>
      <c r="I5" s="733"/>
      <c r="J5" s="730"/>
      <c r="K5" s="730"/>
      <c r="L5" s="730"/>
    </row>
    <row r="6" spans="1:15">
      <c r="A6" s="734"/>
      <c r="B6" s="735" t="s">
        <v>875</v>
      </c>
      <c r="C6" s="33"/>
      <c r="D6" s="736" t="s">
        <v>1</v>
      </c>
      <c r="E6" s="1713" t="s">
        <v>394</v>
      </c>
      <c r="F6" s="1713"/>
      <c r="G6" s="1713"/>
      <c r="H6" s="45"/>
      <c r="I6" s="1713" t="s">
        <v>395</v>
      </c>
      <c r="J6" s="1713"/>
      <c r="K6" s="1713"/>
      <c r="L6" s="737"/>
    </row>
    <row r="7" spans="1:15" s="553" customFormat="1">
      <c r="A7" s="738"/>
      <c r="B7" s="739" t="s">
        <v>876</v>
      </c>
      <c r="C7" s="740"/>
      <c r="D7" s="741" t="s">
        <v>6</v>
      </c>
      <c r="E7" s="1716" t="s">
        <v>398</v>
      </c>
      <c r="F7" s="1716"/>
      <c r="G7" s="1716"/>
      <c r="H7" s="670"/>
      <c r="I7" s="1716" t="s">
        <v>359</v>
      </c>
      <c r="J7" s="1716"/>
      <c r="K7" s="1716"/>
      <c r="L7" s="742"/>
    </row>
    <row r="8" spans="1:15">
      <c r="A8" s="40"/>
      <c r="B8" s="33"/>
      <c r="C8" s="33"/>
      <c r="D8" s="743"/>
      <c r="E8" s="744" t="s">
        <v>2</v>
      </c>
      <c r="F8" s="744" t="s">
        <v>33</v>
      </c>
      <c r="G8" s="744" t="s">
        <v>34</v>
      </c>
      <c r="H8" s="745"/>
      <c r="I8" s="744" t="s">
        <v>2</v>
      </c>
      <c r="J8" s="744" t="s">
        <v>33</v>
      </c>
      <c r="K8" s="744" t="s">
        <v>34</v>
      </c>
      <c r="L8" s="746"/>
    </row>
    <row r="9" spans="1:15">
      <c r="A9" s="40"/>
      <c r="B9" s="33"/>
      <c r="C9" s="33"/>
      <c r="D9" s="743"/>
      <c r="E9" s="747" t="s">
        <v>7</v>
      </c>
      <c r="F9" s="747" t="s">
        <v>35</v>
      </c>
      <c r="G9" s="747" t="s">
        <v>36</v>
      </c>
      <c r="H9" s="747"/>
      <c r="I9" s="747" t="s">
        <v>7</v>
      </c>
      <c r="J9" s="747" t="s">
        <v>35</v>
      </c>
      <c r="K9" s="747" t="s">
        <v>36</v>
      </c>
      <c r="L9" s="748"/>
    </row>
    <row r="10" spans="1:15" ht="8.1" customHeight="1">
      <c r="A10" s="749"/>
      <c r="B10" s="749"/>
      <c r="C10" s="749"/>
      <c r="D10" s="750"/>
      <c r="E10" s="751"/>
      <c r="F10" s="752"/>
      <c r="G10" s="752"/>
      <c r="H10" s="752"/>
      <c r="I10" s="751"/>
      <c r="J10" s="752"/>
      <c r="K10" s="752"/>
      <c r="L10" s="752"/>
    </row>
    <row r="11" spans="1:15" s="587" customFormat="1" ht="8.1" customHeight="1">
      <c r="A11" s="40"/>
      <c r="B11" s="40"/>
      <c r="C11" s="40"/>
      <c r="D11" s="753"/>
      <c r="E11" s="754"/>
      <c r="F11" s="748"/>
      <c r="G11" s="748"/>
      <c r="H11" s="748"/>
      <c r="I11" s="754"/>
      <c r="J11" s="748"/>
      <c r="K11" s="748"/>
      <c r="L11" s="748"/>
    </row>
    <row r="12" spans="1:15" s="587" customFormat="1" ht="16.5">
      <c r="A12" s="734"/>
      <c r="B12" s="735" t="s">
        <v>44</v>
      </c>
      <c r="C12" s="33"/>
      <c r="D12" s="720">
        <v>2021</v>
      </c>
      <c r="E12" s="777">
        <f>SUM(F12:G12)</f>
        <v>31618</v>
      </c>
      <c r="F12" s="777">
        <f>SUM(F17,F21,F25,F29,F34,F38,F43,F47,F51,F55,F60,F64,F69,'4.18 (2)'!F12,'4.18 (2)'!F16,'4.18 (2)'!F20,'4.18 (2)'!F24,'4.18 (2)'!F29,'4.18 (2)'!F33,'4.18 (2)'!F38,'4.18 (2)'!F42,'4.18 (2)'!F47,'4.18 (2)'!F51,'4.18 (2)'!F56,'4.18 (2)'!F60,'4.18 (2)'!F65,'4.18 (3)'!F12,'4.18 (3)'!F16,'4.18 (3)'!F21,'4.18 (3)'!F25,'4.18 (3)'!F29,'4.18 (3)'!F33,'4.18 (3)'!F38,'4.18 (3)'!F42,'4.18 (3)'!F46,'4.18 (3)'!F51,'4.18 (3)'!F55,'4.18 (3)'!F59,'4.18 (3)'!F63,'4.18 (4)'!F13,'4.18 (4)'!F17,'4.18 (4)'!F21,'4.18 (4)'!F26)</f>
        <v>13583</v>
      </c>
      <c r="G12" s="777">
        <f>SUM(G17,G21,G25,G29,G34,G38,G43,G47,G51,G55,G60,G64,G69,'4.18 (2)'!G12,'4.18 (2)'!G16,'4.18 (2)'!G20,'4.18 (2)'!G24,'4.18 (2)'!G29,'4.18 (2)'!G33,'4.18 (2)'!G38,'4.18 (2)'!G42,'4.18 (2)'!G47,'4.18 (2)'!G51,'4.18 (2)'!G56,'4.18 (2)'!G60,'4.18 (2)'!G65,'4.18 (3)'!G12,'4.18 (3)'!G16,'4.18 (3)'!G21,'4.18 (3)'!G25,'4.18 (3)'!G29,'4.18 (3)'!G33,'4.18 (3)'!G38,'4.18 (3)'!G42,'4.18 (3)'!G46,'4.18 (3)'!G51,'4.18 (3)'!G55,'4.18 (3)'!G59,'4.18 (3)'!G63,'4.18 (4)'!G13,'4.18 (4)'!G17,'4.18 (4)'!G21,'4.18 (4)'!G26)</f>
        <v>18035</v>
      </c>
      <c r="H12" s="777"/>
      <c r="I12" s="777">
        <f>SUM(J12:K12)</f>
        <v>589879</v>
      </c>
      <c r="J12" s="777">
        <f>SUM(J17,J21,J25,J29,J34,J38,J43,J47,J51,J55,J60,J64,J69,'4.18 (2)'!J12,'4.18 (2)'!J16,'4.18 (2)'!J20,'4.18 (2)'!J24,'4.18 (2)'!J29,'4.18 (2)'!J33,'4.18 (2)'!J38,'4.18 (2)'!J42,'4.18 (2)'!J47,'4.18 (2)'!J51,'4.18 (2)'!J56,'4.18 (2)'!J60,'4.18 (2)'!J65,'4.18 (3)'!J12,'4.18 (3)'!J16,'4.18 (3)'!J21,'4.18 (3)'!J25,'4.18 (3)'!J29,'4.18 (3)'!J33,'4.18 (3)'!J38,'4.18 (3)'!J42,'4.18 (3)'!J46,'4.18 (3)'!J51,'4.18 (3)'!J55,'4.18 (3)'!J59,'4.18 (3)'!J63,'4.18 (4)'!J13,'4.18 (4)'!J17,'4.18 (4)'!J21,'4.18 (4)'!J26)</f>
        <v>230161</v>
      </c>
      <c r="K12" s="777">
        <f>SUM(K17,K21,K25,K29,K34,K38,K43,K47,K51,K55,K60,K64,K69,'4.18 (2)'!K12,'4.18 (2)'!K16,'4.18 (2)'!K20,'4.18 (2)'!K24,'4.18 (2)'!K29,'4.18 (2)'!K33,'4.18 (2)'!K38,'4.18 (2)'!K42,'4.18 (2)'!K47,'4.18 (2)'!K51,'4.18 (2)'!K56,'4.18 (2)'!K60,'4.18 (2)'!K65,'4.18 (3)'!K12,'4.18 (3)'!K16,'4.18 (3)'!K21,'4.18 (3)'!K25,'4.18 (3)'!K29,'4.18 (3)'!K33,'4.18 (3)'!K38,'4.18 (3)'!K42,'4.18 (3)'!K46,'4.18 (3)'!K51,'4.18 (3)'!K55,'4.18 (3)'!K59,'4.18 (3)'!K63,'4.18 (4)'!K13,'4.18 (4)'!K17,'4.18 (4)'!K21,'4.18 (4)'!K26)</f>
        <v>359718</v>
      </c>
      <c r="L12" s="777"/>
      <c r="N12" s="778"/>
    </row>
    <row r="13" spans="1:15" s="587" customFormat="1" ht="16.5">
      <c r="A13" s="734"/>
      <c r="B13" s="735"/>
      <c r="C13" s="33"/>
      <c r="D13" s="720">
        <v>2022</v>
      </c>
      <c r="E13" s="777">
        <f>SUM(F13:G13)</f>
        <v>31442</v>
      </c>
      <c r="F13" s="777">
        <f>SUM(F18,F22,F26,F30,F35,F39,F44,F48,F52,F56,F61,F65,F70,'4.18 (2)'!F13,'4.18 (2)'!F17,'4.18 (2)'!F21,'4.18 (2)'!F25,'4.18 (2)'!F30,'4.18 (2)'!F34,'4.18 (2)'!F39,'4.18 (2)'!F43,'4.18 (2)'!F48,'4.18 (2)'!F52,'4.18 (2)'!F57,'4.18 (2)'!F61,'4.18 (2)'!F66,'4.18 (3)'!F13,'4.18 (3)'!F17,'4.18 (3)'!F22,'4.18 (3)'!F26,'4.18 (3)'!F30,'4.18 (3)'!F34,'4.18 (3)'!F39,'4.18 (3)'!F43,'4.18 (3)'!F47,'4.18 (3)'!F52,'4.18 (3)'!F56,'4.18 (3)'!F60,'4.18 (3)'!F64,'4.18 (4)'!F14,'4.18 (4)'!F18,'4.18 (4)'!F22,'4.18 (4)'!F27)</f>
        <v>13387</v>
      </c>
      <c r="G13" s="777">
        <f>SUM(G18,G22,G26,G30,G35,G39,G44,G48,G52,G56,G61,G65,G70,'4.18 (2)'!G13,'4.18 (2)'!G17,'4.18 (2)'!G21,'4.18 (2)'!G25,'4.18 (2)'!G30,'4.18 (2)'!G34,'4.18 (2)'!G39,'4.18 (2)'!G43,'4.18 (2)'!G48,'4.18 (2)'!G52,'4.18 (2)'!G57,'4.18 (2)'!G61,'4.18 (2)'!G66,'4.18 (3)'!G13,'4.18 (3)'!G17,'4.18 (3)'!G22,'4.18 (3)'!G26,'4.18 (3)'!G30,'4.18 (3)'!G34,'4.18 (3)'!G39,'4.18 (3)'!G43,'4.18 (3)'!G47,'4.18 (3)'!G52,'4.18 (3)'!G56,'4.18 (3)'!G60,'4.18 (3)'!G64,'4.18 (4)'!G14,'4.18 (4)'!G18,'4.18 (4)'!G22,'4.18 (4)'!G27)</f>
        <v>18055</v>
      </c>
      <c r="H13" s="777"/>
      <c r="I13" s="777">
        <f>SUM(J13:K13)</f>
        <v>595570</v>
      </c>
      <c r="J13" s="777">
        <f>SUM(J18,J22,J26,J30,J35,J39,J44,J48,J52,J56,J61,J65,J70,'4.18 (2)'!J13,'4.18 (2)'!J17,'4.18 (2)'!J21,'4.18 (2)'!J25,'4.18 (2)'!J30,'4.18 (2)'!J34,'4.18 (2)'!J39,'4.18 (2)'!J43,'4.18 (2)'!J48,'4.18 (2)'!J52,'4.18 (2)'!J57,'4.18 (2)'!J61,'4.18 (2)'!J66,'4.18 (3)'!J13,'4.18 (3)'!J17,'4.18 (3)'!J22,'4.18 (3)'!J26,'4.18 (3)'!J30,'4.18 (3)'!J34,'4.18 (3)'!J39,'4.18 (3)'!J43,'4.18 (3)'!J47,'4.18 (3)'!J52,'4.18 (3)'!J56,'4.18 (3)'!J60,'4.18 (3)'!J64,'4.18 (4)'!J14,'4.18 (4)'!J18,'4.18 (4)'!J22,'4.18 (4)'!J27)</f>
        <v>229895</v>
      </c>
      <c r="K13" s="777">
        <f>SUM(K18,K22,K26,K30,K35,K39,K44,K48,K52,K56,K61,K65,K70,'4.18 (2)'!K13,'4.18 (2)'!K17,'4.18 (2)'!K21,'4.18 (2)'!K25,'4.18 (2)'!K30,'4.18 (2)'!K34,'4.18 (2)'!K39,'4.18 (2)'!K43,'4.18 (2)'!K48,'4.18 (2)'!K52,'4.18 (2)'!K57,'4.18 (2)'!K61,'4.18 (2)'!K66,'4.18 (3)'!K13,'4.18 (3)'!K17,'4.18 (3)'!K22,'4.18 (3)'!K26,'4.18 (3)'!K30,'4.18 (3)'!K34,'4.18 (3)'!K39,'4.18 (3)'!K43,'4.18 (3)'!K47,'4.18 (3)'!K52,'4.18 (3)'!K56,'4.18 (3)'!K60,'4.18 (3)'!K64,'4.18 (4)'!K14,'4.18 (4)'!K18,'4.18 (4)'!K22,'4.18 (4)'!K27)</f>
        <v>365675</v>
      </c>
      <c r="L13" s="777"/>
      <c r="N13" s="778"/>
      <c r="O13" s="778"/>
    </row>
    <row r="14" spans="1:15" s="587" customFormat="1" ht="16.5">
      <c r="A14" s="734"/>
      <c r="B14" s="735"/>
      <c r="C14" s="33"/>
      <c r="D14" s="720">
        <v>2023</v>
      </c>
      <c r="E14" s="777">
        <f>SUM(F14:G14)</f>
        <v>31681</v>
      </c>
      <c r="F14" s="777">
        <f>SUM(F19,F23,F27,F31,F36,F40,F45,F49,F53,F57,F62,F66,F71,'4.18 (2)'!F14,'4.18 (2)'!F18,'4.18 (2)'!F22,'4.18 (2)'!F26,'4.18 (2)'!F31,'4.18 (2)'!F35,'4.18 (2)'!F40,'4.18 (2)'!F44,'4.18 (2)'!F49,'4.18 (2)'!F53,'4.18 (2)'!F58,'4.18 (2)'!F62,'4.18 (2)'!F67,'4.18 (3)'!F14,'4.18 (3)'!F18,'4.18 (3)'!F23,'4.18 (3)'!F27,'4.18 (3)'!F31,'4.18 (3)'!F35,'4.18 (3)'!F40,'4.18 (3)'!F44,'4.18 (3)'!F48,'4.18 (3)'!F53,'4.18 (3)'!F57,'4.18 (3)'!F61,'4.18 (3)'!F65,'4.18 (4)'!F15,'4.18 (4)'!F19,'4.18 (4)'!F23,'4.18 (4)'!F28)</f>
        <v>13401</v>
      </c>
      <c r="G14" s="777">
        <f>SUM(G19,G23,G27,G31,G36,G40,G45,G49,G53,G57,G62,G66,G71,'4.18 (2)'!G14,'4.18 (2)'!G18,'4.18 (2)'!G22,'4.18 (2)'!G26,'4.18 (2)'!G31,'4.18 (2)'!G35,'4.18 (2)'!G40,'4.18 (2)'!G44,'4.18 (2)'!G49,'4.18 (2)'!G53,'4.18 (2)'!G58,'4.18 (2)'!G62,'4.18 (2)'!G67,'4.18 (3)'!G14,'4.18 (3)'!G18,'4.18 (3)'!G23,'4.18 (3)'!G27,'4.18 (3)'!G31,'4.18 (3)'!G35,'4.18 (3)'!G40,'4.18 (3)'!G44,'4.18 (3)'!G48,'4.18 (3)'!G53,'4.18 (3)'!G57,'4.18 (3)'!G61,'4.18 (3)'!G65,'4.18 (4)'!G15,'4.18 (4)'!G19,'4.18 (4)'!G23,'4.18 (4)'!G28)</f>
        <v>18280</v>
      </c>
      <c r="H14" s="777"/>
      <c r="I14" s="777">
        <f>SUM(J14:K14)</f>
        <v>592848</v>
      </c>
      <c r="J14" s="777">
        <f>SUM(J19,J23,J27,J31,J36,J40,J45,J49,J53,J57,J62,J66,J71,'4.18 (2)'!J14,'4.18 (2)'!J18,'4.18 (2)'!J22,'4.18 (2)'!J26,'4.18 (2)'!J31,'4.18 (2)'!J35,'4.18 (2)'!J40,'4.18 (2)'!J44,'4.18 (2)'!J49,'4.18 (2)'!J53,'4.18 (2)'!J58,'4.18 (2)'!J62,'4.18 (2)'!J67,'4.18 (3)'!J14,'4.18 (3)'!J18,'4.18 (3)'!J23,'4.18 (3)'!J27,'4.18 (3)'!J31,'4.18 (3)'!J35,'4.18 (3)'!J40,'4.18 (3)'!J44,'4.18 (3)'!J48,'4.18 (3)'!J53,'4.18 (3)'!J57,'4.18 (3)'!J61,'4.18 (3)'!J65,'4.18 (4)'!J15,'4.18 (4)'!J19,'4.18 (4)'!J23,'4.18 (4)'!J28)</f>
        <v>229826</v>
      </c>
      <c r="K14" s="777">
        <f>SUM(K19,K23,K27,K31,K36,K40,K45,K49,K53,K57,K62,K66,K71,'4.18 (2)'!K14,'4.18 (2)'!K18,'4.18 (2)'!K22,'4.18 (2)'!K26,'4.18 (2)'!K31,'4.18 (2)'!K35,'4.18 (2)'!K40,'4.18 (2)'!K44,'4.18 (2)'!K49,'4.18 (2)'!K53,'4.18 (2)'!K58,'4.18 (2)'!K62,'4.18 (2)'!K67,'4.18 (3)'!K14,'4.18 (3)'!K18,'4.18 (3)'!K23,'4.18 (3)'!K27,'4.18 (3)'!K31,'4.18 (3)'!K35,'4.18 (3)'!K40,'4.18 (3)'!K44,'4.18 (3)'!K48,'4.18 (3)'!K53,'4.18 (3)'!K57,'4.18 (3)'!K61,'4.18 (3)'!K65,'4.18 (4)'!K15,'4.18 (4)'!K19,'4.18 (4)'!K23,'4.18 (4)'!K28)</f>
        <v>363022</v>
      </c>
      <c r="L14" s="777"/>
      <c r="N14" s="778"/>
    </row>
    <row r="15" spans="1:15" s="587" customFormat="1" ht="8.1" customHeight="1">
      <c r="A15" s="734"/>
      <c r="B15" s="735"/>
      <c r="C15" s="33"/>
      <c r="D15" s="651"/>
      <c r="E15" s="36"/>
      <c r="F15" s="36"/>
      <c r="G15" s="36"/>
      <c r="H15" s="49"/>
      <c r="I15" s="36"/>
      <c r="J15" s="779"/>
      <c r="K15" s="779"/>
      <c r="L15" s="777"/>
    </row>
    <row r="16" spans="1:15" s="587" customFormat="1" ht="16.5">
      <c r="A16" s="15"/>
      <c r="B16" s="10" t="s">
        <v>13</v>
      </c>
      <c r="C16" s="33"/>
      <c r="D16" s="651"/>
      <c r="E16" s="36"/>
      <c r="F16" s="36"/>
      <c r="G16" s="36"/>
      <c r="H16" s="36"/>
      <c r="I16" s="36"/>
      <c r="J16" s="36"/>
      <c r="K16" s="36"/>
      <c r="L16" s="36"/>
    </row>
    <row r="17" spans="1:12" s="587" customFormat="1" ht="16.5">
      <c r="A17" s="34"/>
      <c r="B17" s="35" t="s">
        <v>465</v>
      </c>
      <c r="C17" s="33"/>
      <c r="D17" s="651">
        <v>2021</v>
      </c>
      <c r="E17" s="36">
        <f>SUM(F17:G17)</f>
        <v>1344</v>
      </c>
      <c r="F17" s="36">
        <v>741</v>
      </c>
      <c r="G17" s="36">
        <v>603</v>
      </c>
      <c r="H17" s="36"/>
      <c r="I17" s="36">
        <f>SUM(J17:K17)</f>
        <v>25679</v>
      </c>
      <c r="J17" s="36">
        <v>14242</v>
      </c>
      <c r="K17" s="36">
        <v>11437</v>
      </c>
      <c r="L17" s="49"/>
    </row>
    <row r="18" spans="1:12" s="587" customFormat="1" ht="16.5">
      <c r="A18" s="37"/>
      <c r="B18" s="38" t="s">
        <v>466</v>
      </c>
      <c r="C18" s="33"/>
      <c r="D18" s="651">
        <v>2022</v>
      </c>
      <c r="E18" s="36">
        <f t="shared" ref="E18:E19" si="0">SUM(F18:G18)</f>
        <v>1330</v>
      </c>
      <c r="F18" s="36">
        <v>704</v>
      </c>
      <c r="G18" s="36">
        <v>626</v>
      </c>
      <c r="H18" s="36"/>
      <c r="I18" s="36">
        <f t="shared" ref="I18:I19" si="1">SUM(J18:K18)</f>
        <v>26538</v>
      </c>
      <c r="J18" s="36">
        <v>14173</v>
      </c>
      <c r="K18" s="36">
        <v>12365</v>
      </c>
      <c r="L18" s="49"/>
    </row>
    <row r="19" spans="1:12" s="587" customFormat="1" ht="16.5">
      <c r="A19" s="37"/>
      <c r="B19" s="38"/>
      <c r="C19" s="33"/>
      <c r="D19" s="651">
        <v>2023</v>
      </c>
      <c r="E19" s="36">
        <f t="shared" si="0"/>
        <v>1343</v>
      </c>
      <c r="F19" s="36">
        <v>699</v>
      </c>
      <c r="G19" s="36">
        <v>644</v>
      </c>
      <c r="H19" s="36"/>
      <c r="I19" s="36">
        <f t="shared" si="1"/>
        <v>25632</v>
      </c>
      <c r="J19" s="36">
        <v>13446</v>
      </c>
      <c r="K19" s="36">
        <v>12186</v>
      </c>
      <c r="L19" s="595"/>
    </row>
    <row r="20" spans="1:12" s="587" customFormat="1" ht="8.1" customHeight="1">
      <c r="A20" s="37"/>
      <c r="B20" s="38"/>
      <c r="C20" s="33"/>
      <c r="D20" s="651"/>
      <c r="E20" s="788"/>
      <c r="F20" s="788"/>
      <c r="G20" s="788"/>
      <c r="H20" s="36"/>
      <c r="I20" s="36"/>
      <c r="J20" s="36"/>
      <c r="K20" s="36"/>
      <c r="L20" s="595"/>
    </row>
    <row r="21" spans="1:12" s="587" customFormat="1" ht="16.5">
      <c r="A21" s="34"/>
      <c r="B21" s="35" t="s">
        <v>469</v>
      </c>
      <c r="C21" s="33"/>
      <c r="D21" s="651">
        <v>2021</v>
      </c>
      <c r="E21" s="36">
        <f>SUM(F21:G21)</f>
        <v>50</v>
      </c>
      <c r="F21" s="788">
        <v>20</v>
      </c>
      <c r="G21" s="788">
        <v>30</v>
      </c>
      <c r="H21" s="36"/>
      <c r="I21" s="36">
        <f>SUM(J21:K21)</f>
        <v>703</v>
      </c>
      <c r="J21" s="36">
        <v>158</v>
      </c>
      <c r="K21" s="36">
        <v>545</v>
      </c>
      <c r="L21" s="48"/>
    </row>
    <row r="22" spans="1:12" s="587" customFormat="1" ht="16.5">
      <c r="A22" s="37"/>
      <c r="B22" s="38" t="s">
        <v>470</v>
      </c>
      <c r="C22" s="33"/>
      <c r="D22" s="651">
        <v>2022</v>
      </c>
      <c r="E22" s="36">
        <f t="shared" ref="E22:E23" si="2">SUM(F22:G22)</f>
        <v>50</v>
      </c>
      <c r="F22" s="788">
        <v>20</v>
      </c>
      <c r="G22" s="788">
        <v>30</v>
      </c>
      <c r="H22" s="36"/>
      <c r="I22" s="36">
        <f t="shared" ref="I22:I23" si="3">SUM(J22:K22)</f>
        <v>934</v>
      </c>
      <c r="J22" s="36">
        <v>218</v>
      </c>
      <c r="K22" s="36">
        <v>716</v>
      </c>
      <c r="L22" s="48"/>
    </row>
    <row r="23" spans="1:12" s="587" customFormat="1" ht="16.5">
      <c r="A23" s="37"/>
      <c r="B23" s="789"/>
      <c r="C23" s="33"/>
      <c r="D23" s="651">
        <v>2023</v>
      </c>
      <c r="E23" s="36">
        <f t="shared" si="2"/>
        <v>50</v>
      </c>
      <c r="F23" s="788">
        <v>20</v>
      </c>
      <c r="G23" s="788">
        <v>30</v>
      </c>
      <c r="H23" s="36"/>
      <c r="I23" s="36">
        <f t="shared" si="3"/>
        <v>1568</v>
      </c>
      <c r="J23" s="36">
        <v>375</v>
      </c>
      <c r="K23" s="36">
        <v>1193</v>
      </c>
      <c r="L23" s="595"/>
    </row>
    <row r="24" spans="1:12" s="587" customFormat="1" ht="8.1" customHeight="1">
      <c r="A24" s="37"/>
      <c r="B24" s="789"/>
      <c r="C24" s="33"/>
      <c r="D24" s="651"/>
      <c r="E24" s="36"/>
      <c r="F24" s="36"/>
      <c r="G24" s="36"/>
      <c r="H24" s="36"/>
      <c r="I24" s="36"/>
      <c r="J24" s="36"/>
      <c r="K24" s="36"/>
      <c r="L24" s="595"/>
    </row>
    <row r="25" spans="1:12" s="587" customFormat="1" ht="16.5">
      <c r="A25" s="34"/>
      <c r="B25" s="35" t="s">
        <v>477</v>
      </c>
      <c r="C25" s="33"/>
      <c r="D25" s="651">
        <v>2021</v>
      </c>
      <c r="E25" s="36">
        <f>SUM(F25:G25)</f>
        <v>489</v>
      </c>
      <c r="F25" s="36">
        <v>152</v>
      </c>
      <c r="G25" s="36">
        <v>337</v>
      </c>
      <c r="H25" s="36"/>
      <c r="I25" s="36">
        <f>SUM(J25:K25)</f>
        <v>10023</v>
      </c>
      <c r="J25" s="36">
        <v>3935</v>
      </c>
      <c r="K25" s="36">
        <v>6088</v>
      </c>
      <c r="L25" s="780"/>
    </row>
    <row r="26" spans="1:12" s="587" customFormat="1" ht="16.5">
      <c r="A26" s="37"/>
      <c r="B26" s="38" t="s">
        <v>478</v>
      </c>
      <c r="C26" s="33"/>
      <c r="D26" s="651">
        <v>2022</v>
      </c>
      <c r="E26" s="36">
        <f t="shared" ref="E26:E27" si="4">SUM(F26:G26)</f>
        <v>486</v>
      </c>
      <c r="F26" s="36">
        <v>144</v>
      </c>
      <c r="G26" s="36">
        <v>342</v>
      </c>
      <c r="H26" s="36"/>
      <c r="I26" s="36">
        <f t="shared" ref="I26:I27" si="5">SUM(J26:K26)</f>
        <v>10713</v>
      </c>
      <c r="J26" s="36">
        <v>4155</v>
      </c>
      <c r="K26" s="36">
        <v>6558</v>
      </c>
      <c r="L26" s="49"/>
    </row>
    <row r="27" spans="1:12" s="587" customFormat="1" ht="16.5">
      <c r="A27" s="37"/>
      <c r="B27" s="789"/>
      <c r="C27" s="33"/>
      <c r="D27" s="651">
        <v>2023</v>
      </c>
      <c r="E27" s="36">
        <f t="shared" si="4"/>
        <v>487</v>
      </c>
      <c r="F27" s="36">
        <v>148</v>
      </c>
      <c r="G27" s="36">
        <v>339</v>
      </c>
      <c r="H27" s="36"/>
      <c r="I27" s="36">
        <f t="shared" si="5"/>
        <v>10963</v>
      </c>
      <c r="J27" s="36">
        <v>4426</v>
      </c>
      <c r="K27" s="36">
        <v>6537</v>
      </c>
      <c r="L27" s="49"/>
    </row>
    <row r="28" spans="1:12" s="587" customFormat="1" ht="8.1" customHeight="1">
      <c r="A28" s="37"/>
      <c r="B28" s="789"/>
      <c r="C28" s="33"/>
      <c r="D28" s="651"/>
      <c r="E28" s="36"/>
      <c r="F28" s="36"/>
      <c r="G28" s="36"/>
      <c r="H28" s="36"/>
      <c r="I28" s="36"/>
      <c r="J28" s="36"/>
      <c r="K28" s="36"/>
      <c r="L28" s="595"/>
    </row>
    <row r="29" spans="1:12" s="587" customFormat="1" ht="16.5">
      <c r="A29" s="34"/>
      <c r="B29" s="35" t="s">
        <v>485</v>
      </c>
      <c r="C29" s="33"/>
      <c r="D29" s="651">
        <v>2021</v>
      </c>
      <c r="E29" s="36">
        <f>SUM(F29:G29)</f>
        <v>1121</v>
      </c>
      <c r="F29" s="36">
        <v>586</v>
      </c>
      <c r="G29" s="36">
        <v>535</v>
      </c>
      <c r="H29" s="36"/>
      <c r="I29" s="36">
        <f>SUM(J29:K29)</f>
        <v>19254</v>
      </c>
      <c r="J29" s="36">
        <v>10636</v>
      </c>
      <c r="K29" s="36">
        <v>8618</v>
      </c>
      <c r="L29" s="781"/>
    </row>
    <row r="30" spans="1:12" s="587" customFormat="1" ht="16.5">
      <c r="A30" s="37"/>
      <c r="B30" s="38" t="s">
        <v>486</v>
      </c>
      <c r="C30" s="33"/>
      <c r="D30" s="651">
        <v>2022</v>
      </c>
      <c r="E30" s="36">
        <f t="shared" ref="E30:E31" si="6">SUM(F30:G30)</f>
        <v>1133</v>
      </c>
      <c r="F30" s="36">
        <v>592</v>
      </c>
      <c r="G30" s="36">
        <v>541</v>
      </c>
      <c r="H30" s="36"/>
      <c r="I30" s="36">
        <f t="shared" ref="I30:I31" si="7">SUM(J30:K30)</f>
        <v>19099</v>
      </c>
      <c r="J30" s="36">
        <v>10622</v>
      </c>
      <c r="K30" s="36">
        <v>8477</v>
      </c>
      <c r="L30" s="49"/>
    </row>
    <row r="31" spans="1:12" s="587" customFormat="1" ht="16.5">
      <c r="A31" s="37"/>
      <c r="B31" s="38"/>
      <c r="C31" s="33"/>
      <c r="D31" s="651">
        <v>2023</v>
      </c>
      <c r="E31" s="36">
        <f t="shared" si="6"/>
        <v>1129</v>
      </c>
      <c r="F31" s="36">
        <v>581</v>
      </c>
      <c r="G31" s="36">
        <v>548</v>
      </c>
      <c r="H31" s="36"/>
      <c r="I31" s="36">
        <f t="shared" si="7"/>
        <v>18738</v>
      </c>
      <c r="J31" s="36">
        <v>10488</v>
      </c>
      <c r="K31" s="36">
        <v>8250</v>
      </c>
      <c r="L31" s="781"/>
    </row>
    <row r="32" spans="1:12" s="587" customFormat="1" ht="8.1" customHeight="1">
      <c r="A32" s="37"/>
      <c r="B32" s="38"/>
      <c r="C32" s="33"/>
      <c r="D32" s="651"/>
      <c r="E32" s="36"/>
      <c r="F32" s="36"/>
      <c r="G32" s="36"/>
      <c r="H32" s="36"/>
      <c r="I32" s="36"/>
      <c r="J32" s="36"/>
      <c r="K32" s="36"/>
      <c r="L32" s="781"/>
    </row>
    <row r="33" spans="1:12" s="587" customFormat="1" ht="16.5">
      <c r="A33" s="15"/>
      <c r="B33" s="10" t="s">
        <v>14</v>
      </c>
      <c r="C33" s="33"/>
      <c r="D33" s="651"/>
      <c r="E33" s="36"/>
      <c r="F33" s="36"/>
      <c r="G33" s="36"/>
      <c r="H33" s="36"/>
      <c r="I33" s="36"/>
      <c r="J33" s="36"/>
      <c r="K33" s="36"/>
      <c r="L33" s="595"/>
    </row>
    <row r="34" spans="1:12" s="587" customFormat="1" ht="16.5">
      <c r="A34" s="34"/>
      <c r="B34" s="35" t="s">
        <v>467</v>
      </c>
      <c r="C34" s="33"/>
      <c r="D34" s="651">
        <v>2021</v>
      </c>
      <c r="E34" s="36">
        <f>SUM(F34:G34)</f>
        <v>1219</v>
      </c>
      <c r="F34" s="36">
        <v>523</v>
      </c>
      <c r="G34" s="36">
        <v>696</v>
      </c>
      <c r="H34" s="36"/>
      <c r="I34" s="36">
        <f>SUM(J34:K34)</f>
        <v>32468</v>
      </c>
      <c r="J34" s="36">
        <v>12659</v>
      </c>
      <c r="K34" s="36">
        <v>19809</v>
      </c>
      <c r="L34" s="48"/>
    </row>
    <row r="35" spans="1:12" s="587" customFormat="1" ht="16.5">
      <c r="A35" s="37"/>
      <c r="B35" s="38" t="s">
        <v>468</v>
      </c>
      <c r="C35" s="33"/>
      <c r="D35" s="651">
        <v>2022</v>
      </c>
      <c r="E35" s="36">
        <f t="shared" ref="E35:E36" si="8">SUM(F35:G35)</f>
        <v>1165</v>
      </c>
      <c r="F35" s="36">
        <v>496</v>
      </c>
      <c r="G35" s="36">
        <v>669</v>
      </c>
      <c r="H35" s="36"/>
      <c r="I35" s="36">
        <f t="shared" ref="I35:I36" si="9">SUM(J35:K35)</f>
        <v>31219</v>
      </c>
      <c r="J35" s="36">
        <v>11871</v>
      </c>
      <c r="K35" s="36">
        <v>19348</v>
      </c>
      <c r="L35" s="48"/>
    </row>
    <row r="36" spans="1:12" s="587" customFormat="1" ht="16.5">
      <c r="A36" s="37"/>
      <c r="B36" s="38"/>
      <c r="C36" s="33"/>
      <c r="D36" s="651">
        <v>2023</v>
      </c>
      <c r="E36" s="36">
        <f t="shared" si="8"/>
        <v>1172</v>
      </c>
      <c r="F36" s="36">
        <v>498</v>
      </c>
      <c r="G36" s="36">
        <v>674</v>
      </c>
      <c r="H36" s="36"/>
      <c r="I36" s="36">
        <f t="shared" si="9"/>
        <v>29680</v>
      </c>
      <c r="J36" s="36">
        <v>11222</v>
      </c>
      <c r="K36" s="36">
        <v>18458</v>
      </c>
      <c r="L36" s="595"/>
    </row>
    <row r="37" spans="1:12" s="587" customFormat="1" ht="8.1" customHeight="1">
      <c r="A37" s="37"/>
      <c r="B37" s="38"/>
      <c r="C37" s="33"/>
      <c r="D37" s="651"/>
      <c r="E37" s="36"/>
      <c r="F37" s="36"/>
      <c r="G37" s="36"/>
      <c r="H37" s="36"/>
      <c r="I37" s="36"/>
      <c r="J37" s="36"/>
      <c r="K37" s="36"/>
      <c r="L37" s="595"/>
    </row>
    <row r="38" spans="1:12" s="587" customFormat="1" ht="16.5">
      <c r="A38" s="34"/>
      <c r="B38" s="35" t="s">
        <v>477</v>
      </c>
      <c r="C38" s="33"/>
      <c r="D38" s="651">
        <v>2021</v>
      </c>
      <c r="E38" s="36">
        <f>SUM(F38:G38)</f>
        <v>301</v>
      </c>
      <c r="F38" s="36">
        <v>94</v>
      </c>
      <c r="G38" s="36">
        <v>207</v>
      </c>
      <c r="H38" s="36"/>
      <c r="I38" s="36">
        <f>SUM(J38:K38)</f>
        <v>8054</v>
      </c>
      <c r="J38" s="36">
        <v>2176</v>
      </c>
      <c r="K38" s="36">
        <v>5878</v>
      </c>
      <c r="L38" s="48"/>
    </row>
    <row r="39" spans="1:12" s="587" customFormat="1" ht="16.5">
      <c r="A39" s="37"/>
      <c r="B39" s="38" t="s">
        <v>478</v>
      </c>
      <c r="C39" s="33"/>
      <c r="D39" s="651">
        <v>2022</v>
      </c>
      <c r="E39" s="36">
        <f t="shared" ref="E39:E40" si="10">SUM(F39:G39)</f>
        <v>302</v>
      </c>
      <c r="F39" s="36">
        <v>92</v>
      </c>
      <c r="G39" s="36">
        <v>210</v>
      </c>
      <c r="H39" s="36"/>
      <c r="I39" s="36">
        <f t="shared" ref="I39:I40" si="11">SUM(J39:K39)</f>
        <v>8321</v>
      </c>
      <c r="J39" s="36">
        <v>2229</v>
      </c>
      <c r="K39" s="36">
        <v>6092</v>
      </c>
      <c r="L39" s="48"/>
    </row>
    <row r="40" spans="1:12" s="587" customFormat="1" ht="16.5">
      <c r="A40" s="37"/>
      <c r="B40" s="38"/>
      <c r="C40" s="33"/>
      <c r="D40" s="651">
        <v>2023</v>
      </c>
      <c r="E40" s="36">
        <f t="shared" si="10"/>
        <v>303</v>
      </c>
      <c r="F40" s="36">
        <v>91</v>
      </c>
      <c r="G40" s="36">
        <v>212</v>
      </c>
      <c r="H40" s="36"/>
      <c r="I40" s="36">
        <f t="shared" si="11"/>
        <v>8685</v>
      </c>
      <c r="J40" s="36">
        <v>2431</v>
      </c>
      <c r="K40" s="36">
        <v>6254</v>
      </c>
      <c r="L40" s="48"/>
    </row>
    <row r="41" spans="1:12" s="587" customFormat="1" ht="8.1" customHeight="1">
      <c r="A41" s="37"/>
      <c r="B41" s="38"/>
      <c r="C41" s="33"/>
      <c r="D41" s="651"/>
      <c r="E41" s="36"/>
      <c r="F41" s="36"/>
      <c r="G41" s="36"/>
      <c r="H41" s="36"/>
      <c r="I41" s="36"/>
      <c r="J41" s="36"/>
      <c r="K41" s="36"/>
      <c r="L41" s="48"/>
    </row>
    <row r="42" spans="1:12" s="587" customFormat="1" ht="16.5">
      <c r="A42" s="15"/>
      <c r="B42" s="10" t="s">
        <v>15</v>
      </c>
      <c r="C42" s="33"/>
      <c r="D42" s="651"/>
      <c r="E42" s="36"/>
      <c r="F42" s="36"/>
      <c r="G42" s="36"/>
      <c r="H42" s="36"/>
      <c r="I42" s="788"/>
      <c r="J42" s="788"/>
      <c r="K42" s="788"/>
      <c r="L42" s="48"/>
    </row>
    <row r="43" spans="1:12" s="587" customFormat="1" ht="16.5">
      <c r="A43" s="34"/>
      <c r="B43" s="35" t="s">
        <v>457</v>
      </c>
      <c r="C43" s="33"/>
      <c r="D43" s="651">
        <v>2021</v>
      </c>
      <c r="E43" s="36">
        <f>SUM(F43:G43)</f>
        <v>16</v>
      </c>
      <c r="F43" s="36">
        <v>10</v>
      </c>
      <c r="G43" s="36">
        <v>6</v>
      </c>
      <c r="H43" s="36"/>
      <c r="I43" s="36">
        <f>SUM(J43:K43)</f>
        <v>2</v>
      </c>
      <c r="J43" s="36">
        <v>2</v>
      </c>
      <c r="K43" s="788" t="s">
        <v>29</v>
      </c>
      <c r="L43" s="48"/>
    </row>
    <row r="44" spans="1:12" s="587" customFormat="1" ht="16.5">
      <c r="A44" s="37"/>
      <c r="B44" s="38" t="s">
        <v>458</v>
      </c>
      <c r="C44" s="33"/>
      <c r="D44" s="651">
        <v>2022</v>
      </c>
      <c r="E44" s="36">
        <f t="shared" ref="E44:E45" si="12">SUM(F44:G44)</f>
        <v>3</v>
      </c>
      <c r="F44" s="36">
        <v>1</v>
      </c>
      <c r="G44" s="36">
        <v>2</v>
      </c>
      <c r="H44" s="36"/>
      <c r="I44" s="36">
        <f t="shared" ref="I44:I45" si="13">SUM(J44:K44)</f>
        <v>308</v>
      </c>
      <c r="J44" s="36">
        <v>131</v>
      </c>
      <c r="K44" s="788">
        <v>177</v>
      </c>
      <c r="L44" s="48"/>
    </row>
    <row r="45" spans="1:12" s="587" customFormat="1" ht="16.5">
      <c r="A45" s="37"/>
      <c r="B45" s="789"/>
      <c r="C45" s="33"/>
      <c r="D45" s="651">
        <v>2023</v>
      </c>
      <c r="E45" s="36">
        <f t="shared" si="12"/>
        <v>13</v>
      </c>
      <c r="F45" s="36">
        <v>7</v>
      </c>
      <c r="G45" s="36">
        <v>6</v>
      </c>
      <c r="H45" s="36"/>
      <c r="I45" s="36">
        <f t="shared" si="13"/>
        <v>285</v>
      </c>
      <c r="J45" s="36">
        <v>105</v>
      </c>
      <c r="K45" s="36">
        <v>180</v>
      </c>
      <c r="L45" s="595"/>
    </row>
    <row r="46" spans="1:12" s="587" customFormat="1" ht="8.1" customHeight="1">
      <c r="A46" s="37"/>
      <c r="B46" s="789"/>
      <c r="C46" s="33"/>
      <c r="D46" s="651"/>
      <c r="E46" s="36"/>
      <c r="F46" s="36"/>
      <c r="G46" s="36"/>
      <c r="H46" s="36"/>
      <c r="I46" s="36"/>
      <c r="J46" s="36"/>
      <c r="K46" s="36"/>
      <c r="L46" s="595"/>
    </row>
    <row r="47" spans="1:12" s="587" customFormat="1" ht="16.5">
      <c r="A47" s="34"/>
      <c r="B47" s="35" t="s">
        <v>459</v>
      </c>
      <c r="C47" s="39"/>
      <c r="D47" s="651">
        <v>2021</v>
      </c>
      <c r="E47" s="36">
        <f>SUM(F47:G47)</f>
        <v>626</v>
      </c>
      <c r="F47" s="36">
        <v>258</v>
      </c>
      <c r="G47" s="36">
        <v>368</v>
      </c>
      <c r="H47" s="36"/>
      <c r="I47" s="36">
        <f>SUM(J47:K47)</f>
        <v>4349</v>
      </c>
      <c r="J47" s="36">
        <v>1446</v>
      </c>
      <c r="K47" s="36">
        <v>2903</v>
      </c>
      <c r="L47" s="48"/>
    </row>
    <row r="48" spans="1:12" s="587" customFormat="1" ht="16.5">
      <c r="A48" s="37"/>
      <c r="B48" s="38" t="s">
        <v>460</v>
      </c>
      <c r="C48" s="39"/>
      <c r="D48" s="651">
        <v>2022</v>
      </c>
      <c r="E48" s="36">
        <f t="shared" ref="E48:E49" si="14">SUM(F48:G48)</f>
        <v>624</v>
      </c>
      <c r="F48" s="36">
        <v>256</v>
      </c>
      <c r="G48" s="36">
        <v>368</v>
      </c>
      <c r="H48" s="36"/>
      <c r="I48" s="36">
        <f t="shared" ref="I48:I49" si="15">SUM(J48:K48)</f>
        <v>4604</v>
      </c>
      <c r="J48" s="36">
        <v>1520</v>
      </c>
      <c r="K48" s="36">
        <v>3084</v>
      </c>
      <c r="L48" s="595"/>
    </row>
    <row r="49" spans="1:12" s="587" customFormat="1" ht="16.5">
      <c r="A49" s="46"/>
      <c r="B49" s="47"/>
      <c r="C49" s="33"/>
      <c r="D49" s="651">
        <v>2023</v>
      </c>
      <c r="E49" s="36">
        <f t="shared" si="14"/>
        <v>607</v>
      </c>
      <c r="F49" s="36">
        <v>243</v>
      </c>
      <c r="G49" s="36">
        <v>364</v>
      </c>
      <c r="H49" s="36"/>
      <c r="I49" s="36">
        <f t="shared" si="15"/>
        <v>4647</v>
      </c>
      <c r="J49" s="36">
        <v>1494</v>
      </c>
      <c r="K49" s="36">
        <v>3153</v>
      </c>
      <c r="L49" s="48"/>
    </row>
    <row r="50" spans="1:12" s="587" customFormat="1" ht="8.1" customHeight="1">
      <c r="A50" s="37"/>
      <c r="B50" s="38"/>
      <c r="C50" s="33"/>
      <c r="D50" s="651"/>
      <c r="E50" s="36"/>
      <c r="F50" s="36"/>
      <c r="G50" s="36"/>
      <c r="H50" s="36"/>
      <c r="I50" s="36"/>
      <c r="J50" s="36"/>
      <c r="K50" s="36"/>
      <c r="L50" s="595"/>
    </row>
    <row r="51" spans="1:12" s="587" customFormat="1" ht="16.5">
      <c r="A51" s="34"/>
      <c r="B51" s="35" t="s">
        <v>477</v>
      </c>
      <c r="C51" s="39"/>
      <c r="D51" s="651">
        <v>2021</v>
      </c>
      <c r="E51" s="36">
        <f>SUM(F51:G51)</f>
        <v>348</v>
      </c>
      <c r="F51" s="36">
        <v>106</v>
      </c>
      <c r="G51" s="36">
        <v>242</v>
      </c>
      <c r="H51" s="36"/>
      <c r="I51" s="36">
        <f>SUM(J51:K51)</f>
        <v>7703</v>
      </c>
      <c r="J51" s="36">
        <v>1979</v>
      </c>
      <c r="K51" s="36">
        <v>5724</v>
      </c>
      <c r="L51" s="48"/>
    </row>
    <row r="52" spans="1:12" s="587" customFormat="1" ht="16.5">
      <c r="A52" s="37"/>
      <c r="B52" s="38" t="s">
        <v>478</v>
      </c>
      <c r="C52" s="39"/>
      <c r="D52" s="651">
        <v>2022</v>
      </c>
      <c r="E52" s="36">
        <f t="shared" ref="E52:E53" si="16">SUM(F52:G52)</f>
        <v>350</v>
      </c>
      <c r="F52" s="36">
        <v>107</v>
      </c>
      <c r="G52" s="36">
        <v>243</v>
      </c>
      <c r="H52" s="36"/>
      <c r="I52" s="36">
        <f t="shared" ref="I52:I53" si="17">SUM(J52:K52)</f>
        <v>8010</v>
      </c>
      <c r="J52" s="36">
        <v>2175</v>
      </c>
      <c r="K52" s="36">
        <v>5835</v>
      </c>
      <c r="L52" s="595"/>
    </row>
    <row r="53" spans="1:12" s="587" customFormat="1" ht="20.25" customHeight="1">
      <c r="A53" s="46"/>
      <c r="B53" s="47"/>
      <c r="C53" s="33"/>
      <c r="D53" s="651">
        <v>2023</v>
      </c>
      <c r="E53" s="36">
        <f t="shared" si="16"/>
        <v>349</v>
      </c>
      <c r="F53" s="36">
        <v>106</v>
      </c>
      <c r="G53" s="36">
        <v>243</v>
      </c>
      <c r="H53" s="36"/>
      <c r="I53" s="36">
        <f t="shared" si="17"/>
        <v>8152</v>
      </c>
      <c r="J53" s="36">
        <v>2299</v>
      </c>
      <c r="K53" s="36">
        <v>5853</v>
      </c>
      <c r="L53" s="48"/>
    </row>
    <row r="54" spans="1:12" s="587" customFormat="1" ht="8.1" customHeight="1">
      <c r="A54" s="37"/>
      <c r="B54" s="38"/>
      <c r="C54" s="33"/>
      <c r="D54" s="651"/>
      <c r="E54" s="36"/>
      <c r="F54" s="36"/>
      <c r="G54" s="36"/>
      <c r="H54" s="36"/>
      <c r="I54" s="36"/>
      <c r="J54" s="36"/>
      <c r="K54" s="36"/>
      <c r="L54" s="595"/>
    </row>
    <row r="55" spans="1:12" s="587" customFormat="1" ht="16.5">
      <c r="A55" s="34"/>
      <c r="B55" s="35" t="s">
        <v>493</v>
      </c>
      <c r="C55" s="39"/>
      <c r="D55" s="651">
        <v>2021</v>
      </c>
      <c r="E55" s="36">
        <f>SUM(F55:G55)</f>
        <v>545</v>
      </c>
      <c r="F55" s="36">
        <v>237</v>
      </c>
      <c r="G55" s="36">
        <v>308</v>
      </c>
      <c r="H55" s="36"/>
      <c r="I55" s="36">
        <f>SUM(J55:K55)</f>
        <v>12213</v>
      </c>
      <c r="J55" s="36">
        <v>3632</v>
      </c>
      <c r="K55" s="36">
        <v>8581</v>
      </c>
      <c r="L55" s="48"/>
    </row>
    <row r="56" spans="1:12" s="587" customFormat="1" ht="16.5">
      <c r="A56" s="37"/>
      <c r="B56" s="38" t="s">
        <v>494</v>
      </c>
      <c r="C56" s="39"/>
      <c r="D56" s="651">
        <v>2022</v>
      </c>
      <c r="E56" s="36">
        <f t="shared" ref="E56:E57" si="18">SUM(F56:G56)</f>
        <v>534</v>
      </c>
      <c r="F56" s="36">
        <v>231</v>
      </c>
      <c r="G56" s="36">
        <v>303</v>
      </c>
      <c r="H56" s="36"/>
      <c r="I56" s="36">
        <f t="shared" ref="I56:I57" si="19">SUM(J56:K56)</f>
        <v>12854</v>
      </c>
      <c r="J56" s="36">
        <v>3838</v>
      </c>
      <c r="K56" s="36">
        <v>9016</v>
      </c>
      <c r="L56" s="595"/>
    </row>
    <row r="57" spans="1:12" s="587" customFormat="1" ht="20.25" customHeight="1">
      <c r="A57" s="46"/>
      <c r="B57" s="47"/>
      <c r="C57" s="33"/>
      <c r="D57" s="651">
        <v>2023</v>
      </c>
      <c r="E57" s="36">
        <f t="shared" si="18"/>
        <v>524</v>
      </c>
      <c r="F57" s="36">
        <v>223</v>
      </c>
      <c r="G57" s="36">
        <v>301</v>
      </c>
      <c r="H57" s="36"/>
      <c r="I57" s="36">
        <f t="shared" si="19"/>
        <v>14768</v>
      </c>
      <c r="J57" s="36">
        <v>4559</v>
      </c>
      <c r="K57" s="36">
        <v>10209</v>
      </c>
      <c r="L57" s="48"/>
    </row>
    <row r="58" spans="1:12" s="587" customFormat="1" ht="8.1" customHeight="1">
      <c r="A58" s="46"/>
      <c r="B58" s="47"/>
      <c r="C58" s="33"/>
      <c r="D58" s="651"/>
      <c r="E58" s="36"/>
      <c r="F58" s="36"/>
      <c r="G58" s="36"/>
      <c r="H58" s="36"/>
      <c r="I58" s="36"/>
      <c r="J58" s="36"/>
      <c r="K58" s="36"/>
      <c r="L58" s="48"/>
    </row>
    <row r="59" spans="1:12" s="587" customFormat="1" ht="16.5">
      <c r="A59" s="15"/>
      <c r="B59" s="10" t="s">
        <v>16</v>
      </c>
      <c r="C59" s="33"/>
      <c r="D59" s="651"/>
      <c r="E59" s="36"/>
      <c r="F59" s="36"/>
      <c r="G59" s="36"/>
      <c r="H59" s="36"/>
      <c r="I59" s="36"/>
      <c r="J59" s="36"/>
      <c r="K59" s="36"/>
      <c r="L59" s="595"/>
    </row>
    <row r="60" spans="1:12" s="587" customFormat="1" ht="16.5">
      <c r="A60" s="34"/>
      <c r="B60" s="35" t="s">
        <v>477</v>
      </c>
      <c r="C60" s="33"/>
      <c r="D60" s="651">
        <v>2021</v>
      </c>
      <c r="E60" s="36">
        <f>SUM(F60:G60)</f>
        <v>642</v>
      </c>
      <c r="F60" s="36">
        <v>191</v>
      </c>
      <c r="G60" s="36">
        <v>451</v>
      </c>
      <c r="H60" s="36"/>
      <c r="I60" s="36">
        <f>SUM(J60:K60)</f>
        <v>14014</v>
      </c>
      <c r="J60" s="36">
        <v>4587</v>
      </c>
      <c r="K60" s="36">
        <v>9427</v>
      </c>
      <c r="L60" s="48"/>
    </row>
    <row r="61" spans="1:12" s="587" customFormat="1" ht="16.5">
      <c r="A61" s="37"/>
      <c r="B61" s="38" t="s">
        <v>478</v>
      </c>
      <c r="C61" s="33"/>
      <c r="D61" s="651">
        <v>2022</v>
      </c>
      <c r="E61" s="36">
        <f t="shared" ref="E61:E62" si="20">SUM(F61:G61)</f>
        <v>639</v>
      </c>
      <c r="F61" s="36">
        <v>186</v>
      </c>
      <c r="G61" s="36">
        <v>453</v>
      </c>
      <c r="H61" s="36"/>
      <c r="I61" s="36">
        <f t="shared" ref="I61:I62" si="21">SUM(J61:K61)</f>
        <v>14274</v>
      </c>
      <c r="J61" s="36">
        <v>4767</v>
      </c>
      <c r="K61" s="36">
        <v>9507</v>
      </c>
      <c r="L61" s="48"/>
    </row>
    <row r="62" spans="1:12" s="587" customFormat="1" ht="16.5">
      <c r="A62" s="37"/>
      <c r="B62" s="38"/>
      <c r="C62" s="33"/>
      <c r="D62" s="651">
        <v>2023</v>
      </c>
      <c r="E62" s="36">
        <f t="shared" si="20"/>
        <v>620</v>
      </c>
      <c r="F62" s="36">
        <v>184</v>
      </c>
      <c r="G62" s="36">
        <v>436</v>
      </c>
      <c r="H62" s="36"/>
      <c r="I62" s="36">
        <f t="shared" si="21"/>
        <v>14550</v>
      </c>
      <c r="J62" s="36">
        <v>4950</v>
      </c>
      <c r="K62" s="36">
        <v>9600</v>
      </c>
      <c r="L62" s="595"/>
    </row>
    <row r="63" spans="1:12" s="587" customFormat="1" ht="8.1" customHeight="1">
      <c r="A63" s="37"/>
      <c r="B63" s="38"/>
      <c r="C63" s="33"/>
      <c r="D63" s="651"/>
      <c r="E63" s="36"/>
      <c r="F63" s="36"/>
      <c r="G63" s="36"/>
      <c r="H63" s="36"/>
      <c r="I63" s="36"/>
      <c r="J63" s="36"/>
      <c r="K63" s="36"/>
      <c r="L63" s="595"/>
    </row>
    <row r="64" spans="1:12" s="587" customFormat="1" ht="16.5">
      <c r="A64" s="34"/>
      <c r="B64" s="35" t="s">
        <v>487</v>
      </c>
      <c r="C64" s="33"/>
      <c r="D64" s="651">
        <v>2021</v>
      </c>
      <c r="E64" s="36">
        <f>SUM(F64:G64)</f>
        <v>856</v>
      </c>
      <c r="F64" s="36">
        <v>520</v>
      </c>
      <c r="G64" s="36">
        <v>336</v>
      </c>
      <c r="H64" s="36"/>
      <c r="I64" s="36">
        <f>SUM(J64:K64)</f>
        <v>14721</v>
      </c>
      <c r="J64" s="36">
        <v>9209</v>
      </c>
      <c r="K64" s="36">
        <v>5512</v>
      </c>
      <c r="L64" s="48"/>
    </row>
    <row r="65" spans="1:12" s="587" customFormat="1" ht="16.5">
      <c r="A65" s="37"/>
      <c r="B65" s="38" t="s">
        <v>488</v>
      </c>
      <c r="C65" s="33"/>
      <c r="D65" s="651">
        <v>2022</v>
      </c>
      <c r="E65" s="36">
        <f t="shared" ref="E65:E66" si="22">SUM(F65:G65)</f>
        <v>856</v>
      </c>
      <c r="F65" s="36">
        <v>519</v>
      </c>
      <c r="G65" s="36">
        <v>337</v>
      </c>
      <c r="H65" s="36"/>
      <c r="I65" s="36">
        <f t="shared" ref="I65:I66" si="23">SUM(J65:K65)</f>
        <v>13582</v>
      </c>
      <c r="J65" s="36">
        <v>8650</v>
      </c>
      <c r="K65" s="36">
        <v>4932</v>
      </c>
      <c r="L65" s="48"/>
    </row>
    <row r="66" spans="1:12" s="587" customFormat="1" ht="16.5">
      <c r="A66" s="46"/>
      <c r="B66" s="47"/>
      <c r="C66" s="33"/>
      <c r="D66" s="651">
        <v>2023</v>
      </c>
      <c r="E66" s="36">
        <f t="shared" si="22"/>
        <v>868</v>
      </c>
      <c r="F66" s="36">
        <v>523</v>
      </c>
      <c r="G66" s="36">
        <v>345</v>
      </c>
      <c r="H66" s="36"/>
      <c r="I66" s="36">
        <f t="shared" si="23"/>
        <v>14131</v>
      </c>
      <c r="J66" s="36">
        <v>9025</v>
      </c>
      <c r="K66" s="36">
        <v>5106</v>
      </c>
      <c r="L66" s="48"/>
    </row>
    <row r="67" spans="1:12" s="587" customFormat="1" ht="8.1" customHeight="1">
      <c r="A67" s="46"/>
      <c r="B67" s="47"/>
      <c r="C67" s="33"/>
      <c r="D67" s="651"/>
      <c r="E67" s="36"/>
      <c r="F67" s="36"/>
      <c r="G67" s="36"/>
      <c r="H67" s="36"/>
      <c r="I67" s="36"/>
      <c r="J67" s="36"/>
      <c r="K67" s="36"/>
      <c r="L67" s="48"/>
    </row>
    <row r="68" spans="1:12" s="587" customFormat="1" ht="16.5">
      <c r="A68" s="15"/>
      <c r="B68" s="10" t="s">
        <v>17</v>
      </c>
      <c r="C68" s="33"/>
      <c r="D68" s="651"/>
      <c r="E68" s="36"/>
      <c r="F68" s="36"/>
      <c r="G68" s="36"/>
      <c r="H68" s="36"/>
      <c r="I68" s="36"/>
      <c r="J68" s="36"/>
      <c r="K68" s="36"/>
      <c r="L68" s="595"/>
    </row>
    <row r="69" spans="1:12" s="587" customFormat="1" ht="16.5">
      <c r="A69" s="34"/>
      <c r="B69" s="35" t="s">
        <v>477</v>
      </c>
      <c r="C69" s="33"/>
      <c r="D69" s="651">
        <v>2021</v>
      </c>
      <c r="E69" s="36">
        <f>SUM(F69:G69)</f>
        <v>482</v>
      </c>
      <c r="F69" s="36">
        <v>107</v>
      </c>
      <c r="G69" s="36">
        <v>375</v>
      </c>
      <c r="H69" s="36"/>
      <c r="I69" s="36">
        <f>SUM(J69:K69)</f>
        <v>10896</v>
      </c>
      <c r="J69" s="36">
        <v>2991</v>
      </c>
      <c r="K69" s="36">
        <v>7905</v>
      </c>
      <c r="L69" s="48"/>
    </row>
    <row r="70" spans="1:12" s="587" customFormat="1" ht="16.5">
      <c r="A70" s="37"/>
      <c r="B70" s="38" t="s">
        <v>484</v>
      </c>
      <c r="C70" s="33"/>
      <c r="D70" s="651">
        <v>2022</v>
      </c>
      <c r="E70" s="36">
        <f>SUM(F70:G70)</f>
        <v>490</v>
      </c>
      <c r="F70" s="36">
        <v>109</v>
      </c>
      <c r="G70" s="36">
        <v>381</v>
      </c>
      <c r="H70" s="36"/>
      <c r="I70" s="36">
        <f t="shared" ref="I70:I71" si="24">SUM(J70:K70)</f>
        <v>11188</v>
      </c>
      <c r="J70" s="36">
        <v>3186</v>
      </c>
      <c r="K70" s="36">
        <v>8002</v>
      </c>
      <c r="L70" s="48"/>
    </row>
    <row r="71" spans="1:12" s="587" customFormat="1" ht="16.5">
      <c r="A71" s="46"/>
      <c r="B71" s="47"/>
      <c r="C71" s="33"/>
      <c r="D71" s="651">
        <v>2023</v>
      </c>
      <c r="E71" s="36">
        <f>SUM(F71:G71)</f>
        <v>491</v>
      </c>
      <c r="F71" s="36">
        <v>112</v>
      </c>
      <c r="G71" s="36">
        <v>379</v>
      </c>
      <c r="H71" s="36"/>
      <c r="I71" s="36">
        <f t="shared" si="24"/>
        <v>11718</v>
      </c>
      <c r="J71" s="36">
        <v>3492</v>
      </c>
      <c r="K71" s="36">
        <v>8226</v>
      </c>
      <c r="L71" s="48"/>
    </row>
    <row r="72" spans="1:12" s="587" customFormat="1" ht="8.1" customHeight="1" thickBot="1">
      <c r="A72" s="767"/>
      <c r="B72" s="768"/>
      <c r="C72" s="757"/>
      <c r="D72" s="782"/>
      <c r="E72" s="783"/>
      <c r="F72" s="783"/>
      <c r="G72" s="783"/>
      <c r="H72" s="784"/>
      <c r="I72" s="783"/>
      <c r="J72" s="783"/>
      <c r="K72" s="783"/>
      <c r="L72" s="784"/>
    </row>
    <row r="73" spans="1:12" s="525" customFormat="1" ht="16.149999999999999" customHeight="1">
      <c r="A73" s="761">
        <v>5</v>
      </c>
      <c r="B73" s="761"/>
      <c r="C73" s="761"/>
      <c r="D73" s="785"/>
      <c r="E73" s="762"/>
      <c r="F73" s="763"/>
      <c r="G73" s="763"/>
      <c r="H73" s="675"/>
      <c r="I73" s="675"/>
      <c r="J73" s="675"/>
      <c r="K73" s="763"/>
      <c r="L73" s="367" t="s">
        <v>829</v>
      </c>
    </row>
    <row r="74" spans="1:12" s="525" customFormat="1" ht="15" customHeight="1">
      <c r="A74" s="764"/>
      <c r="B74" s="764"/>
      <c r="C74" s="675"/>
      <c r="D74" s="786"/>
      <c r="E74" s="765"/>
      <c r="F74" s="675"/>
      <c r="G74" s="763"/>
      <c r="H74" s="675"/>
      <c r="I74" s="675"/>
      <c r="J74" s="675"/>
      <c r="K74" s="763"/>
      <c r="L74" s="368" t="s">
        <v>810</v>
      </c>
    </row>
    <row r="75" spans="1:12">
      <c r="A75" s="46"/>
      <c r="B75" s="46"/>
      <c r="C75" s="40"/>
      <c r="D75" s="753"/>
      <c r="E75" s="774"/>
      <c r="F75" s="774"/>
      <c r="G75" s="774"/>
      <c r="H75" s="787"/>
      <c r="I75" s="774"/>
      <c r="J75" s="774"/>
      <c r="K75" s="774"/>
      <c r="L75" s="787"/>
    </row>
    <row r="76" spans="1:12">
      <c r="A76" s="40"/>
      <c r="B76" s="40"/>
      <c r="C76" s="40"/>
      <c r="D76" s="753"/>
      <c r="E76" s="737"/>
      <c r="F76" s="40"/>
      <c r="G76" s="40"/>
      <c r="H76" s="40"/>
      <c r="I76" s="737"/>
      <c r="J76" s="46"/>
      <c r="K76" s="40"/>
      <c r="L76" s="40"/>
    </row>
    <row r="77" spans="1:12">
      <c r="A77" s="40"/>
      <c r="B77" s="40"/>
      <c r="C77" s="40"/>
      <c r="D77" s="753"/>
      <c r="E77" s="737"/>
      <c r="F77" s="40"/>
      <c r="G77" s="40"/>
      <c r="H77" s="40"/>
      <c r="I77" s="737"/>
      <c r="J77" s="46"/>
      <c r="K77" s="748"/>
      <c r="L77" s="40"/>
    </row>
  </sheetData>
  <mergeCells count="4">
    <mergeCell ref="E6:G6"/>
    <mergeCell ref="I6:K6"/>
    <mergeCell ref="E7:G7"/>
    <mergeCell ref="I7:K7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6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L71"/>
  <sheetViews>
    <sheetView view="pageBreakPreview" zoomScale="90" zoomScaleNormal="100" zoomScaleSheetLayoutView="90" workbookViewId="0">
      <selection activeCell="B4" sqref="B4"/>
    </sheetView>
  </sheetViews>
  <sheetFormatPr defaultColWidth="12.5703125" defaultRowHeight="17.25"/>
  <cols>
    <col min="1" max="1" width="1.28515625" style="501" customWidth="1"/>
    <col min="2" max="2" width="12.42578125" style="501" customWidth="1"/>
    <col min="3" max="3" width="33.5703125" style="501" customWidth="1"/>
    <col min="4" max="4" width="9.28515625" style="502" customWidth="1"/>
    <col min="5" max="5" width="9.140625" style="501" customWidth="1"/>
    <col min="6" max="6" width="11.28515625" style="501" customWidth="1"/>
    <col min="7" max="7" width="13.85546875" style="501" customWidth="1"/>
    <col min="8" max="8" width="1.140625" style="501" customWidth="1"/>
    <col min="9" max="9" width="9.140625" style="501" customWidth="1"/>
    <col min="10" max="10" width="11.28515625" style="501" customWidth="1"/>
    <col min="11" max="11" width="13.85546875" style="501" customWidth="1"/>
    <col min="12" max="12" width="1.7109375" style="501" customWidth="1"/>
    <col min="13" max="16384" width="12.5703125" style="501"/>
  </cols>
  <sheetData>
    <row r="1" spans="1:12">
      <c r="A1" s="32"/>
      <c r="B1" s="32"/>
      <c r="C1" s="32"/>
      <c r="D1" s="725"/>
      <c r="E1" s="53"/>
      <c r="F1" s="32"/>
      <c r="G1" s="32"/>
      <c r="H1" s="32"/>
      <c r="I1" s="53"/>
      <c r="J1" s="700"/>
      <c r="K1" s="726"/>
      <c r="L1" s="32"/>
    </row>
    <row r="2" spans="1:12">
      <c r="A2" s="727"/>
      <c r="B2" s="727" t="s">
        <v>1211</v>
      </c>
      <c r="C2" s="693" t="s">
        <v>1137</v>
      </c>
      <c r="D2" s="728"/>
      <c r="E2" s="53"/>
      <c r="F2" s="32"/>
      <c r="G2" s="32"/>
      <c r="H2" s="32"/>
      <c r="I2" s="53"/>
      <c r="J2" s="32"/>
      <c r="K2" s="32"/>
      <c r="L2" s="32"/>
    </row>
    <row r="3" spans="1:12">
      <c r="A3" s="726"/>
      <c r="B3" s="726" t="s">
        <v>1212</v>
      </c>
      <c r="C3" s="700" t="s">
        <v>1138</v>
      </c>
      <c r="D3" s="729"/>
      <c r="E3" s="53"/>
      <c r="F3" s="32"/>
      <c r="G3" s="32"/>
      <c r="H3" s="32"/>
      <c r="I3" s="53"/>
      <c r="J3" s="32"/>
      <c r="K3" s="32"/>
      <c r="L3" s="32"/>
    </row>
    <row r="4" spans="1:12" ht="10.15" customHeight="1" thickBot="1">
      <c r="A4" s="32"/>
      <c r="B4" s="32"/>
      <c r="C4" s="32"/>
      <c r="D4" s="725"/>
      <c r="E4" s="53"/>
      <c r="F4" s="32"/>
      <c r="G4" s="32"/>
      <c r="H4" s="32"/>
      <c r="I4" s="53"/>
      <c r="J4" s="32"/>
      <c r="K4" s="32"/>
      <c r="L4" s="32"/>
    </row>
    <row r="5" spans="1:12" ht="8.1" customHeight="1" thickTop="1">
      <c r="A5" s="730"/>
      <c r="B5" s="730"/>
      <c r="C5" s="730"/>
      <c r="D5" s="731"/>
      <c r="E5" s="732"/>
      <c r="F5" s="730"/>
      <c r="G5" s="730"/>
      <c r="H5" s="730"/>
      <c r="I5" s="733"/>
      <c r="J5" s="730"/>
      <c r="K5" s="730"/>
      <c r="L5" s="730"/>
    </row>
    <row r="6" spans="1:12">
      <c r="A6" s="734"/>
      <c r="B6" s="735" t="s">
        <v>875</v>
      </c>
      <c r="C6" s="33"/>
      <c r="D6" s="736" t="s">
        <v>1</v>
      </c>
      <c r="E6" s="1713" t="s">
        <v>394</v>
      </c>
      <c r="F6" s="1713"/>
      <c r="G6" s="1713"/>
      <c r="H6" s="45"/>
      <c r="I6" s="1713" t="s">
        <v>395</v>
      </c>
      <c r="J6" s="1713"/>
      <c r="K6" s="1713"/>
      <c r="L6" s="737"/>
    </row>
    <row r="7" spans="1:12" s="553" customFormat="1">
      <c r="A7" s="738"/>
      <c r="B7" s="739" t="s">
        <v>876</v>
      </c>
      <c r="C7" s="740"/>
      <c r="D7" s="741" t="s">
        <v>6</v>
      </c>
      <c r="E7" s="1716" t="s">
        <v>398</v>
      </c>
      <c r="F7" s="1716"/>
      <c r="G7" s="1716"/>
      <c r="H7" s="670"/>
      <c r="I7" s="1716" t="s">
        <v>359</v>
      </c>
      <c r="J7" s="1716"/>
      <c r="K7" s="1716"/>
      <c r="L7" s="742"/>
    </row>
    <row r="8" spans="1:12">
      <c r="A8" s="40"/>
      <c r="B8" s="33"/>
      <c r="C8" s="33"/>
      <c r="D8" s="743"/>
      <c r="E8" s="744" t="s">
        <v>2</v>
      </c>
      <c r="F8" s="744" t="s">
        <v>33</v>
      </c>
      <c r="G8" s="744" t="s">
        <v>34</v>
      </c>
      <c r="H8" s="745"/>
      <c r="I8" s="744" t="s">
        <v>2</v>
      </c>
      <c r="J8" s="744" t="s">
        <v>33</v>
      </c>
      <c r="K8" s="744" t="s">
        <v>34</v>
      </c>
      <c r="L8" s="746"/>
    </row>
    <row r="9" spans="1:12">
      <c r="A9" s="40"/>
      <c r="B9" s="33"/>
      <c r="C9" s="33"/>
      <c r="D9" s="743"/>
      <c r="E9" s="747" t="s">
        <v>7</v>
      </c>
      <c r="F9" s="747" t="s">
        <v>35</v>
      </c>
      <c r="G9" s="747" t="s">
        <v>36</v>
      </c>
      <c r="H9" s="747"/>
      <c r="I9" s="747" t="s">
        <v>7</v>
      </c>
      <c r="J9" s="747" t="s">
        <v>35</v>
      </c>
      <c r="K9" s="747" t="s">
        <v>36</v>
      </c>
      <c r="L9" s="748"/>
    </row>
    <row r="10" spans="1:12" ht="8.1" customHeight="1">
      <c r="A10" s="749"/>
      <c r="B10" s="749"/>
      <c r="C10" s="749"/>
      <c r="D10" s="750"/>
      <c r="E10" s="751"/>
      <c r="F10" s="752"/>
      <c r="G10" s="752"/>
      <c r="H10" s="752"/>
      <c r="I10" s="751"/>
      <c r="J10" s="752"/>
      <c r="K10" s="752"/>
      <c r="L10" s="752"/>
    </row>
    <row r="11" spans="1:12" s="587" customFormat="1" ht="8.1" customHeight="1">
      <c r="A11" s="40"/>
      <c r="B11" s="40"/>
      <c r="C11" s="40"/>
      <c r="D11" s="753"/>
      <c r="E11" s="754"/>
      <c r="F11" s="748"/>
      <c r="G11" s="748"/>
      <c r="H11" s="748"/>
      <c r="I11" s="754"/>
      <c r="J11" s="748"/>
      <c r="K11" s="748"/>
      <c r="L11" s="748"/>
    </row>
    <row r="12" spans="1:12" s="587" customFormat="1" ht="16.5">
      <c r="A12" s="34"/>
      <c r="B12" s="35" t="s">
        <v>483</v>
      </c>
      <c r="C12" s="33"/>
      <c r="D12" s="651">
        <v>2021</v>
      </c>
      <c r="E12" s="36">
        <f>SUM(F12:G12)</f>
        <v>623</v>
      </c>
      <c r="F12" s="36">
        <v>278</v>
      </c>
      <c r="G12" s="36">
        <v>345</v>
      </c>
      <c r="H12" s="36"/>
      <c r="I12" s="36">
        <f>SUM(J12:K12)</f>
        <v>13372</v>
      </c>
      <c r="J12" s="36">
        <v>4692</v>
      </c>
      <c r="K12" s="36">
        <v>8680</v>
      </c>
      <c r="L12" s="48"/>
    </row>
    <row r="13" spans="1:12" s="587" customFormat="1" ht="16.5">
      <c r="A13" s="37"/>
      <c r="B13" s="38" t="s">
        <v>484</v>
      </c>
      <c r="C13" s="33"/>
      <c r="D13" s="651">
        <v>2022</v>
      </c>
      <c r="E13" s="36">
        <f t="shared" ref="E13:E14" si="0">SUM(F13:G13)</f>
        <v>661</v>
      </c>
      <c r="F13" s="36">
        <v>287</v>
      </c>
      <c r="G13" s="36">
        <v>374</v>
      </c>
      <c r="H13" s="36"/>
      <c r="I13" s="36">
        <f t="shared" ref="I13:I14" si="1">SUM(J13:K13)</f>
        <v>13319</v>
      </c>
      <c r="J13" s="36">
        <v>4693</v>
      </c>
      <c r="K13" s="36">
        <v>8626</v>
      </c>
      <c r="L13" s="48"/>
    </row>
    <row r="14" spans="1:12" s="587" customFormat="1" ht="16.5">
      <c r="A14" s="37"/>
      <c r="B14" s="38"/>
      <c r="C14" s="33"/>
      <c r="D14" s="651">
        <v>2023</v>
      </c>
      <c r="E14" s="36">
        <f t="shared" si="0"/>
        <v>661</v>
      </c>
      <c r="F14" s="36">
        <v>285</v>
      </c>
      <c r="G14" s="36">
        <v>376</v>
      </c>
      <c r="H14" s="36"/>
      <c r="I14" s="36">
        <f t="shared" si="1"/>
        <v>13701</v>
      </c>
      <c r="J14" s="36">
        <v>4920</v>
      </c>
      <c r="K14" s="36">
        <v>8781</v>
      </c>
      <c r="L14" s="595"/>
    </row>
    <row r="15" spans="1:12" s="587" customFormat="1" ht="16.5">
      <c r="A15" s="15"/>
      <c r="B15" s="10" t="s">
        <v>18</v>
      </c>
      <c r="C15" s="33"/>
      <c r="D15" s="651"/>
      <c r="E15" s="36"/>
      <c r="F15" s="36"/>
      <c r="G15" s="36"/>
      <c r="H15" s="36"/>
      <c r="I15" s="36"/>
      <c r="J15" s="36"/>
      <c r="K15" s="36"/>
      <c r="L15" s="595"/>
    </row>
    <row r="16" spans="1:12" s="587" customFormat="1" ht="16.5">
      <c r="A16" s="34"/>
      <c r="B16" s="35" t="s">
        <v>469</v>
      </c>
      <c r="C16" s="33"/>
      <c r="D16" s="651">
        <v>2021</v>
      </c>
      <c r="E16" s="36">
        <f>SUM(F16:G16)</f>
        <v>848</v>
      </c>
      <c r="F16" s="36">
        <v>370</v>
      </c>
      <c r="G16" s="36">
        <v>478</v>
      </c>
      <c r="H16" s="36"/>
      <c r="I16" s="36">
        <f>SUM(J16:K16)</f>
        <v>7954</v>
      </c>
      <c r="J16" s="36">
        <v>2710</v>
      </c>
      <c r="K16" s="36">
        <v>5244</v>
      </c>
      <c r="L16" s="48"/>
    </row>
    <row r="17" spans="1:12" s="587" customFormat="1" ht="16.5">
      <c r="A17" s="37"/>
      <c r="B17" s="38" t="s">
        <v>470</v>
      </c>
      <c r="C17" s="33"/>
      <c r="D17" s="651">
        <v>2022</v>
      </c>
      <c r="E17" s="36">
        <f>SUM(F17:G17)</f>
        <v>881</v>
      </c>
      <c r="F17" s="36">
        <v>381</v>
      </c>
      <c r="G17" s="36">
        <v>500</v>
      </c>
      <c r="H17" s="36"/>
      <c r="I17" s="36">
        <f>SUM(J17:K17)</f>
        <v>8247</v>
      </c>
      <c r="J17" s="36">
        <v>2730</v>
      </c>
      <c r="K17" s="36">
        <v>5517</v>
      </c>
      <c r="L17" s="48"/>
    </row>
    <row r="18" spans="1:12" s="587" customFormat="1" ht="16.5">
      <c r="A18" s="37"/>
      <c r="B18" s="789"/>
      <c r="C18" s="33"/>
      <c r="D18" s="651">
        <v>2023</v>
      </c>
      <c r="E18" s="36">
        <f>SUM(F18:G18)</f>
        <v>922</v>
      </c>
      <c r="F18" s="36">
        <v>398</v>
      </c>
      <c r="G18" s="36">
        <v>524</v>
      </c>
      <c r="H18" s="36"/>
      <c r="I18" s="36">
        <f>SUM(J18:K18)</f>
        <v>7675</v>
      </c>
      <c r="J18" s="36">
        <v>2562</v>
      </c>
      <c r="K18" s="36">
        <v>5113</v>
      </c>
      <c r="L18" s="595"/>
    </row>
    <row r="19" spans="1:12" s="587" customFormat="1" ht="8.1" customHeight="1">
      <c r="A19" s="37"/>
      <c r="B19" s="789"/>
      <c r="C19" s="33"/>
      <c r="D19" s="651"/>
      <c r="E19" s="36"/>
      <c r="F19" s="36"/>
      <c r="G19" s="36"/>
      <c r="H19" s="36"/>
      <c r="I19" s="36"/>
      <c r="J19" s="36"/>
      <c r="K19" s="36"/>
      <c r="L19" s="595"/>
    </row>
    <row r="20" spans="1:12" s="587" customFormat="1" ht="16.5">
      <c r="A20" s="34"/>
      <c r="B20" s="35" t="s">
        <v>477</v>
      </c>
      <c r="C20" s="33"/>
      <c r="D20" s="651">
        <v>2021</v>
      </c>
      <c r="E20" s="36">
        <f>SUM(F20:G20)</f>
        <v>372</v>
      </c>
      <c r="F20" s="36">
        <v>130</v>
      </c>
      <c r="G20" s="36">
        <v>242</v>
      </c>
      <c r="H20" s="36"/>
      <c r="I20" s="36">
        <f>SUM(J20:K20)</f>
        <v>8332</v>
      </c>
      <c r="J20" s="36">
        <v>2761</v>
      </c>
      <c r="K20" s="36">
        <v>5571</v>
      </c>
      <c r="L20" s="48"/>
    </row>
    <row r="21" spans="1:12" s="587" customFormat="1" ht="16.5">
      <c r="A21" s="37"/>
      <c r="B21" s="38" t="s">
        <v>478</v>
      </c>
      <c r="C21" s="33"/>
      <c r="D21" s="651">
        <v>2022</v>
      </c>
      <c r="E21" s="36">
        <f>SUM(F21:G21)</f>
        <v>375</v>
      </c>
      <c r="F21" s="36">
        <v>129</v>
      </c>
      <c r="G21" s="36">
        <v>246</v>
      </c>
      <c r="H21" s="36"/>
      <c r="I21" s="36">
        <f>SUM(J21:K21)</f>
        <v>8434</v>
      </c>
      <c r="J21" s="36">
        <v>2782</v>
      </c>
      <c r="K21" s="36">
        <v>5652</v>
      </c>
      <c r="L21" s="48"/>
    </row>
    <row r="22" spans="1:12" s="587" customFormat="1" ht="16.5">
      <c r="A22" s="37"/>
      <c r="B22" s="38"/>
      <c r="C22" s="33"/>
      <c r="D22" s="651">
        <v>2023</v>
      </c>
      <c r="E22" s="36">
        <f>SUM(F22:G22)</f>
        <v>374</v>
      </c>
      <c r="F22" s="788">
        <v>124</v>
      </c>
      <c r="G22" s="788">
        <v>250</v>
      </c>
      <c r="H22" s="36"/>
      <c r="I22" s="36">
        <f>SUM(J22:K22)</f>
        <v>8629</v>
      </c>
      <c r="J22" s="36">
        <v>2886</v>
      </c>
      <c r="K22" s="36">
        <v>5743</v>
      </c>
      <c r="L22" s="595"/>
    </row>
    <row r="23" spans="1:12" s="587" customFormat="1" ht="8.1" customHeight="1">
      <c r="A23" s="37"/>
      <c r="B23" s="38"/>
      <c r="C23" s="33"/>
      <c r="D23" s="651"/>
      <c r="E23" s="36"/>
      <c r="F23" s="36"/>
      <c r="G23" s="36"/>
      <c r="H23" s="36"/>
      <c r="I23" s="36"/>
      <c r="J23" s="36"/>
      <c r="K23" s="36"/>
      <c r="L23" s="48"/>
    </row>
    <row r="24" spans="1:12" s="587" customFormat="1" ht="18" customHeight="1">
      <c r="A24" s="34"/>
      <c r="B24" s="35" t="s">
        <v>489</v>
      </c>
      <c r="C24" s="33"/>
      <c r="D24" s="651">
        <v>2021</v>
      </c>
      <c r="E24" s="36">
        <f>SUM(F24:G24)</f>
        <v>764</v>
      </c>
      <c r="F24" s="36">
        <v>394</v>
      </c>
      <c r="G24" s="36">
        <v>370</v>
      </c>
      <c r="H24" s="36"/>
      <c r="I24" s="36">
        <f>SUM(J24:K24)</f>
        <v>13685</v>
      </c>
      <c r="J24" s="36">
        <v>7431</v>
      </c>
      <c r="K24" s="36">
        <v>6254</v>
      </c>
      <c r="L24" s="49"/>
    </row>
    <row r="25" spans="1:12" s="587" customFormat="1" ht="18" customHeight="1">
      <c r="A25" s="37"/>
      <c r="B25" s="38" t="s">
        <v>490</v>
      </c>
      <c r="C25" s="33"/>
      <c r="D25" s="651">
        <v>2022</v>
      </c>
      <c r="E25" s="36">
        <f>SUM(F25:G25)</f>
        <v>759</v>
      </c>
      <c r="F25" s="36">
        <v>384</v>
      </c>
      <c r="G25" s="36">
        <v>375</v>
      </c>
      <c r="H25" s="36"/>
      <c r="I25" s="36">
        <f>SUM(J25:K25)</f>
        <v>13134</v>
      </c>
      <c r="J25" s="36">
        <v>7125</v>
      </c>
      <c r="K25" s="36">
        <v>6009</v>
      </c>
      <c r="L25" s="48"/>
    </row>
    <row r="26" spans="1:12" s="587" customFormat="1" ht="18" customHeight="1">
      <c r="A26" s="37"/>
      <c r="B26" s="38"/>
      <c r="C26" s="33"/>
      <c r="D26" s="651">
        <v>2023</v>
      </c>
      <c r="E26" s="36">
        <f>SUM(F26:G26)</f>
        <v>758</v>
      </c>
      <c r="F26" s="36">
        <v>374</v>
      </c>
      <c r="G26" s="36">
        <v>384</v>
      </c>
      <c r="H26" s="36"/>
      <c r="I26" s="36">
        <f>SUM(J26:K26)</f>
        <v>12896</v>
      </c>
      <c r="J26" s="36">
        <v>7018</v>
      </c>
      <c r="K26" s="36">
        <v>5878</v>
      </c>
      <c r="L26" s="48"/>
    </row>
    <row r="27" spans="1:12" s="587" customFormat="1" ht="8.1" customHeight="1">
      <c r="A27" s="37"/>
      <c r="B27" s="38"/>
      <c r="C27" s="33"/>
      <c r="D27" s="651"/>
      <c r="E27" s="36"/>
      <c r="F27" s="36"/>
      <c r="G27" s="36"/>
      <c r="H27" s="36"/>
      <c r="I27" s="36"/>
      <c r="J27" s="36"/>
      <c r="K27" s="36"/>
      <c r="L27" s="48"/>
    </row>
    <row r="28" spans="1:12" s="587" customFormat="1" ht="18" customHeight="1">
      <c r="A28" s="15"/>
      <c r="B28" s="10" t="s">
        <v>20</v>
      </c>
      <c r="C28" s="33"/>
      <c r="D28" s="651"/>
      <c r="E28" s="36"/>
      <c r="F28" s="36"/>
      <c r="G28" s="36"/>
      <c r="H28" s="36"/>
      <c r="I28" s="36"/>
      <c r="J28" s="36"/>
      <c r="K28" s="36"/>
      <c r="L28" s="49"/>
    </row>
    <row r="29" spans="1:12" s="587" customFormat="1" ht="18" customHeight="1">
      <c r="A29" s="34"/>
      <c r="B29" s="35" t="s">
        <v>475</v>
      </c>
      <c r="C29" s="45"/>
      <c r="D29" s="651">
        <v>2021</v>
      </c>
      <c r="E29" s="36">
        <f>SUM(F29:G29)</f>
        <v>876</v>
      </c>
      <c r="F29" s="36">
        <v>402</v>
      </c>
      <c r="G29" s="36">
        <v>474</v>
      </c>
      <c r="H29" s="36"/>
      <c r="I29" s="36">
        <f>SUM(J29:K29)</f>
        <v>30036</v>
      </c>
      <c r="J29" s="36">
        <v>8941</v>
      </c>
      <c r="K29" s="36">
        <v>21095</v>
      </c>
      <c r="L29" s="766"/>
    </row>
    <row r="30" spans="1:12" s="587" customFormat="1" ht="18" customHeight="1">
      <c r="A30" s="37"/>
      <c r="B30" s="38" t="s">
        <v>476</v>
      </c>
      <c r="C30" s="33"/>
      <c r="D30" s="651">
        <v>2022</v>
      </c>
      <c r="E30" s="36">
        <f t="shared" ref="E30:E31" si="2">SUM(F30:G30)</f>
        <v>852</v>
      </c>
      <c r="F30" s="39">
        <v>387</v>
      </c>
      <c r="G30" s="39">
        <v>465</v>
      </c>
      <c r="H30" s="39"/>
      <c r="I30" s="36">
        <f t="shared" ref="I30:I31" si="3">SUM(J30:K30)</f>
        <v>29636</v>
      </c>
      <c r="J30" s="39">
        <v>8763</v>
      </c>
      <c r="K30" s="39">
        <v>20873</v>
      </c>
      <c r="L30" s="48"/>
    </row>
    <row r="31" spans="1:12" s="587" customFormat="1" ht="18" customHeight="1">
      <c r="A31" s="37"/>
      <c r="B31" s="38"/>
      <c r="C31" s="33"/>
      <c r="D31" s="651">
        <v>2023</v>
      </c>
      <c r="E31" s="36">
        <f t="shared" si="2"/>
        <v>844</v>
      </c>
      <c r="F31" s="39">
        <v>380</v>
      </c>
      <c r="G31" s="39">
        <v>464</v>
      </c>
      <c r="H31" s="39"/>
      <c r="I31" s="36">
        <f t="shared" si="3"/>
        <v>26253</v>
      </c>
      <c r="J31" s="39">
        <v>8044</v>
      </c>
      <c r="K31" s="39">
        <v>18209</v>
      </c>
      <c r="L31" s="48"/>
    </row>
    <row r="32" spans="1:12" s="587" customFormat="1" ht="8.1" customHeight="1">
      <c r="A32" s="37"/>
      <c r="B32" s="38"/>
      <c r="C32" s="33"/>
      <c r="D32" s="651"/>
      <c r="E32" s="36"/>
      <c r="F32" s="558"/>
      <c r="G32" s="558"/>
      <c r="H32" s="558"/>
      <c r="I32" s="36"/>
      <c r="J32" s="558"/>
      <c r="K32" s="558"/>
      <c r="L32" s="48"/>
    </row>
    <row r="33" spans="1:12" ht="18" customHeight="1">
      <c r="A33" s="34"/>
      <c r="B33" s="35" t="s">
        <v>477</v>
      </c>
      <c r="C33" s="33"/>
      <c r="D33" s="651">
        <v>2021</v>
      </c>
      <c r="E33" s="36">
        <f>SUM(F33:G33)</f>
        <v>677</v>
      </c>
      <c r="F33" s="558">
        <v>266</v>
      </c>
      <c r="G33" s="558">
        <v>411</v>
      </c>
      <c r="H33" s="558"/>
      <c r="I33" s="36">
        <f>SUM(J33:K33)</f>
        <v>12759</v>
      </c>
      <c r="J33" s="558">
        <v>4784</v>
      </c>
      <c r="K33" s="558">
        <v>7975</v>
      </c>
      <c r="L33" s="507"/>
    </row>
    <row r="34" spans="1:12" ht="18" customHeight="1">
      <c r="A34" s="37"/>
      <c r="B34" s="38" t="s">
        <v>478</v>
      </c>
      <c r="C34" s="33"/>
      <c r="D34" s="651">
        <v>2022</v>
      </c>
      <c r="E34" s="36">
        <f t="shared" ref="E34:E35" si="4">SUM(F34:G34)</f>
        <v>670</v>
      </c>
      <c r="F34" s="595">
        <v>264</v>
      </c>
      <c r="G34" s="595">
        <v>406</v>
      </c>
      <c r="H34" s="595"/>
      <c r="I34" s="36">
        <f t="shared" ref="I34:I35" si="5">SUM(J34:K34)</f>
        <v>13032</v>
      </c>
      <c r="J34" s="595">
        <v>4842</v>
      </c>
      <c r="K34" s="595">
        <v>8190</v>
      </c>
      <c r="L34" s="507"/>
    </row>
    <row r="35" spans="1:12" ht="18" customHeight="1">
      <c r="A35" s="37"/>
      <c r="B35" s="38"/>
      <c r="C35" s="33"/>
      <c r="D35" s="651">
        <v>2023</v>
      </c>
      <c r="E35" s="36">
        <f t="shared" si="4"/>
        <v>661</v>
      </c>
      <c r="F35" s="39">
        <v>258</v>
      </c>
      <c r="G35" s="39">
        <v>403</v>
      </c>
      <c r="H35" s="39"/>
      <c r="I35" s="36">
        <f t="shared" si="5"/>
        <v>13032</v>
      </c>
      <c r="J35" s="39">
        <v>4842</v>
      </c>
      <c r="K35" s="39">
        <v>8190</v>
      </c>
      <c r="L35" s="507"/>
    </row>
    <row r="36" spans="1:12" ht="8.1" customHeight="1">
      <c r="A36" s="46"/>
      <c r="B36" s="47"/>
      <c r="C36" s="33"/>
      <c r="D36" s="651"/>
      <c r="E36" s="36"/>
      <c r="F36" s="39"/>
      <c r="G36" s="39"/>
      <c r="H36" s="39"/>
      <c r="I36" s="36"/>
      <c r="J36" s="39"/>
      <c r="K36" s="39"/>
      <c r="L36" s="507"/>
    </row>
    <row r="37" spans="1:12" ht="18" customHeight="1">
      <c r="A37" s="15"/>
      <c r="B37" s="10" t="s">
        <v>21</v>
      </c>
      <c r="C37" s="33"/>
      <c r="D37" s="651"/>
      <c r="E37" s="36"/>
      <c r="F37" s="558"/>
      <c r="G37" s="558"/>
      <c r="H37" s="558"/>
      <c r="I37" s="36"/>
      <c r="J37" s="558"/>
      <c r="K37" s="558"/>
      <c r="L37" s="507"/>
    </row>
    <row r="38" spans="1:12" ht="18" customHeight="1">
      <c r="A38" s="34"/>
      <c r="B38" s="35" t="s">
        <v>477</v>
      </c>
      <c r="C38" s="33"/>
      <c r="D38" s="651">
        <v>2021</v>
      </c>
      <c r="E38" s="36">
        <f>SUM(F38:G38)</f>
        <v>342</v>
      </c>
      <c r="F38" s="558">
        <v>118</v>
      </c>
      <c r="G38" s="558">
        <v>224</v>
      </c>
      <c r="H38" s="558"/>
      <c r="I38" s="36">
        <f>SUM(J38:K38)</f>
        <v>7532</v>
      </c>
      <c r="J38" s="558">
        <v>2947</v>
      </c>
      <c r="K38" s="558">
        <v>4585</v>
      </c>
      <c r="L38" s="507"/>
    </row>
    <row r="39" spans="1:12" ht="18" customHeight="1">
      <c r="A39" s="37"/>
      <c r="B39" s="38" t="s">
        <v>478</v>
      </c>
      <c r="C39" s="33"/>
      <c r="D39" s="651">
        <v>2022</v>
      </c>
      <c r="E39" s="36">
        <f t="shared" ref="E39:E40" si="6">SUM(F39:G39)</f>
        <v>337</v>
      </c>
      <c r="F39" s="558">
        <v>115</v>
      </c>
      <c r="G39" s="558">
        <v>222</v>
      </c>
      <c r="H39" s="558"/>
      <c r="I39" s="36">
        <f t="shared" ref="I39:I40" si="7">SUM(J39:K39)</f>
        <v>7874</v>
      </c>
      <c r="J39" s="558">
        <v>2950</v>
      </c>
      <c r="K39" s="558">
        <v>4924</v>
      </c>
      <c r="L39" s="507"/>
    </row>
    <row r="40" spans="1:12" ht="18" customHeight="1">
      <c r="A40" s="46"/>
      <c r="B40" s="47"/>
      <c r="C40" s="33"/>
      <c r="D40" s="651">
        <v>2023</v>
      </c>
      <c r="E40" s="36">
        <f t="shared" si="6"/>
        <v>328</v>
      </c>
      <c r="F40" s="39">
        <v>112</v>
      </c>
      <c r="G40" s="39">
        <v>216</v>
      </c>
      <c r="H40" s="39"/>
      <c r="I40" s="36">
        <f t="shared" si="7"/>
        <v>7519</v>
      </c>
      <c r="J40" s="39">
        <v>2911</v>
      </c>
      <c r="K40" s="39">
        <v>4608</v>
      </c>
      <c r="L40" s="507"/>
    </row>
    <row r="41" spans="1:12" s="587" customFormat="1" ht="8.1" customHeight="1">
      <c r="A41" s="37"/>
      <c r="B41" s="38"/>
      <c r="C41" s="33"/>
      <c r="D41" s="651"/>
      <c r="E41" s="36"/>
      <c r="F41" s="558"/>
      <c r="G41" s="558"/>
      <c r="H41" s="558"/>
      <c r="I41" s="36"/>
      <c r="J41" s="558"/>
      <c r="K41" s="558"/>
      <c r="L41" s="48"/>
    </row>
    <row r="42" spans="1:12" ht="18" customHeight="1">
      <c r="A42" s="34"/>
      <c r="B42" s="35" t="s">
        <v>491</v>
      </c>
      <c r="C42" s="33"/>
      <c r="D42" s="651">
        <v>2021</v>
      </c>
      <c r="E42" s="36">
        <f>SUM(F42:G42)</f>
        <v>1123</v>
      </c>
      <c r="F42" s="558">
        <v>582</v>
      </c>
      <c r="G42" s="558">
        <v>541</v>
      </c>
      <c r="H42" s="558"/>
      <c r="I42" s="36">
        <f>SUM(J42:K42)</f>
        <v>13339</v>
      </c>
      <c r="J42" s="558">
        <v>7437</v>
      </c>
      <c r="K42" s="558">
        <v>5902</v>
      </c>
      <c r="L42" s="507"/>
    </row>
    <row r="43" spans="1:12" ht="18" customHeight="1">
      <c r="A43" s="37"/>
      <c r="B43" s="38" t="s">
        <v>492</v>
      </c>
      <c r="C43" s="33"/>
      <c r="D43" s="651">
        <v>2022</v>
      </c>
      <c r="E43" s="36">
        <f t="shared" ref="E43:E44" si="8">SUM(F43:G43)</f>
        <v>1116</v>
      </c>
      <c r="F43" s="595">
        <v>567</v>
      </c>
      <c r="G43" s="595">
        <v>549</v>
      </c>
      <c r="H43" s="595"/>
      <c r="I43" s="36">
        <f t="shared" ref="I43:I44" si="9">SUM(J43:K43)</f>
        <v>12810</v>
      </c>
      <c r="J43" s="595">
        <v>7095</v>
      </c>
      <c r="K43" s="595">
        <v>5715</v>
      </c>
      <c r="L43" s="507"/>
    </row>
    <row r="44" spans="1:12" ht="18" customHeight="1">
      <c r="A44" s="37"/>
      <c r="B44" s="38"/>
      <c r="C44" s="33"/>
      <c r="D44" s="651">
        <v>2023</v>
      </c>
      <c r="E44" s="36">
        <f t="shared" si="8"/>
        <v>1121</v>
      </c>
      <c r="F44" s="39">
        <v>564</v>
      </c>
      <c r="G44" s="39">
        <v>557</v>
      </c>
      <c r="H44" s="39"/>
      <c r="I44" s="36">
        <f t="shared" si="9"/>
        <v>12164</v>
      </c>
      <c r="J44" s="39">
        <v>6724</v>
      </c>
      <c r="K44" s="39">
        <v>5440</v>
      </c>
      <c r="L44" s="507"/>
    </row>
    <row r="45" spans="1:12" ht="8.1" customHeight="1">
      <c r="A45" s="46"/>
      <c r="B45" s="47"/>
      <c r="C45" s="33"/>
      <c r="D45" s="651"/>
      <c r="E45" s="36"/>
      <c r="F45" s="39"/>
      <c r="G45" s="39"/>
      <c r="H45" s="39"/>
      <c r="I45" s="36"/>
      <c r="J45" s="39"/>
      <c r="K45" s="39"/>
      <c r="L45" s="507"/>
    </row>
    <row r="46" spans="1:12" ht="18" customHeight="1">
      <c r="A46" s="15"/>
      <c r="B46" s="10" t="s">
        <v>19</v>
      </c>
      <c r="C46" s="33"/>
      <c r="D46" s="651"/>
      <c r="E46" s="36"/>
      <c r="F46" s="558"/>
      <c r="G46" s="558"/>
      <c r="H46" s="558"/>
      <c r="I46" s="36"/>
      <c r="J46" s="558"/>
      <c r="K46" s="558"/>
      <c r="L46" s="507"/>
    </row>
    <row r="47" spans="1:12" ht="18" customHeight="1">
      <c r="A47" s="34"/>
      <c r="B47" s="35" t="s">
        <v>459</v>
      </c>
      <c r="C47" s="33"/>
      <c r="D47" s="651">
        <v>2021</v>
      </c>
      <c r="E47" s="36">
        <f>SUM(F47:G47)</f>
        <v>1410</v>
      </c>
      <c r="F47" s="558">
        <v>673</v>
      </c>
      <c r="G47" s="558">
        <v>737</v>
      </c>
      <c r="H47" s="558"/>
      <c r="I47" s="36">
        <f>SUM(J47:K47)</f>
        <v>29492</v>
      </c>
      <c r="J47" s="558">
        <v>12003</v>
      </c>
      <c r="K47" s="558">
        <v>17489</v>
      </c>
      <c r="L47" s="507"/>
    </row>
    <row r="48" spans="1:12" ht="18" customHeight="1">
      <c r="A48" s="37"/>
      <c r="B48" s="38" t="s">
        <v>460</v>
      </c>
      <c r="C48" s="33"/>
      <c r="D48" s="651">
        <v>2022</v>
      </c>
      <c r="E48" s="36">
        <f t="shared" ref="E48:E49" si="10">SUM(F48:G48)</f>
        <v>1388</v>
      </c>
      <c r="F48" s="39">
        <v>659</v>
      </c>
      <c r="G48" s="39">
        <v>729</v>
      </c>
      <c r="H48" s="39"/>
      <c r="I48" s="36">
        <f t="shared" ref="I48:I49" si="11">SUM(J48:K48)</f>
        <v>30182</v>
      </c>
      <c r="J48" s="39">
        <v>12047</v>
      </c>
      <c r="K48" s="39">
        <v>18135</v>
      </c>
      <c r="L48" s="507"/>
    </row>
    <row r="49" spans="1:12" ht="18" customHeight="1">
      <c r="A49" s="37"/>
      <c r="B49" s="38"/>
      <c r="C49" s="33"/>
      <c r="D49" s="651">
        <v>2023</v>
      </c>
      <c r="E49" s="36">
        <f t="shared" si="10"/>
        <v>1376</v>
      </c>
      <c r="F49" s="39">
        <v>638</v>
      </c>
      <c r="G49" s="39">
        <v>738</v>
      </c>
      <c r="H49" s="39"/>
      <c r="I49" s="36">
        <f t="shared" si="11"/>
        <v>30428</v>
      </c>
      <c r="J49" s="39">
        <v>12189</v>
      </c>
      <c r="K49" s="39">
        <v>18239</v>
      </c>
      <c r="L49" s="507"/>
    </row>
    <row r="50" spans="1:12" ht="8.1" customHeight="1">
      <c r="A50" s="37"/>
      <c r="B50" s="38"/>
      <c r="C50" s="33"/>
      <c r="D50" s="651"/>
      <c r="E50" s="36"/>
      <c r="F50" s="558"/>
      <c r="G50" s="558"/>
      <c r="H50" s="558"/>
      <c r="I50" s="36"/>
      <c r="J50" s="558"/>
      <c r="K50" s="558"/>
      <c r="L50" s="507"/>
    </row>
    <row r="51" spans="1:12" ht="18" customHeight="1">
      <c r="A51" s="34"/>
      <c r="B51" s="35" t="s">
        <v>477</v>
      </c>
      <c r="C51" s="33"/>
      <c r="D51" s="651">
        <v>2021</v>
      </c>
      <c r="E51" s="36">
        <f>SUM(F51:G51)</f>
        <v>566</v>
      </c>
      <c r="F51" s="558">
        <v>232</v>
      </c>
      <c r="G51" s="558">
        <v>334</v>
      </c>
      <c r="H51" s="558"/>
      <c r="I51" s="36">
        <f>SUM(J51:K51)</f>
        <v>6404</v>
      </c>
      <c r="J51" s="558">
        <v>2820</v>
      </c>
      <c r="K51" s="558">
        <v>3584</v>
      </c>
      <c r="L51" s="507"/>
    </row>
    <row r="52" spans="1:12" ht="18" customHeight="1">
      <c r="A52" s="37"/>
      <c r="B52" s="38" t="s">
        <v>478</v>
      </c>
      <c r="C52" s="33"/>
      <c r="D52" s="651">
        <v>2022</v>
      </c>
      <c r="E52" s="36">
        <f t="shared" ref="E52:E53" si="12">SUM(F52:G52)</f>
        <v>553</v>
      </c>
      <c r="F52" s="36">
        <v>221</v>
      </c>
      <c r="G52" s="36">
        <v>332</v>
      </c>
      <c r="H52" s="36"/>
      <c r="I52" s="36">
        <f t="shared" ref="I52:I53" si="13">SUM(J52:K52)</f>
        <v>6364</v>
      </c>
      <c r="J52" s="36">
        <v>2764</v>
      </c>
      <c r="K52" s="36">
        <v>3600</v>
      </c>
      <c r="L52" s="507"/>
    </row>
    <row r="53" spans="1:12" ht="18" customHeight="1">
      <c r="A53" s="37"/>
      <c r="B53" s="38"/>
      <c r="C53" s="33"/>
      <c r="D53" s="651">
        <v>2023</v>
      </c>
      <c r="E53" s="36">
        <f t="shared" si="12"/>
        <v>557</v>
      </c>
      <c r="F53" s="39">
        <v>223</v>
      </c>
      <c r="G53" s="39">
        <v>334</v>
      </c>
      <c r="H53" s="39"/>
      <c r="I53" s="36">
        <f t="shared" si="13"/>
        <v>6036</v>
      </c>
      <c r="J53" s="39">
        <v>2632</v>
      </c>
      <c r="K53" s="39">
        <v>3404</v>
      </c>
      <c r="L53" s="507"/>
    </row>
    <row r="54" spans="1:12" ht="8.1" customHeight="1">
      <c r="A54" s="37"/>
      <c r="B54" s="38"/>
      <c r="C54" s="33"/>
      <c r="D54" s="651"/>
      <c r="E54" s="36"/>
      <c r="F54" s="39"/>
      <c r="G54" s="39"/>
      <c r="H54" s="39"/>
      <c r="I54" s="36"/>
      <c r="J54" s="39"/>
      <c r="K54" s="39"/>
      <c r="L54" s="507"/>
    </row>
    <row r="55" spans="1:12" ht="18" customHeight="1">
      <c r="A55" s="15"/>
      <c r="B55" s="10" t="s">
        <v>45</v>
      </c>
      <c r="C55" s="33"/>
      <c r="D55" s="651"/>
      <c r="E55" s="36"/>
      <c r="F55" s="558"/>
      <c r="G55" s="558"/>
      <c r="H55" s="558"/>
      <c r="I55" s="36"/>
      <c r="J55" s="558"/>
      <c r="K55" s="558"/>
      <c r="L55" s="507"/>
    </row>
    <row r="56" spans="1:12" ht="18" customHeight="1">
      <c r="A56" s="34"/>
      <c r="B56" s="35" t="s">
        <v>473</v>
      </c>
      <c r="C56" s="33"/>
      <c r="D56" s="651">
        <v>2021</v>
      </c>
      <c r="E56" s="36">
        <f>SUM(F56:G56)</f>
        <v>960</v>
      </c>
      <c r="F56" s="558">
        <v>478</v>
      </c>
      <c r="G56" s="558">
        <v>482</v>
      </c>
      <c r="H56" s="558"/>
      <c r="I56" s="36">
        <f>SUM(J56:K56)</f>
        <v>16061</v>
      </c>
      <c r="J56" s="558">
        <v>5305</v>
      </c>
      <c r="K56" s="558">
        <v>10756</v>
      </c>
      <c r="L56" s="507"/>
    </row>
    <row r="57" spans="1:12" ht="18" customHeight="1">
      <c r="A57" s="37"/>
      <c r="B57" s="38" t="s">
        <v>474</v>
      </c>
      <c r="C57" s="33"/>
      <c r="D57" s="651">
        <v>2022</v>
      </c>
      <c r="E57" s="36">
        <f t="shared" ref="E57:E58" si="14">SUM(F57:G57)</f>
        <v>975</v>
      </c>
      <c r="F57" s="39">
        <v>486</v>
      </c>
      <c r="G57" s="39">
        <v>489</v>
      </c>
      <c r="H57" s="39"/>
      <c r="I57" s="36">
        <f t="shared" ref="I57:I58" si="15">SUM(J57:K57)</f>
        <v>16512</v>
      </c>
      <c r="J57" s="39">
        <v>5553</v>
      </c>
      <c r="K57" s="39">
        <v>10959</v>
      </c>
      <c r="L57" s="507"/>
    </row>
    <row r="58" spans="1:12" ht="18" customHeight="1">
      <c r="A58" s="37"/>
      <c r="B58" s="38"/>
      <c r="C58" s="33"/>
      <c r="D58" s="651">
        <v>2023</v>
      </c>
      <c r="E58" s="36">
        <f t="shared" si="14"/>
        <v>1011</v>
      </c>
      <c r="F58" s="39">
        <v>503</v>
      </c>
      <c r="G58" s="39">
        <v>508</v>
      </c>
      <c r="H58" s="39"/>
      <c r="I58" s="36">
        <f t="shared" si="15"/>
        <v>16859</v>
      </c>
      <c r="J58" s="39">
        <v>5730</v>
      </c>
      <c r="K58" s="39">
        <v>11129</v>
      </c>
      <c r="L58" s="507"/>
    </row>
    <row r="59" spans="1:12" ht="8.1" customHeight="1">
      <c r="A59" s="37"/>
      <c r="B59" s="38"/>
      <c r="C59" s="33"/>
      <c r="D59" s="651"/>
      <c r="E59" s="36"/>
      <c r="F59" s="558"/>
      <c r="G59" s="558"/>
      <c r="H59" s="558"/>
      <c r="I59" s="36"/>
      <c r="J59" s="558"/>
      <c r="K59" s="558"/>
      <c r="L59" s="507"/>
    </row>
    <row r="60" spans="1:12" ht="18" customHeight="1">
      <c r="A60" s="34"/>
      <c r="B60" s="35" t="s">
        <v>477</v>
      </c>
      <c r="C60" s="33"/>
      <c r="D60" s="651">
        <v>2021</v>
      </c>
      <c r="E60" s="36">
        <f>SUM(F60:G60)</f>
        <v>192</v>
      </c>
      <c r="F60" s="558">
        <v>73</v>
      </c>
      <c r="G60" s="558">
        <v>119</v>
      </c>
      <c r="H60" s="558"/>
      <c r="I60" s="36">
        <f>SUM(J60:K60)</f>
        <v>5421</v>
      </c>
      <c r="J60" s="558">
        <v>1639</v>
      </c>
      <c r="K60" s="558">
        <v>3782</v>
      </c>
      <c r="L60" s="507"/>
    </row>
    <row r="61" spans="1:12" ht="18" customHeight="1">
      <c r="A61" s="37"/>
      <c r="B61" s="38" t="s">
        <v>478</v>
      </c>
      <c r="C61" s="47"/>
      <c r="D61" s="651">
        <v>2022</v>
      </c>
      <c r="E61" s="36">
        <f t="shared" ref="E61:E62" si="16">SUM(F61:G61)</f>
        <v>198</v>
      </c>
      <c r="F61" s="595">
        <v>73</v>
      </c>
      <c r="G61" s="595">
        <v>125</v>
      </c>
      <c r="H61" s="595"/>
      <c r="I61" s="36">
        <f t="shared" ref="I61:I62" si="17">SUM(J61:K61)</f>
        <v>5454</v>
      </c>
      <c r="J61" s="595">
        <v>1699</v>
      </c>
      <c r="K61" s="595">
        <v>3755</v>
      </c>
      <c r="L61" s="507"/>
    </row>
    <row r="62" spans="1:12" ht="18" customHeight="1">
      <c r="A62" s="37"/>
      <c r="B62" s="38"/>
      <c r="C62" s="47"/>
      <c r="D62" s="651">
        <v>2023</v>
      </c>
      <c r="E62" s="36">
        <f t="shared" si="16"/>
        <v>199</v>
      </c>
      <c r="F62" s="39">
        <v>73</v>
      </c>
      <c r="G62" s="39">
        <v>126</v>
      </c>
      <c r="H62" s="39"/>
      <c r="I62" s="36">
        <f t="shared" si="17"/>
        <v>5445</v>
      </c>
      <c r="J62" s="39">
        <v>1748</v>
      </c>
      <c r="K62" s="39">
        <v>3697</v>
      </c>
      <c r="L62" s="507"/>
    </row>
    <row r="63" spans="1:12" ht="8.1" customHeight="1">
      <c r="A63" s="37"/>
      <c r="B63" s="38"/>
      <c r="C63" s="33"/>
      <c r="D63" s="651"/>
      <c r="E63" s="36"/>
      <c r="F63" s="39"/>
      <c r="G63" s="39"/>
      <c r="H63" s="39"/>
      <c r="I63" s="36"/>
      <c r="J63" s="39"/>
      <c r="K63" s="39"/>
      <c r="L63" s="507"/>
    </row>
    <row r="64" spans="1:12" ht="18" customHeight="1">
      <c r="A64" s="15"/>
      <c r="B64" s="10" t="s">
        <v>25</v>
      </c>
      <c r="C64" s="47"/>
      <c r="D64" s="651"/>
      <c r="E64" s="36"/>
      <c r="F64" s="558"/>
      <c r="G64" s="558"/>
      <c r="H64" s="558"/>
      <c r="I64" s="36"/>
      <c r="J64" s="558"/>
      <c r="K64" s="558"/>
      <c r="L64" s="507"/>
    </row>
    <row r="65" spans="1:12" ht="18" customHeight="1">
      <c r="A65" s="34"/>
      <c r="B65" s="35" t="s">
        <v>463</v>
      </c>
      <c r="C65" s="33"/>
      <c r="D65" s="651">
        <v>2021</v>
      </c>
      <c r="E65" s="36">
        <f>SUM(F65:G65)</f>
        <v>91</v>
      </c>
      <c r="F65" s="558">
        <v>45</v>
      </c>
      <c r="G65" s="558">
        <v>46</v>
      </c>
      <c r="H65" s="558"/>
      <c r="I65" s="36">
        <f>SUM(J65:K65)</f>
        <v>1374</v>
      </c>
      <c r="J65" s="558">
        <v>617</v>
      </c>
      <c r="K65" s="558">
        <v>757</v>
      </c>
      <c r="L65" s="507"/>
    </row>
    <row r="66" spans="1:12" ht="18" customHeight="1">
      <c r="A66" s="37"/>
      <c r="B66" s="38" t="s">
        <v>464</v>
      </c>
      <c r="C66" s="33"/>
      <c r="D66" s="651">
        <v>2022</v>
      </c>
      <c r="E66" s="36">
        <f t="shared" ref="E66:E67" si="18">SUM(F66:G66)</f>
        <v>91</v>
      </c>
      <c r="F66" s="39">
        <v>45</v>
      </c>
      <c r="G66" s="39">
        <v>46</v>
      </c>
      <c r="H66" s="39"/>
      <c r="I66" s="36">
        <f t="shared" ref="I66:I67" si="19">SUM(J66:K66)</f>
        <v>1453</v>
      </c>
      <c r="J66" s="39">
        <v>637</v>
      </c>
      <c r="K66" s="39">
        <v>816</v>
      </c>
      <c r="L66" s="507"/>
    </row>
    <row r="67" spans="1:12" ht="18" customHeight="1">
      <c r="A67" s="37"/>
      <c r="B67" s="38"/>
      <c r="C67" s="33"/>
      <c r="D67" s="651">
        <v>2023</v>
      </c>
      <c r="E67" s="36">
        <f t="shared" si="18"/>
        <v>88</v>
      </c>
      <c r="F67" s="501">
        <v>46</v>
      </c>
      <c r="G67" s="501">
        <v>42</v>
      </c>
      <c r="I67" s="36">
        <f t="shared" si="19"/>
        <v>1506</v>
      </c>
      <c r="J67" s="501">
        <v>604</v>
      </c>
      <c r="K67" s="501">
        <v>902</v>
      </c>
      <c r="L67" s="507"/>
    </row>
    <row r="68" spans="1:12" ht="5.25" customHeight="1" thickBot="1">
      <c r="A68" s="767"/>
      <c r="B68" s="768"/>
      <c r="C68" s="768"/>
      <c r="D68" s="704"/>
      <c r="E68" s="705"/>
      <c r="F68" s="705">
        <v>15</v>
      </c>
      <c r="G68" s="705">
        <v>25</v>
      </c>
      <c r="H68" s="705"/>
      <c r="I68" s="705"/>
      <c r="J68" s="705"/>
      <c r="K68" s="705"/>
      <c r="L68" s="705"/>
    </row>
    <row r="69" spans="1:12" ht="16.5" customHeight="1">
      <c r="A69" s="769"/>
      <c r="B69" s="33"/>
      <c r="C69" s="33"/>
      <c r="D69" s="41"/>
      <c r="E69" s="45"/>
      <c r="F69" s="43"/>
      <c r="G69" s="43"/>
      <c r="H69" s="661"/>
      <c r="I69" s="661"/>
      <c r="J69" s="661"/>
      <c r="K69" s="43"/>
      <c r="L69" s="367" t="s">
        <v>829</v>
      </c>
    </row>
    <row r="70" spans="1:12" ht="15" customHeight="1">
      <c r="A70" s="770"/>
      <c r="B70" s="642"/>
      <c r="C70" s="661"/>
      <c r="D70" s="771"/>
      <c r="E70" s="772"/>
      <c r="F70" s="661"/>
      <c r="G70" s="43"/>
      <c r="H70" s="661"/>
      <c r="I70" s="661"/>
      <c r="J70" s="661"/>
      <c r="K70" s="43"/>
      <c r="L70" s="368" t="s">
        <v>810</v>
      </c>
    </row>
    <row r="71" spans="1:12">
      <c r="A71" s="46"/>
      <c r="B71" s="46"/>
      <c r="C71" s="46"/>
      <c r="D71" s="773"/>
      <c r="E71" s="774"/>
      <c r="F71" s="774"/>
      <c r="G71" s="774"/>
      <c r="H71" s="775"/>
      <c r="I71" s="776"/>
      <c r="J71" s="776"/>
      <c r="K71" s="776"/>
      <c r="L71" s="40"/>
    </row>
  </sheetData>
  <mergeCells count="4">
    <mergeCell ref="E6:G6"/>
    <mergeCell ref="I6:K6"/>
    <mergeCell ref="E7:G7"/>
    <mergeCell ref="I7:K7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7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L68"/>
  <sheetViews>
    <sheetView view="pageBreakPreview" zoomScale="80" zoomScaleNormal="100" zoomScaleSheetLayoutView="80" workbookViewId="0">
      <selection activeCell="B4" sqref="B4"/>
    </sheetView>
  </sheetViews>
  <sheetFormatPr defaultColWidth="12.5703125" defaultRowHeight="17.25"/>
  <cols>
    <col min="1" max="1" width="1.28515625" style="501" customWidth="1"/>
    <col min="2" max="2" width="12.28515625" style="501" customWidth="1"/>
    <col min="3" max="3" width="34.7109375" style="501" customWidth="1"/>
    <col min="4" max="4" width="10.28515625" style="501" customWidth="1"/>
    <col min="5" max="5" width="7.7109375" style="501" customWidth="1"/>
    <col min="6" max="6" width="10.28515625" style="501" customWidth="1"/>
    <col min="7" max="7" width="13" style="501" customWidth="1"/>
    <col min="8" max="8" width="1.140625" style="501" customWidth="1"/>
    <col min="9" max="9" width="7.7109375" style="501" customWidth="1"/>
    <col min="10" max="10" width="10.28515625" style="501" customWidth="1"/>
    <col min="11" max="11" width="13" style="501" customWidth="1"/>
    <col min="12" max="12" width="1.140625" style="501" customWidth="1"/>
    <col min="13" max="16384" width="12.5703125" style="501"/>
  </cols>
  <sheetData>
    <row r="1" spans="1:12">
      <c r="A1" s="32"/>
      <c r="B1" s="32"/>
      <c r="C1" s="32"/>
      <c r="D1" s="725"/>
      <c r="E1" s="53"/>
      <c r="F1" s="32"/>
      <c r="G1" s="32"/>
      <c r="H1" s="32"/>
      <c r="I1" s="53"/>
      <c r="J1" s="700"/>
      <c r="K1" s="726"/>
      <c r="L1" s="32"/>
    </row>
    <row r="2" spans="1:12" ht="16.5" customHeight="1">
      <c r="A2" s="727"/>
      <c r="B2" s="727" t="s">
        <v>1211</v>
      </c>
      <c r="C2" s="693" t="s">
        <v>1137</v>
      </c>
      <c r="D2" s="728"/>
      <c r="E2" s="53"/>
      <c r="F2" s="32"/>
      <c r="G2" s="32"/>
      <c r="H2" s="32"/>
      <c r="I2" s="53"/>
      <c r="J2" s="32"/>
      <c r="K2" s="32"/>
      <c r="L2" s="32"/>
    </row>
    <row r="3" spans="1:12" ht="16.5" customHeight="1">
      <c r="A3" s="726"/>
      <c r="B3" s="726" t="s">
        <v>1212</v>
      </c>
      <c r="C3" s="700" t="s">
        <v>1138</v>
      </c>
      <c r="D3" s="729"/>
      <c r="E3" s="53"/>
      <c r="F3" s="32"/>
      <c r="G3" s="32"/>
      <c r="H3" s="32"/>
      <c r="I3" s="53"/>
      <c r="J3" s="32"/>
      <c r="K3" s="32"/>
      <c r="L3" s="32"/>
    </row>
    <row r="4" spans="1:12" ht="10.15" customHeight="1" thickBot="1">
      <c r="A4" s="32"/>
      <c r="B4" s="32"/>
      <c r="C4" s="32"/>
      <c r="D4" s="725"/>
      <c r="E4" s="53"/>
      <c r="F4" s="32"/>
      <c r="G4" s="32"/>
      <c r="H4" s="32"/>
      <c r="I4" s="53"/>
      <c r="J4" s="32"/>
      <c r="K4" s="32"/>
      <c r="L4" s="32"/>
    </row>
    <row r="5" spans="1:12" ht="8.1" customHeight="1" thickTop="1">
      <c r="A5" s="730"/>
      <c r="B5" s="730"/>
      <c r="C5" s="730"/>
      <c r="D5" s="731"/>
      <c r="E5" s="732"/>
      <c r="F5" s="730"/>
      <c r="G5" s="730"/>
      <c r="H5" s="730"/>
      <c r="I5" s="733"/>
      <c r="J5" s="730"/>
      <c r="K5" s="730"/>
      <c r="L5" s="730"/>
    </row>
    <row r="6" spans="1:12">
      <c r="A6" s="734"/>
      <c r="B6" s="735" t="s">
        <v>875</v>
      </c>
      <c r="C6" s="33"/>
      <c r="D6" s="736" t="s">
        <v>1</v>
      </c>
      <c r="E6" s="1713" t="s">
        <v>394</v>
      </c>
      <c r="F6" s="1713"/>
      <c r="G6" s="1713"/>
      <c r="H6" s="45"/>
      <c r="I6" s="1713" t="s">
        <v>395</v>
      </c>
      <c r="J6" s="1713"/>
      <c r="K6" s="1713"/>
      <c r="L6" s="737"/>
    </row>
    <row r="7" spans="1:12" s="553" customFormat="1">
      <c r="A7" s="738"/>
      <c r="B7" s="739" t="s">
        <v>876</v>
      </c>
      <c r="C7" s="740"/>
      <c r="D7" s="741" t="s">
        <v>6</v>
      </c>
      <c r="E7" s="1716" t="s">
        <v>398</v>
      </c>
      <c r="F7" s="1716"/>
      <c r="G7" s="1716"/>
      <c r="H7" s="670"/>
      <c r="I7" s="1716" t="s">
        <v>359</v>
      </c>
      <c r="J7" s="1716"/>
      <c r="K7" s="1716"/>
      <c r="L7" s="742"/>
    </row>
    <row r="8" spans="1:12">
      <c r="A8" s="40"/>
      <c r="B8" s="33"/>
      <c r="C8" s="33"/>
      <c r="D8" s="743"/>
      <c r="E8" s="744" t="s">
        <v>2</v>
      </c>
      <c r="F8" s="744" t="s">
        <v>33</v>
      </c>
      <c r="G8" s="744" t="s">
        <v>34</v>
      </c>
      <c r="H8" s="745"/>
      <c r="I8" s="744" t="s">
        <v>2</v>
      </c>
      <c r="J8" s="744" t="s">
        <v>33</v>
      </c>
      <c r="K8" s="744" t="s">
        <v>34</v>
      </c>
      <c r="L8" s="746"/>
    </row>
    <row r="9" spans="1:12">
      <c r="A9" s="40"/>
      <c r="B9" s="33"/>
      <c r="C9" s="33"/>
      <c r="D9" s="743"/>
      <c r="E9" s="747" t="s">
        <v>7</v>
      </c>
      <c r="F9" s="747" t="s">
        <v>35</v>
      </c>
      <c r="G9" s="747" t="s">
        <v>36</v>
      </c>
      <c r="H9" s="747"/>
      <c r="I9" s="747" t="s">
        <v>7</v>
      </c>
      <c r="J9" s="747" t="s">
        <v>35</v>
      </c>
      <c r="K9" s="747" t="s">
        <v>36</v>
      </c>
      <c r="L9" s="748"/>
    </row>
    <row r="10" spans="1:12" ht="8.1" customHeight="1">
      <c r="A10" s="749"/>
      <c r="B10" s="749"/>
      <c r="C10" s="749"/>
      <c r="D10" s="750"/>
      <c r="E10" s="751"/>
      <c r="F10" s="752"/>
      <c r="G10" s="752"/>
      <c r="H10" s="752"/>
      <c r="I10" s="751"/>
      <c r="J10" s="752"/>
      <c r="K10" s="752"/>
      <c r="L10" s="752"/>
    </row>
    <row r="11" spans="1:12" s="587" customFormat="1" ht="8.1" customHeight="1">
      <c r="A11" s="40"/>
      <c r="B11" s="40"/>
      <c r="C11" s="40"/>
      <c r="D11" s="753"/>
      <c r="E11" s="754"/>
      <c r="F11" s="748"/>
      <c r="G11" s="748"/>
      <c r="H11" s="748"/>
      <c r="I11" s="754"/>
      <c r="J11" s="748"/>
      <c r="K11" s="748"/>
      <c r="L11" s="748"/>
    </row>
    <row r="12" spans="1:12" ht="18" customHeight="1">
      <c r="A12" s="34"/>
      <c r="B12" s="35" t="s">
        <v>471</v>
      </c>
      <c r="C12" s="33"/>
      <c r="D12" s="651">
        <v>2021</v>
      </c>
      <c r="E12" s="36">
        <f>SUM(F12:G12)</f>
        <v>822</v>
      </c>
      <c r="F12" s="558">
        <v>382</v>
      </c>
      <c r="G12" s="558">
        <v>440</v>
      </c>
      <c r="H12" s="558"/>
      <c r="I12" s="36">
        <f>SUM(J12:K12)</f>
        <v>16143</v>
      </c>
      <c r="J12" s="558">
        <v>5875</v>
      </c>
      <c r="K12" s="558">
        <v>10268</v>
      </c>
      <c r="L12" s="507"/>
    </row>
    <row r="13" spans="1:12" ht="18" customHeight="1">
      <c r="A13" s="37"/>
      <c r="B13" s="38" t="s">
        <v>472</v>
      </c>
      <c r="C13" s="33"/>
      <c r="D13" s="651">
        <v>2022</v>
      </c>
      <c r="E13" s="36">
        <f t="shared" ref="E13:E14" si="0">SUM(F13:G13)</f>
        <v>833</v>
      </c>
      <c r="F13" s="558">
        <v>383</v>
      </c>
      <c r="G13" s="558">
        <v>450</v>
      </c>
      <c r="H13" s="558"/>
      <c r="I13" s="36">
        <f t="shared" ref="I13:I14" si="1">SUM(J13:K13)</f>
        <v>16166</v>
      </c>
      <c r="J13" s="558">
        <v>5885</v>
      </c>
      <c r="K13" s="558">
        <v>10281</v>
      </c>
      <c r="L13" s="507"/>
    </row>
    <row r="14" spans="1:12" ht="18" customHeight="1">
      <c r="A14" s="37"/>
      <c r="B14" s="38"/>
      <c r="C14" s="33"/>
      <c r="D14" s="651">
        <v>2023</v>
      </c>
      <c r="E14" s="36">
        <f t="shared" si="0"/>
        <v>867</v>
      </c>
      <c r="F14" s="39">
        <v>401</v>
      </c>
      <c r="G14" s="39">
        <v>466</v>
      </c>
      <c r="H14" s="39"/>
      <c r="I14" s="36">
        <f t="shared" si="1"/>
        <v>16515</v>
      </c>
      <c r="J14" s="39">
        <v>5967</v>
      </c>
      <c r="K14" s="39">
        <v>10548</v>
      </c>
      <c r="L14" s="507"/>
    </row>
    <row r="15" spans="1:12" ht="8.1" customHeight="1">
      <c r="A15" s="37"/>
      <c r="B15" s="38"/>
      <c r="C15" s="33"/>
      <c r="D15" s="651"/>
      <c r="E15" s="36"/>
      <c r="F15" s="558"/>
      <c r="G15" s="558"/>
      <c r="H15" s="558"/>
      <c r="I15" s="36"/>
      <c r="J15" s="558"/>
      <c r="K15" s="558"/>
      <c r="L15" s="507"/>
    </row>
    <row r="16" spans="1:12" ht="18" customHeight="1">
      <c r="A16" s="34"/>
      <c r="B16" s="35" t="s">
        <v>477</v>
      </c>
      <c r="C16" s="33"/>
      <c r="D16" s="651">
        <v>2021</v>
      </c>
      <c r="E16" s="36">
        <f>SUM(F16:G16)</f>
        <v>435</v>
      </c>
      <c r="F16" s="558">
        <v>138</v>
      </c>
      <c r="G16" s="558">
        <v>297</v>
      </c>
      <c r="H16" s="558"/>
      <c r="I16" s="36">
        <f>SUM(J16:K16)</f>
        <v>9596</v>
      </c>
      <c r="J16" s="558">
        <v>3215</v>
      </c>
      <c r="K16" s="558">
        <v>6381</v>
      </c>
      <c r="L16" s="507"/>
    </row>
    <row r="17" spans="1:12" ht="18" customHeight="1">
      <c r="A17" s="37"/>
      <c r="B17" s="38" t="s">
        <v>478</v>
      </c>
      <c r="C17" s="47"/>
      <c r="D17" s="651">
        <v>2022</v>
      </c>
      <c r="E17" s="36">
        <f t="shared" ref="E17:E18" si="2">SUM(F17:G17)</f>
        <v>434</v>
      </c>
      <c r="F17" s="595">
        <v>139</v>
      </c>
      <c r="G17" s="595">
        <v>295</v>
      </c>
      <c r="H17" s="595"/>
      <c r="I17" s="36">
        <f t="shared" ref="I17:I18" si="3">SUM(J17:K17)</f>
        <v>9132</v>
      </c>
      <c r="J17" s="595">
        <v>3047</v>
      </c>
      <c r="K17" s="595">
        <v>6085</v>
      </c>
      <c r="L17" s="507"/>
    </row>
    <row r="18" spans="1:12" ht="18" customHeight="1">
      <c r="A18" s="37"/>
      <c r="B18" s="38"/>
      <c r="C18" s="47"/>
      <c r="D18" s="651">
        <v>2023</v>
      </c>
      <c r="E18" s="36">
        <f t="shared" si="2"/>
        <v>434</v>
      </c>
      <c r="F18" s="36">
        <v>139</v>
      </c>
      <c r="G18" s="36">
        <v>295</v>
      </c>
      <c r="H18" s="36"/>
      <c r="I18" s="36">
        <f t="shared" si="3"/>
        <v>8822</v>
      </c>
      <c r="J18" s="36">
        <v>2969</v>
      </c>
      <c r="K18" s="36">
        <v>5853</v>
      </c>
      <c r="L18" s="507"/>
    </row>
    <row r="19" spans="1:12" ht="8.1" customHeight="1">
      <c r="A19" s="37"/>
      <c r="B19" s="38"/>
      <c r="C19" s="33"/>
      <c r="D19" s="651"/>
      <c r="E19" s="36"/>
      <c r="F19" s="36"/>
      <c r="G19" s="36"/>
      <c r="H19" s="36"/>
      <c r="I19" s="36"/>
      <c r="J19" s="36"/>
      <c r="K19" s="36"/>
      <c r="L19" s="507"/>
    </row>
    <row r="20" spans="1:12" ht="18" customHeight="1">
      <c r="A20" s="15"/>
      <c r="B20" s="10" t="s">
        <v>46</v>
      </c>
      <c r="C20" s="33"/>
      <c r="D20" s="651"/>
      <c r="E20" s="36"/>
      <c r="F20" s="36"/>
      <c r="G20" s="36"/>
      <c r="H20" s="36"/>
      <c r="I20" s="36"/>
      <c r="J20" s="36"/>
      <c r="K20" s="36"/>
      <c r="L20" s="507"/>
    </row>
    <row r="21" spans="1:12" ht="18" customHeight="1">
      <c r="A21" s="34"/>
      <c r="B21" s="35" t="s">
        <v>461</v>
      </c>
      <c r="C21" s="33"/>
      <c r="D21" s="651">
        <v>2021</v>
      </c>
      <c r="E21" s="36">
        <f>SUM(F21:G21)</f>
        <v>1440</v>
      </c>
      <c r="F21" s="36">
        <v>688</v>
      </c>
      <c r="G21" s="36">
        <v>752</v>
      </c>
      <c r="H21" s="36"/>
      <c r="I21" s="36">
        <f>SUM(J21:K21)</f>
        <v>25156</v>
      </c>
      <c r="J21" s="36">
        <v>9482</v>
      </c>
      <c r="K21" s="36">
        <v>15674</v>
      </c>
      <c r="L21" s="507"/>
    </row>
    <row r="22" spans="1:12" ht="18" customHeight="1">
      <c r="A22" s="37"/>
      <c r="B22" s="38" t="s">
        <v>462</v>
      </c>
      <c r="C22" s="33"/>
      <c r="D22" s="651">
        <v>2022</v>
      </c>
      <c r="E22" s="36">
        <f t="shared" ref="E22:E23" si="4">SUM(F22:G22)</f>
        <v>1413</v>
      </c>
      <c r="F22" s="36">
        <v>668</v>
      </c>
      <c r="G22" s="36">
        <v>745</v>
      </c>
      <c r="H22" s="36"/>
      <c r="I22" s="36">
        <f t="shared" ref="I22:I23" si="5">SUM(J22:K22)</f>
        <v>27586</v>
      </c>
      <c r="J22" s="36">
        <v>9949</v>
      </c>
      <c r="K22" s="36">
        <v>17637</v>
      </c>
      <c r="L22" s="507"/>
    </row>
    <row r="23" spans="1:12" ht="18" customHeight="1">
      <c r="A23" s="37"/>
      <c r="B23" s="38"/>
      <c r="C23" s="33"/>
      <c r="D23" s="651">
        <v>2023</v>
      </c>
      <c r="E23" s="36">
        <f t="shared" si="4"/>
        <v>1398</v>
      </c>
      <c r="F23" s="36">
        <v>643</v>
      </c>
      <c r="G23" s="36">
        <v>755</v>
      </c>
      <c r="H23" s="36"/>
      <c r="I23" s="36">
        <f t="shared" si="5"/>
        <v>31938</v>
      </c>
      <c r="J23" s="36">
        <v>11378</v>
      </c>
      <c r="K23" s="36">
        <v>20560</v>
      </c>
      <c r="L23" s="507"/>
    </row>
    <row r="24" spans="1:12" ht="8.1" customHeight="1">
      <c r="A24" s="37"/>
      <c r="B24" s="38"/>
      <c r="C24" s="33"/>
      <c r="D24" s="651"/>
      <c r="E24" s="36"/>
      <c r="F24" s="36"/>
      <c r="G24" s="36"/>
      <c r="H24" s="36"/>
      <c r="I24" s="36"/>
      <c r="J24" s="36"/>
      <c r="K24" s="36"/>
      <c r="L24" s="507"/>
    </row>
    <row r="25" spans="1:12" ht="18" customHeight="1">
      <c r="A25" s="34"/>
      <c r="B25" s="35" t="s">
        <v>463</v>
      </c>
      <c r="C25" s="33"/>
      <c r="D25" s="651">
        <v>2021</v>
      </c>
      <c r="E25" s="36">
        <f>SUM(F25:G25)</f>
        <v>1739</v>
      </c>
      <c r="F25" s="36">
        <v>728</v>
      </c>
      <c r="G25" s="36">
        <v>1011</v>
      </c>
      <c r="H25" s="36"/>
      <c r="I25" s="36">
        <f>SUM(J25:K25)</f>
        <v>27749</v>
      </c>
      <c r="J25" s="36">
        <v>9851</v>
      </c>
      <c r="K25" s="36">
        <v>17898</v>
      </c>
      <c r="L25" s="507"/>
    </row>
    <row r="26" spans="1:12" ht="18" customHeight="1">
      <c r="A26" s="37"/>
      <c r="B26" s="38" t="s">
        <v>464</v>
      </c>
      <c r="C26" s="33"/>
      <c r="D26" s="651">
        <v>2022</v>
      </c>
      <c r="E26" s="36">
        <f t="shared" ref="E26:E27" si="6">SUM(F26:G26)</f>
        <v>1701</v>
      </c>
      <c r="F26" s="36">
        <v>693</v>
      </c>
      <c r="G26" s="36">
        <v>1008</v>
      </c>
      <c r="H26" s="36"/>
      <c r="I26" s="36">
        <f t="shared" ref="I26:I27" si="7">SUM(J26:K26)</f>
        <v>27272</v>
      </c>
      <c r="J26" s="36">
        <v>9727</v>
      </c>
      <c r="K26" s="36">
        <v>17545</v>
      </c>
      <c r="L26" s="507"/>
    </row>
    <row r="27" spans="1:12" ht="18" customHeight="1">
      <c r="A27" s="37"/>
      <c r="B27" s="38"/>
      <c r="C27" s="33"/>
      <c r="D27" s="651">
        <v>2023</v>
      </c>
      <c r="E27" s="36">
        <f t="shared" si="6"/>
        <v>1707</v>
      </c>
      <c r="F27" s="36">
        <v>701</v>
      </c>
      <c r="G27" s="36">
        <v>1006</v>
      </c>
      <c r="H27" s="36"/>
      <c r="I27" s="36">
        <f t="shared" si="7"/>
        <v>26792</v>
      </c>
      <c r="J27" s="36">
        <v>9606</v>
      </c>
      <c r="K27" s="36">
        <v>17186</v>
      </c>
      <c r="L27" s="507"/>
    </row>
    <row r="28" spans="1:12" ht="8.1" customHeight="1">
      <c r="A28" s="37"/>
      <c r="B28" s="38"/>
      <c r="C28" s="33"/>
      <c r="D28" s="651"/>
      <c r="E28" s="36"/>
      <c r="F28" s="36"/>
      <c r="G28" s="36"/>
      <c r="H28" s="36"/>
      <c r="I28" s="36"/>
      <c r="J28" s="36"/>
      <c r="K28" s="36"/>
      <c r="L28" s="507"/>
    </row>
    <row r="29" spans="1:12" ht="18" customHeight="1">
      <c r="A29" s="34"/>
      <c r="B29" s="35" t="s">
        <v>469</v>
      </c>
      <c r="C29" s="33"/>
      <c r="D29" s="651">
        <v>2021</v>
      </c>
      <c r="E29" s="36">
        <f>SUM(F29:G29)</f>
        <v>1106</v>
      </c>
      <c r="F29" s="36">
        <v>487</v>
      </c>
      <c r="G29" s="36">
        <v>619</v>
      </c>
      <c r="H29" s="36"/>
      <c r="I29" s="36">
        <f>SUM(J29:K29)</f>
        <v>18824</v>
      </c>
      <c r="J29" s="36">
        <v>8100</v>
      </c>
      <c r="K29" s="36">
        <v>10724</v>
      </c>
      <c r="L29" s="507"/>
    </row>
    <row r="30" spans="1:12" ht="18" customHeight="1">
      <c r="A30" s="37"/>
      <c r="B30" s="38" t="s">
        <v>470</v>
      </c>
      <c r="C30" s="33"/>
      <c r="D30" s="651">
        <v>2022</v>
      </c>
      <c r="E30" s="36">
        <f t="shared" ref="E30:E31" si="8">SUM(F30:G30)</f>
        <v>1120</v>
      </c>
      <c r="F30" s="36">
        <v>501</v>
      </c>
      <c r="G30" s="36">
        <v>619</v>
      </c>
      <c r="H30" s="36"/>
      <c r="I30" s="36">
        <f t="shared" ref="I30:I31" si="9">SUM(J30:K30)</f>
        <v>16837</v>
      </c>
      <c r="J30" s="36">
        <v>7119</v>
      </c>
      <c r="K30" s="36">
        <v>9718</v>
      </c>
      <c r="L30" s="507"/>
    </row>
    <row r="31" spans="1:12" ht="18" customHeight="1">
      <c r="A31" s="37"/>
      <c r="B31" s="38"/>
      <c r="C31" s="33"/>
      <c r="D31" s="651">
        <v>2023</v>
      </c>
      <c r="E31" s="36">
        <f t="shared" si="8"/>
        <v>1133</v>
      </c>
      <c r="F31" s="36">
        <v>509</v>
      </c>
      <c r="G31" s="36">
        <v>624</v>
      </c>
      <c r="H31" s="36"/>
      <c r="I31" s="36">
        <f t="shared" si="9"/>
        <v>16910</v>
      </c>
      <c r="J31" s="36">
        <v>7154</v>
      </c>
      <c r="K31" s="36">
        <v>9756</v>
      </c>
      <c r="L31" s="507"/>
    </row>
    <row r="32" spans="1:12" ht="8.1" customHeight="1">
      <c r="A32" s="37"/>
      <c r="B32" s="38"/>
      <c r="C32" s="33"/>
      <c r="D32" s="651"/>
      <c r="E32" s="36"/>
      <c r="F32" s="36"/>
      <c r="G32" s="36"/>
      <c r="H32" s="36"/>
      <c r="I32" s="36"/>
      <c r="J32" s="36"/>
      <c r="K32" s="36"/>
      <c r="L32" s="507"/>
    </row>
    <row r="33" spans="1:12" ht="18" customHeight="1">
      <c r="A33" s="34"/>
      <c r="B33" s="35" t="s">
        <v>477</v>
      </c>
      <c r="C33" s="33"/>
      <c r="D33" s="651">
        <v>2021</v>
      </c>
      <c r="E33" s="36">
        <f>SUM(F33:G33)</f>
        <v>3741</v>
      </c>
      <c r="F33" s="36">
        <v>1263</v>
      </c>
      <c r="G33" s="36">
        <v>2478</v>
      </c>
      <c r="H33" s="36"/>
      <c r="I33" s="36">
        <f>SUM(J33:K33)</f>
        <v>76501</v>
      </c>
      <c r="J33" s="36">
        <v>26478</v>
      </c>
      <c r="K33" s="36">
        <v>50023</v>
      </c>
      <c r="L33" s="507"/>
    </row>
    <row r="34" spans="1:12" ht="18" customHeight="1">
      <c r="A34" s="37"/>
      <c r="B34" s="38" t="s">
        <v>478</v>
      </c>
      <c r="C34" s="33"/>
      <c r="D34" s="651">
        <v>2022</v>
      </c>
      <c r="E34" s="36">
        <f t="shared" ref="E34:E35" si="10">SUM(F34:G34)</f>
        <v>3717</v>
      </c>
      <c r="F34" s="36">
        <v>1253</v>
      </c>
      <c r="G34" s="36">
        <v>2464</v>
      </c>
      <c r="H34" s="36"/>
      <c r="I34" s="36">
        <f t="shared" ref="I34:I35" si="11">SUM(J34:K34)</f>
        <v>76714</v>
      </c>
      <c r="J34" s="36">
        <v>26557</v>
      </c>
      <c r="K34" s="36">
        <v>50157</v>
      </c>
      <c r="L34" s="507"/>
    </row>
    <row r="35" spans="1:12" ht="18" customHeight="1">
      <c r="A35" s="37"/>
      <c r="B35" s="38"/>
      <c r="C35" s="33"/>
      <c r="D35" s="651">
        <v>2023</v>
      </c>
      <c r="E35" s="36">
        <f t="shared" si="10"/>
        <v>3736</v>
      </c>
      <c r="F35" s="36">
        <v>1249</v>
      </c>
      <c r="G35" s="36">
        <v>2487</v>
      </c>
      <c r="H35" s="36"/>
      <c r="I35" s="36">
        <f t="shared" si="11"/>
        <v>75276</v>
      </c>
      <c r="J35" s="36">
        <v>26383</v>
      </c>
      <c r="K35" s="36">
        <v>48893</v>
      </c>
      <c r="L35" s="507"/>
    </row>
    <row r="36" spans="1:12" ht="8.1" customHeight="1">
      <c r="A36" s="37"/>
      <c r="B36" s="38"/>
      <c r="C36" s="33"/>
      <c r="D36" s="651"/>
      <c r="E36" s="36"/>
      <c r="F36" s="36"/>
      <c r="G36" s="36"/>
      <c r="H36" s="36"/>
      <c r="I36" s="36"/>
      <c r="J36" s="36"/>
      <c r="K36" s="36"/>
      <c r="L36" s="507"/>
    </row>
    <row r="37" spans="1:12" ht="18" customHeight="1">
      <c r="A37" s="15"/>
      <c r="B37" s="10" t="s">
        <v>23</v>
      </c>
      <c r="C37" s="33"/>
      <c r="D37" s="651"/>
      <c r="E37" s="36"/>
      <c r="F37" s="36"/>
      <c r="G37" s="36"/>
      <c r="H37" s="36"/>
      <c r="I37" s="36"/>
      <c r="J37" s="36"/>
      <c r="K37" s="36"/>
      <c r="L37" s="507"/>
    </row>
    <row r="38" spans="1:12" ht="18" customHeight="1">
      <c r="A38" s="34"/>
      <c r="B38" s="35" t="s">
        <v>477</v>
      </c>
      <c r="C38" s="33"/>
      <c r="D38" s="651">
        <v>2021</v>
      </c>
      <c r="E38" s="36">
        <f>SUM(F38:G38)</f>
        <v>370</v>
      </c>
      <c r="F38" s="36">
        <v>123</v>
      </c>
      <c r="G38" s="36">
        <v>247</v>
      </c>
      <c r="H38" s="36"/>
      <c r="I38" s="36">
        <f>SUM(J38:K38)</f>
        <v>8068</v>
      </c>
      <c r="J38" s="36">
        <v>2823</v>
      </c>
      <c r="K38" s="36">
        <v>5245</v>
      </c>
      <c r="L38" s="507"/>
    </row>
    <row r="39" spans="1:12" ht="18" customHeight="1">
      <c r="A39" s="37"/>
      <c r="B39" s="38" t="s">
        <v>478</v>
      </c>
      <c r="C39" s="33"/>
      <c r="D39" s="651">
        <v>2022</v>
      </c>
      <c r="E39" s="36">
        <f t="shared" ref="E39:E40" si="12">SUM(F39:G39)</f>
        <v>361</v>
      </c>
      <c r="F39" s="36">
        <v>116</v>
      </c>
      <c r="G39" s="36">
        <v>245</v>
      </c>
      <c r="H39" s="36"/>
      <c r="I39" s="36">
        <f t="shared" ref="I39:I40" si="13">SUM(J39:K39)</f>
        <v>8149</v>
      </c>
      <c r="J39" s="36">
        <v>2902</v>
      </c>
      <c r="K39" s="36">
        <v>5247</v>
      </c>
      <c r="L39" s="507"/>
    </row>
    <row r="40" spans="1:12" ht="18" customHeight="1">
      <c r="A40" s="37"/>
      <c r="B40" s="38"/>
      <c r="C40" s="33"/>
      <c r="D40" s="651">
        <v>2023</v>
      </c>
      <c r="E40" s="36">
        <f t="shared" si="12"/>
        <v>370</v>
      </c>
      <c r="F40" s="36">
        <v>117</v>
      </c>
      <c r="G40" s="36">
        <v>253</v>
      </c>
      <c r="H40" s="36"/>
      <c r="I40" s="36">
        <f t="shared" si="13"/>
        <v>8163</v>
      </c>
      <c r="J40" s="36">
        <v>3031</v>
      </c>
      <c r="K40" s="36">
        <v>5132</v>
      </c>
      <c r="L40" s="507"/>
    </row>
    <row r="41" spans="1:12" ht="8.1" customHeight="1">
      <c r="A41" s="37"/>
      <c r="B41" s="38"/>
      <c r="C41" s="33"/>
      <c r="D41" s="651"/>
      <c r="E41" s="36"/>
      <c r="F41" s="36"/>
      <c r="G41" s="36"/>
      <c r="H41" s="36"/>
      <c r="I41" s="36"/>
      <c r="J41" s="36"/>
      <c r="K41" s="36"/>
      <c r="L41" s="507"/>
    </row>
    <row r="42" spans="1:12" ht="18" customHeight="1">
      <c r="A42" s="34"/>
      <c r="B42" s="35" t="s">
        <v>479</v>
      </c>
      <c r="C42" s="33"/>
      <c r="D42" s="651">
        <v>2021</v>
      </c>
      <c r="E42" s="36">
        <f>SUM(F42:G42)</f>
        <v>715</v>
      </c>
      <c r="F42" s="36">
        <v>329</v>
      </c>
      <c r="G42" s="36">
        <v>386</v>
      </c>
      <c r="H42" s="36"/>
      <c r="I42" s="36">
        <f>SUM(J42:K42)</f>
        <v>14115</v>
      </c>
      <c r="J42" s="36">
        <v>4757</v>
      </c>
      <c r="K42" s="36">
        <v>9358</v>
      </c>
      <c r="L42" s="507"/>
    </row>
    <row r="43" spans="1:12" ht="18" customHeight="1">
      <c r="A43" s="37"/>
      <c r="B43" s="38" t="s">
        <v>480</v>
      </c>
      <c r="C43" s="33"/>
      <c r="D43" s="651">
        <v>2022</v>
      </c>
      <c r="E43" s="36">
        <f t="shared" ref="E43:E44" si="14">SUM(F43:G43)</f>
        <v>743</v>
      </c>
      <c r="F43" s="36">
        <v>347</v>
      </c>
      <c r="G43" s="36">
        <v>396</v>
      </c>
      <c r="H43" s="36"/>
      <c r="I43" s="36">
        <f t="shared" ref="I43:I44" si="15">SUM(J43:K43)</f>
        <v>15104</v>
      </c>
      <c r="J43" s="36">
        <v>5119</v>
      </c>
      <c r="K43" s="36">
        <v>9985</v>
      </c>
      <c r="L43" s="507"/>
    </row>
    <row r="44" spans="1:12" ht="18" customHeight="1">
      <c r="A44" s="37"/>
      <c r="B44" s="38"/>
      <c r="C44" s="33"/>
      <c r="D44" s="651">
        <v>2023</v>
      </c>
      <c r="E44" s="36">
        <f t="shared" si="14"/>
        <v>773</v>
      </c>
      <c r="F44" s="36">
        <v>358</v>
      </c>
      <c r="G44" s="36">
        <v>415</v>
      </c>
      <c r="H44" s="36"/>
      <c r="I44" s="36">
        <f t="shared" si="15"/>
        <v>15383</v>
      </c>
      <c r="J44" s="36">
        <v>5249</v>
      </c>
      <c r="K44" s="36">
        <v>10134</v>
      </c>
      <c r="L44" s="507"/>
    </row>
    <row r="45" spans="1:12" ht="8.1" customHeight="1">
      <c r="A45" s="37"/>
      <c r="B45" s="38"/>
      <c r="C45" s="33"/>
      <c r="D45" s="651"/>
      <c r="E45" s="36"/>
      <c r="F45" s="36"/>
      <c r="G45" s="36"/>
      <c r="H45" s="36"/>
      <c r="I45" s="36"/>
      <c r="J45" s="36"/>
      <c r="K45" s="36"/>
      <c r="L45" s="507"/>
    </row>
    <row r="46" spans="1:12" s="32" customFormat="1" ht="18" customHeight="1">
      <c r="A46" s="40"/>
      <c r="B46" s="35" t="s">
        <v>481</v>
      </c>
      <c r="C46" s="33"/>
      <c r="D46" s="651">
        <v>2021</v>
      </c>
      <c r="E46" s="36">
        <f>SUM(F46:G46)</f>
        <v>671</v>
      </c>
      <c r="F46" s="36">
        <v>283</v>
      </c>
      <c r="G46" s="36">
        <v>388</v>
      </c>
      <c r="H46" s="36"/>
      <c r="I46" s="36">
        <f>SUM(J46:K46)</f>
        <v>10502</v>
      </c>
      <c r="J46" s="36">
        <v>3408</v>
      </c>
      <c r="K46" s="36">
        <v>7094</v>
      </c>
      <c r="L46" s="41"/>
    </row>
    <row r="47" spans="1:12" s="32" customFormat="1" ht="18" customHeight="1">
      <c r="A47" s="40"/>
      <c r="B47" s="38" t="s">
        <v>482</v>
      </c>
      <c r="C47" s="33"/>
      <c r="D47" s="651">
        <v>2022</v>
      </c>
      <c r="E47" s="36">
        <f t="shared" ref="E47:E48" si="16">SUM(F47:G47)</f>
        <v>695</v>
      </c>
      <c r="F47" s="36">
        <v>296</v>
      </c>
      <c r="G47" s="36">
        <v>399</v>
      </c>
      <c r="H47" s="36"/>
      <c r="I47" s="36">
        <f t="shared" ref="I47:I48" si="17">SUM(J47:K47)</f>
        <v>11199</v>
      </c>
      <c r="J47" s="36">
        <v>3634</v>
      </c>
      <c r="K47" s="36">
        <v>7565</v>
      </c>
      <c r="L47" s="41"/>
    </row>
    <row r="48" spans="1:12" s="32" customFormat="1" ht="18" customHeight="1">
      <c r="A48" s="40"/>
      <c r="B48" s="38"/>
      <c r="C48" s="33"/>
      <c r="D48" s="651">
        <v>2023</v>
      </c>
      <c r="E48" s="36">
        <f t="shared" si="16"/>
        <v>647</v>
      </c>
      <c r="F48" s="36">
        <v>260</v>
      </c>
      <c r="G48" s="36">
        <v>387</v>
      </c>
      <c r="H48" s="36"/>
      <c r="I48" s="36">
        <f t="shared" si="17"/>
        <v>11173</v>
      </c>
      <c r="J48" s="36">
        <v>3751</v>
      </c>
      <c r="K48" s="36">
        <v>7422</v>
      </c>
      <c r="L48" s="41"/>
    </row>
    <row r="49" spans="1:12" s="32" customFormat="1" ht="8.1" customHeight="1">
      <c r="A49" s="40"/>
      <c r="B49" s="38"/>
      <c r="C49" s="33"/>
      <c r="D49" s="651"/>
      <c r="E49" s="36"/>
      <c r="F49" s="36"/>
      <c r="G49" s="36"/>
      <c r="H49" s="36"/>
      <c r="I49" s="36"/>
      <c r="J49" s="36"/>
      <c r="K49" s="36"/>
      <c r="L49" s="41"/>
    </row>
    <row r="50" spans="1:12" s="32" customFormat="1" ht="18" customHeight="1">
      <c r="A50" s="40"/>
      <c r="B50" s="10" t="s">
        <v>26</v>
      </c>
      <c r="C50" s="33"/>
      <c r="D50" s="651"/>
      <c r="E50" s="36"/>
      <c r="F50" s="36"/>
      <c r="G50" s="36"/>
      <c r="H50" s="36"/>
      <c r="I50" s="36"/>
      <c r="J50" s="36"/>
      <c r="K50" s="36"/>
      <c r="L50" s="33"/>
    </row>
    <row r="51" spans="1:12" s="32" customFormat="1" ht="18" customHeight="1">
      <c r="A51" s="40"/>
      <c r="B51" s="35" t="s">
        <v>457</v>
      </c>
      <c r="C51" s="33"/>
      <c r="D51" s="651">
        <v>2021</v>
      </c>
      <c r="E51" s="36">
        <f>SUM(F51:G51)</f>
        <v>2072</v>
      </c>
      <c r="F51" s="1344">
        <v>932</v>
      </c>
      <c r="G51" s="1344">
        <v>1140</v>
      </c>
      <c r="H51" s="36"/>
      <c r="I51" s="36">
        <f>SUM(J51:K51)</f>
        <v>36470</v>
      </c>
      <c r="J51" s="36">
        <v>14570</v>
      </c>
      <c r="K51" s="36">
        <v>21900</v>
      </c>
      <c r="L51" s="41"/>
    </row>
    <row r="52" spans="1:12" s="32" customFormat="1" ht="18" customHeight="1">
      <c r="A52" s="40"/>
      <c r="B52" s="38" t="s">
        <v>458</v>
      </c>
      <c r="C52" s="33"/>
      <c r="D52" s="651">
        <v>2022</v>
      </c>
      <c r="E52" s="36">
        <f t="shared" ref="E52:E53" si="18">SUM(F52:G52)</f>
        <v>2034</v>
      </c>
      <c r="F52" s="1344">
        <v>921</v>
      </c>
      <c r="G52" s="1344">
        <v>1113</v>
      </c>
      <c r="H52" s="36"/>
      <c r="I52" s="36">
        <f t="shared" ref="I52:I53" si="19">SUM(J52:K52)</f>
        <v>40533</v>
      </c>
      <c r="J52" s="36">
        <v>15870</v>
      </c>
      <c r="K52" s="36">
        <v>24663</v>
      </c>
      <c r="L52" s="41"/>
    </row>
    <row r="53" spans="1:12" s="32" customFormat="1" ht="18" customHeight="1">
      <c r="A53" s="40"/>
      <c r="B53" s="38"/>
      <c r="C53" s="33"/>
      <c r="D53" s="651">
        <v>2023</v>
      </c>
      <c r="E53" s="36">
        <f t="shared" si="18"/>
        <v>2181</v>
      </c>
      <c r="F53" s="1344">
        <v>998</v>
      </c>
      <c r="G53" s="1344">
        <v>1183</v>
      </c>
      <c r="H53" s="36"/>
      <c r="I53" s="36">
        <f t="shared" si="19"/>
        <v>38083</v>
      </c>
      <c r="J53" s="36">
        <v>14907</v>
      </c>
      <c r="K53" s="36">
        <v>23176</v>
      </c>
      <c r="L53" s="41"/>
    </row>
    <row r="54" spans="1:12" s="32" customFormat="1" ht="8.1" customHeight="1">
      <c r="A54" s="40"/>
      <c r="B54" s="38"/>
      <c r="C54" s="33"/>
      <c r="D54" s="651"/>
      <c r="E54" s="36"/>
      <c r="F54" s="1344"/>
      <c r="G54" s="1344"/>
      <c r="H54" s="36"/>
      <c r="I54" s="36"/>
      <c r="J54" s="36"/>
      <c r="K54" s="36"/>
      <c r="L54" s="41"/>
    </row>
    <row r="55" spans="1:12" s="32" customFormat="1" ht="18" customHeight="1">
      <c r="A55" s="40"/>
      <c r="B55" s="42" t="s">
        <v>461</v>
      </c>
      <c r="C55" s="43"/>
      <c r="D55" s="651">
        <v>2021</v>
      </c>
      <c r="E55" s="36">
        <f>SUM(F55:G55)</f>
        <v>601</v>
      </c>
      <c r="F55" s="1344">
        <v>207</v>
      </c>
      <c r="G55" s="1344">
        <v>394</v>
      </c>
      <c r="H55" s="36"/>
      <c r="I55" s="36">
        <f>SUM(J55:K55)</f>
        <v>5618</v>
      </c>
      <c r="J55" s="36">
        <v>1680</v>
      </c>
      <c r="K55" s="36">
        <v>3938</v>
      </c>
      <c r="L55" s="33"/>
    </row>
    <row r="56" spans="1:12" s="32" customFormat="1" ht="18" customHeight="1">
      <c r="A56" s="40"/>
      <c r="B56" s="44" t="s">
        <v>462</v>
      </c>
      <c r="C56" s="43"/>
      <c r="D56" s="651">
        <v>2022</v>
      </c>
      <c r="E56" s="36">
        <f t="shared" ref="E56:E57" si="20">SUM(F56:G56)</f>
        <v>586</v>
      </c>
      <c r="F56" s="1344">
        <v>200</v>
      </c>
      <c r="G56" s="1344">
        <v>386</v>
      </c>
      <c r="H56" s="36"/>
      <c r="I56" s="36">
        <f t="shared" ref="I56:I57" si="21">SUM(J56:K56)</f>
        <v>5606</v>
      </c>
      <c r="J56" s="36">
        <v>1645</v>
      </c>
      <c r="K56" s="36">
        <v>3961</v>
      </c>
      <c r="L56" s="33"/>
    </row>
    <row r="57" spans="1:12" s="32" customFormat="1" ht="18" customHeight="1">
      <c r="A57" s="40"/>
      <c r="B57" s="38"/>
      <c r="C57" s="33"/>
      <c r="D57" s="651">
        <v>2023</v>
      </c>
      <c r="E57" s="36">
        <f t="shared" si="20"/>
        <v>592</v>
      </c>
      <c r="F57" s="1344">
        <v>201</v>
      </c>
      <c r="G57" s="1344">
        <v>391</v>
      </c>
      <c r="H57" s="36"/>
      <c r="I57" s="36">
        <f t="shared" si="21"/>
        <v>5853</v>
      </c>
      <c r="J57" s="36">
        <v>1712</v>
      </c>
      <c r="K57" s="36">
        <v>4141</v>
      </c>
      <c r="L57" s="41"/>
    </row>
    <row r="58" spans="1:12" s="32" customFormat="1" ht="8.1" customHeight="1">
      <c r="A58" s="40"/>
      <c r="B58" s="38"/>
      <c r="C58" s="33"/>
      <c r="D58" s="651"/>
      <c r="E58" s="36"/>
      <c r="F58" s="1344"/>
      <c r="G58" s="1344"/>
      <c r="H58" s="36"/>
      <c r="I58" s="36"/>
      <c r="J58" s="36"/>
      <c r="K58" s="36"/>
      <c r="L58" s="41"/>
    </row>
    <row r="59" spans="1:12" s="32" customFormat="1" ht="18" customHeight="1">
      <c r="A59" s="40"/>
      <c r="B59" s="42" t="s">
        <v>465</v>
      </c>
      <c r="C59" s="43"/>
      <c r="D59" s="651">
        <v>2021</v>
      </c>
      <c r="E59" s="36">
        <f>SUM(F59:G59)</f>
        <v>317</v>
      </c>
      <c r="F59" s="1344">
        <v>137</v>
      </c>
      <c r="G59" s="1344">
        <v>180</v>
      </c>
      <c r="H59" s="36"/>
      <c r="I59" s="36">
        <f>SUM(J59:K59)</f>
        <v>6600</v>
      </c>
      <c r="J59" s="36">
        <v>3350</v>
      </c>
      <c r="K59" s="36">
        <v>3250</v>
      </c>
      <c r="L59" s="33"/>
    </row>
    <row r="60" spans="1:12" s="32" customFormat="1" ht="18" customHeight="1">
      <c r="A60" s="40"/>
      <c r="B60" s="44" t="s">
        <v>466</v>
      </c>
      <c r="C60" s="43"/>
      <c r="D60" s="651">
        <v>2022</v>
      </c>
      <c r="E60" s="36">
        <f t="shared" ref="E60:E61" si="22">SUM(F60:G60)</f>
        <v>303</v>
      </c>
      <c r="F60" s="1344">
        <v>126</v>
      </c>
      <c r="G60" s="1344">
        <v>177</v>
      </c>
      <c r="H60" s="36"/>
      <c r="I60" s="36">
        <f t="shared" ref="I60:I61" si="23">SUM(J60:K60)</f>
        <v>4575</v>
      </c>
      <c r="J60" s="36">
        <v>2525</v>
      </c>
      <c r="K60" s="36">
        <v>2050</v>
      </c>
      <c r="L60" s="33"/>
    </row>
    <row r="61" spans="1:12" s="32" customFormat="1" ht="18" customHeight="1">
      <c r="A61" s="40"/>
      <c r="B61" s="38"/>
      <c r="C61" s="33"/>
      <c r="D61" s="651">
        <v>2023</v>
      </c>
      <c r="E61" s="36">
        <f t="shared" si="22"/>
        <v>311</v>
      </c>
      <c r="F61" s="1344">
        <v>129</v>
      </c>
      <c r="G61" s="1344">
        <v>182</v>
      </c>
      <c r="H61" s="36"/>
      <c r="I61" s="36">
        <f t="shared" si="23"/>
        <v>4528</v>
      </c>
      <c r="J61" s="36">
        <v>2487</v>
      </c>
      <c r="K61" s="36">
        <v>2041</v>
      </c>
      <c r="L61" s="41"/>
    </row>
    <row r="62" spans="1:12" s="32" customFormat="1" ht="8.1" customHeight="1">
      <c r="A62" s="40"/>
      <c r="B62" s="38"/>
      <c r="C62" s="33"/>
      <c r="D62" s="651"/>
      <c r="E62" s="36"/>
      <c r="F62" s="1344"/>
      <c r="G62" s="1344"/>
      <c r="H62" s="36"/>
      <c r="I62" s="36"/>
      <c r="J62" s="36"/>
      <c r="K62" s="36"/>
      <c r="L62" s="41"/>
    </row>
    <row r="63" spans="1:12" s="32" customFormat="1" ht="18" customHeight="1">
      <c r="A63" s="40"/>
      <c r="B63" s="35" t="s">
        <v>467</v>
      </c>
      <c r="C63" s="33"/>
      <c r="D63" s="651">
        <v>2021</v>
      </c>
      <c r="E63" s="1344">
        <f>SUM(F63:G63)</f>
        <v>16</v>
      </c>
      <c r="F63" s="1344">
        <v>5</v>
      </c>
      <c r="G63" s="1344">
        <v>11</v>
      </c>
      <c r="H63" s="1344"/>
      <c r="I63" s="1344">
        <f>SUM(J63:K63)</f>
        <v>1290</v>
      </c>
      <c r="J63" s="1344">
        <v>636</v>
      </c>
      <c r="K63" s="1344">
        <v>654</v>
      </c>
      <c r="L63" s="41"/>
    </row>
    <row r="64" spans="1:12" s="32" customFormat="1" ht="18" customHeight="1">
      <c r="A64" s="40"/>
      <c r="B64" s="38" t="s">
        <v>468</v>
      </c>
      <c r="C64" s="33"/>
      <c r="D64" s="651">
        <v>2022</v>
      </c>
      <c r="E64" s="1344">
        <f t="shared" ref="E64:E65" si="24">SUM(F64:G64)</f>
        <v>14</v>
      </c>
      <c r="F64" s="1344">
        <v>4</v>
      </c>
      <c r="G64" s="1344">
        <v>10</v>
      </c>
      <c r="H64" s="1344"/>
      <c r="I64" s="1344">
        <f t="shared" ref="I64:I65" si="25">SUM(J64:K64)</f>
        <v>1225</v>
      </c>
      <c r="J64" s="1344">
        <v>581</v>
      </c>
      <c r="K64" s="1344">
        <v>644</v>
      </c>
      <c r="L64" s="41"/>
    </row>
    <row r="65" spans="1:12" s="32" customFormat="1" ht="18" customHeight="1">
      <c r="A65" s="40"/>
      <c r="B65" s="38"/>
      <c r="C65" s="33"/>
      <c r="D65" s="651">
        <v>2023</v>
      </c>
      <c r="E65" s="1344">
        <f t="shared" si="24"/>
        <v>14</v>
      </c>
      <c r="F65" s="1344">
        <v>4</v>
      </c>
      <c r="G65" s="1344">
        <v>10</v>
      </c>
      <c r="H65" s="1344"/>
      <c r="I65" s="1344">
        <f t="shared" si="25"/>
        <v>1188</v>
      </c>
      <c r="J65" s="1344">
        <v>540</v>
      </c>
      <c r="K65" s="1344">
        <v>648</v>
      </c>
      <c r="L65" s="41"/>
    </row>
    <row r="66" spans="1:12" s="40" customFormat="1" ht="18" customHeight="1" thickBot="1">
      <c r="A66" s="756"/>
      <c r="B66" s="757"/>
      <c r="C66" s="757"/>
      <c r="D66" s="758"/>
      <c r="E66" s="759"/>
      <c r="F66" s="757"/>
      <c r="G66" s="757"/>
      <c r="H66" s="757"/>
      <c r="I66" s="760"/>
      <c r="J66" s="757"/>
      <c r="K66" s="757"/>
      <c r="L66" s="758"/>
    </row>
    <row r="67" spans="1:12" s="761" customFormat="1" ht="16.5" customHeight="1">
      <c r="E67" s="762"/>
      <c r="F67" s="763"/>
      <c r="G67" s="763"/>
      <c r="H67" s="675"/>
      <c r="I67" s="675"/>
      <c r="J67" s="675"/>
      <c r="K67" s="763"/>
      <c r="L67" s="367" t="s">
        <v>829</v>
      </c>
    </row>
    <row r="68" spans="1:12" s="761" customFormat="1" ht="15" customHeight="1">
      <c r="B68" s="764"/>
      <c r="C68" s="675"/>
      <c r="D68" s="675"/>
      <c r="E68" s="765"/>
      <c r="F68" s="675"/>
      <c r="G68" s="763"/>
      <c r="H68" s="675"/>
      <c r="I68" s="675"/>
      <c r="J68" s="675"/>
      <c r="K68" s="763"/>
      <c r="L68" s="368" t="s">
        <v>810</v>
      </c>
    </row>
  </sheetData>
  <mergeCells count="4">
    <mergeCell ref="E6:G6"/>
    <mergeCell ref="I6:K6"/>
    <mergeCell ref="E7:G7"/>
    <mergeCell ref="I7:K7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7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L31"/>
  <sheetViews>
    <sheetView view="pageBreakPreview" zoomScale="90" zoomScaleNormal="100" zoomScaleSheetLayoutView="90" workbookViewId="0">
      <selection activeCell="B4" sqref="B4"/>
    </sheetView>
  </sheetViews>
  <sheetFormatPr defaultColWidth="12.5703125" defaultRowHeight="17.25"/>
  <cols>
    <col min="1" max="1" width="1.28515625" style="501" customWidth="1"/>
    <col min="2" max="2" width="12.28515625" style="501" customWidth="1"/>
    <col min="3" max="3" width="34.7109375" style="501" customWidth="1"/>
    <col min="4" max="4" width="10.28515625" style="501" customWidth="1"/>
    <col min="5" max="5" width="7.7109375" style="501" customWidth="1"/>
    <col min="6" max="6" width="9.85546875" style="501" customWidth="1"/>
    <col min="7" max="7" width="14" style="501" customWidth="1"/>
    <col min="8" max="8" width="1.140625" style="501" customWidth="1"/>
    <col min="9" max="9" width="7.7109375" style="501" customWidth="1"/>
    <col min="10" max="10" width="9.85546875" style="501" customWidth="1"/>
    <col min="11" max="11" width="14" style="501" customWidth="1"/>
    <col min="12" max="12" width="1.140625" style="501" customWidth="1"/>
    <col min="13" max="16384" width="12.5703125" style="501"/>
  </cols>
  <sheetData>
    <row r="1" spans="1:12">
      <c r="A1" s="32"/>
      <c r="B1" s="32"/>
      <c r="C1" s="32"/>
      <c r="D1" s="725"/>
      <c r="E1" s="53"/>
      <c r="F1" s="32"/>
      <c r="G1" s="32"/>
      <c r="H1" s="32"/>
      <c r="I1" s="53"/>
      <c r="J1" s="700"/>
      <c r="K1" s="726"/>
      <c r="L1" s="32"/>
    </row>
    <row r="2" spans="1:12" ht="16.5" customHeight="1">
      <c r="A2" s="727"/>
      <c r="B2" s="727" t="s">
        <v>1211</v>
      </c>
      <c r="C2" s="693" t="s">
        <v>1137</v>
      </c>
      <c r="D2" s="728"/>
      <c r="E2" s="53"/>
      <c r="F2" s="32"/>
      <c r="G2" s="32"/>
      <c r="H2" s="32"/>
      <c r="I2" s="53"/>
      <c r="J2" s="32"/>
      <c r="K2" s="32"/>
      <c r="L2" s="32"/>
    </row>
    <row r="3" spans="1:12" ht="16.5" customHeight="1">
      <c r="A3" s="726"/>
      <c r="B3" s="726" t="s">
        <v>1212</v>
      </c>
      <c r="C3" s="700" t="s">
        <v>1138</v>
      </c>
      <c r="D3" s="729"/>
      <c r="E3" s="53"/>
      <c r="F3" s="32"/>
      <c r="G3" s="32"/>
      <c r="H3" s="32"/>
      <c r="I3" s="53"/>
      <c r="J3" s="32"/>
      <c r="K3" s="32"/>
      <c r="L3" s="32"/>
    </row>
    <row r="4" spans="1:12" ht="10.15" customHeight="1" thickBot="1">
      <c r="A4" s="32"/>
      <c r="B4" s="32"/>
      <c r="C4" s="32"/>
      <c r="D4" s="725"/>
      <c r="E4" s="53"/>
      <c r="F4" s="32"/>
      <c r="G4" s="32"/>
      <c r="H4" s="32"/>
      <c r="I4" s="53"/>
      <c r="J4" s="32"/>
      <c r="K4" s="32"/>
      <c r="L4" s="32"/>
    </row>
    <row r="5" spans="1:12" ht="8.1" customHeight="1" thickTop="1">
      <c r="A5" s="730"/>
      <c r="B5" s="730"/>
      <c r="C5" s="730"/>
      <c r="D5" s="731"/>
      <c r="E5" s="732"/>
      <c r="F5" s="730"/>
      <c r="G5" s="730"/>
      <c r="H5" s="730"/>
      <c r="I5" s="733"/>
      <c r="J5" s="730"/>
      <c r="K5" s="730"/>
      <c r="L5" s="730"/>
    </row>
    <row r="6" spans="1:12">
      <c r="A6" s="734"/>
      <c r="B6" s="735" t="s">
        <v>875</v>
      </c>
      <c r="C6" s="33"/>
      <c r="D6" s="736" t="s">
        <v>1</v>
      </c>
      <c r="E6" s="1713" t="s">
        <v>394</v>
      </c>
      <c r="F6" s="1713"/>
      <c r="G6" s="1713"/>
      <c r="H6" s="45"/>
      <c r="I6" s="1713" t="s">
        <v>395</v>
      </c>
      <c r="J6" s="1713"/>
      <c r="K6" s="1713"/>
      <c r="L6" s="737"/>
    </row>
    <row r="7" spans="1:12" s="553" customFormat="1">
      <c r="A7" s="738"/>
      <c r="B7" s="739" t="s">
        <v>876</v>
      </c>
      <c r="C7" s="740"/>
      <c r="D7" s="741" t="s">
        <v>6</v>
      </c>
      <c r="E7" s="1716" t="s">
        <v>398</v>
      </c>
      <c r="F7" s="1716"/>
      <c r="G7" s="1716"/>
      <c r="H7" s="670"/>
      <c r="I7" s="1716" t="s">
        <v>359</v>
      </c>
      <c r="J7" s="1716"/>
      <c r="K7" s="1716"/>
      <c r="L7" s="742"/>
    </row>
    <row r="8" spans="1:12">
      <c r="A8" s="40"/>
      <c r="B8" s="33"/>
      <c r="C8" s="33"/>
      <c r="D8" s="743"/>
      <c r="E8" s="744" t="s">
        <v>2</v>
      </c>
      <c r="F8" s="744" t="s">
        <v>33</v>
      </c>
      <c r="G8" s="744" t="s">
        <v>34</v>
      </c>
      <c r="H8" s="745"/>
      <c r="I8" s="744" t="s">
        <v>2</v>
      </c>
      <c r="J8" s="744" t="s">
        <v>33</v>
      </c>
      <c r="K8" s="744" t="s">
        <v>34</v>
      </c>
      <c r="L8" s="746"/>
    </row>
    <row r="9" spans="1:12">
      <c r="A9" s="40"/>
      <c r="B9" s="33"/>
      <c r="C9" s="33"/>
      <c r="D9" s="743"/>
      <c r="E9" s="747" t="s">
        <v>7</v>
      </c>
      <c r="F9" s="747" t="s">
        <v>35</v>
      </c>
      <c r="G9" s="747" t="s">
        <v>36</v>
      </c>
      <c r="H9" s="747"/>
      <c r="I9" s="747" t="s">
        <v>7</v>
      </c>
      <c r="J9" s="747" t="s">
        <v>35</v>
      </c>
      <c r="K9" s="747" t="s">
        <v>36</v>
      </c>
      <c r="L9" s="748"/>
    </row>
    <row r="10" spans="1:12" ht="8.1" customHeight="1">
      <c r="A10" s="749"/>
      <c r="B10" s="749"/>
      <c r="C10" s="749"/>
      <c r="D10" s="750"/>
      <c r="E10" s="751"/>
      <c r="F10" s="752"/>
      <c r="G10" s="752"/>
      <c r="H10" s="752"/>
      <c r="I10" s="751"/>
      <c r="J10" s="752"/>
      <c r="K10" s="752"/>
      <c r="L10" s="752"/>
    </row>
    <row r="11" spans="1:12" s="587" customFormat="1" ht="8.1" customHeight="1">
      <c r="A11" s="40"/>
      <c r="B11" s="40"/>
      <c r="C11" s="40"/>
      <c r="D11" s="753"/>
      <c r="E11" s="754"/>
      <c r="F11" s="748"/>
      <c r="G11" s="748"/>
      <c r="H11" s="748"/>
      <c r="I11" s="754"/>
      <c r="J11" s="748"/>
      <c r="K11" s="748"/>
      <c r="L11" s="748"/>
    </row>
    <row r="12" spans="1:12" s="32" customFormat="1" ht="8.1" customHeight="1">
      <c r="A12" s="40"/>
      <c r="B12" s="38"/>
      <c r="C12" s="33"/>
      <c r="D12" s="651"/>
      <c r="E12" s="36"/>
      <c r="F12" s="36"/>
      <c r="G12" s="36"/>
      <c r="H12" s="36"/>
      <c r="I12" s="36"/>
      <c r="J12" s="36"/>
      <c r="K12" s="36"/>
      <c r="L12" s="41"/>
    </row>
    <row r="13" spans="1:12" s="32" customFormat="1" ht="18" customHeight="1">
      <c r="A13" s="40"/>
      <c r="B13" s="42" t="s">
        <v>469</v>
      </c>
      <c r="C13" s="43"/>
      <c r="D13" s="651">
        <v>2021</v>
      </c>
      <c r="E13" s="36">
        <f>SUM(F13:G13)</f>
        <v>6</v>
      </c>
      <c r="F13" s="36">
        <v>6</v>
      </c>
      <c r="G13" s="788" t="s">
        <v>29</v>
      </c>
      <c r="H13" s="36"/>
      <c r="I13" s="36">
        <f>SUM(J13:K13)</f>
        <v>103</v>
      </c>
      <c r="J13" s="36">
        <v>67</v>
      </c>
      <c r="K13" s="36">
        <v>36</v>
      </c>
      <c r="L13" s="33"/>
    </row>
    <row r="14" spans="1:12" s="32" customFormat="1" ht="18" customHeight="1">
      <c r="A14" s="40"/>
      <c r="B14" s="44" t="s">
        <v>470</v>
      </c>
      <c r="C14" s="43"/>
      <c r="D14" s="651">
        <v>2022</v>
      </c>
      <c r="E14" s="36">
        <f t="shared" ref="E14:E15" si="0">SUM(F14:G14)</f>
        <v>8</v>
      </c>
      <c r="F14" s="36">
        <v>8</v>
      </c>
      <c r="G14" s="788" t="s">
        <v>29</v>
      </c>
      <c r="H14" s="36"/>
      <c r="I14" s="36">
        <f t="shared" ref="I14:I15" si="1">SUM(J14:K14)</f>
        <v>120</v>
      </c>
      <c r="J14" s="36">
        <v>80</v>
      </c>
      <c r="K14" s="36">
        <v>40</v>
      </c>
      <c r="L14" s="33"/>
    </row>
    <row r="15" spans="1:12" s="32" customFormat="1" ht="18" customHeight="1">
      <c r="A15" s="40"/>
      <c r="B15" s="38"/>
      <c r="C15" s="33"/>
      <c r="D15" s="651">
        <v>2023</v>
      </c>
      <c r="E15" s="36">
        <f t="shared" si="0"/>
        <v>9</v>
      </c>
      <c r="F15" s="36">
        <v>9</v>
      </c>
      <c r="G15" s="788" t="s">
        <v>29</v>
      </c>
      <c r="H15" s="36"/>
      <c r="I15" s="36">
        <f t="shared" si="1"/>
        <v>132</v>
      </c>
      <c r="J15" s="36">
        <v>85</v>
      </c>
      <c r="K15" s="36">
        <v>47</v>
      </c>
      <c r="L15" s="41"/>
    </row>
    <row r="16" spans="1:12" s="32" customFormat="1" ht="8.1" customHeight="1">
      <c r="A16" s="40"/>
      <c r="B16" s="38"/>
      <c r="C16" s="33"/>
      <c r="E16" s="36"/>
      <c r="F16" s="36"/>
      <c r="G16" s="36"/>
      <c r="H16" s="36"/>
      <c r="I16" s="36"/>
      <c r="J16" s="36"/>
      <c r="K16" s="36"/>
      <c r="L16" s="41"/>
    </row>
    <row r="17" spans="1:12" s="32" customFormat="1" ht="18" customHeight="1">
      <c r="A17" s="40"/>
      <c r="B17" s="42" t="s">
        <v>483</v>
      </c>
      <c r="C17" s="43"/>
      <c r="D17" s="651">
        <v>2021</v>
      </c>
      <c r="E17" s="36">
        <f>SUM(F17:G17)</f>
        <v>181</v>
      </c>
      <c r="F17" s="36">
        <v>55</v>
      </c>
      <c r="G17" s="36">
        <v>126</v>
      </c>
      <c r="H17" s="36"/>
      <c r="I17" s="36">
        <f>SUM(J17:K17)</f>
        <v>712</v>
      </c>
      <c r="J17" s="36">
        <v>206</v>
      </c>
      <c r="K17" s="36">
        <v>506</v>
      </c>
      <c r="L17" s="33"/>
    </row>
    <row r="18" spans="1:12" s="32" customFormat="1" ht="18" customHeight="1">
      <c r="A18" s="40"/>
      <c r="B18" s="44" t="s">
        <v>484</v>
      </c>
      <c r="C18" s="43"/>
      <c r="D18" s="651">
        <v>2022</v>
      </c>
      <c r="E18" s="36">
        <f t="shared" ref="E18:E19" si="2">SUM(F18:G18)</f>
        <v>178</v>
      </c>
      <c r="F18" s="36">
        <v>55</v>
      </c>
      <c r="G18" s="36">
        <v>123</v>
      </c>
      <c r="H18" s="36"/>
      <c r="I18" s="36">
        <f t="shared" ref="I18:I19" si="3">SUM(J18:K18)</f>
        <v>663</v>
      </c>
      <c r="J18" s="36">
        <v>202</v>
      </c>
      <c r="K18" s="36">
        <v>461</v>
      </c>
      <c r="L18" s="33"/>
    </row>
    <row r="19" spans="1:12" s="32" customFormat="1" ht="18" customHeight="1">
      <c r="A19" s="40"/>
      <c r="B19" s="38"/>
      <c r="C19" s="33"/>
      <c r="D19" s="651">
        <v>2023</v>
      </c>
      <c r="E19" s="36">
        <f t="shared" si="2"/>
        <v>171</v>
      </c>
      <c r="F19" s="36">
        <v>51</v>
      </c>
      <c r="G19" s="36">
        <v>120</v>
      </c>
      <c r="H19" s="36"/>
      <c r="I19" s="36">
        <f t="shared" si="3"/>
        <v>248</v>
      </c>
      <c r="J19" s="36">
        <v>62</v>
      </c>
      <c r="K19" s="36">
        <v>186</v>
      </c>
      <c r="L19" s="41"/>
    </row>
    <row r="20" spans="1:12" s="32" customFormat="1" ht="8.1" customHeight="1">
      <c r="A20" s="40"/>
      <c r="B20" s="38"/>
      <c r="C20" s="33"/>
      <c r="D20" s="651"/>
      <c r="E20" s="36"/>
      <c r="F20" s="36"/>
      <c r="G20" s="36"/>
      <c r="H20" s="36"/>
      <c r="I20" s="36"/>
      <c r="J20" s="36"/>
      <c r="K20" s="36"/>
      <c r="L20" s="41"/>
    </row>
    <row r="21" spans="1:12" s="32" customFormat="1" ht="18" customHeight="1">
      <c r="A21" s="40"/>
      <c r="B21" s="35" t="s">
        <v>971</v>
      </c>
      <c r="C21" s="33"/>
      <c r="D21" s="651">
        <v>2021</v>
      </c>
      <c r="E21" s="36">
        <f>SUM(F21:G21)</f>
        <v>401</v>
      </c>
      <c r="F21" s="36">
        <v>191</v>
      </c>
      <c r="G21" s="36">
        <v>210</v>
      </c>
      <c r="H21" s="36"/>
      <c r="I21" s="36">
        <f>SUM(J21:K21)</f>
        <v>4979</v>
      </c>
      <c r="J21" s="36">
        <v>3350</v>
      </c>
      <c r="K21" s="36">
        <v>1629</v>
      </c>
      <c r="L21" s="41"/>
    </row>
    <row r="22" spans="1:12" s="32" customFormat="1" ht="18" customHeight="1">
      <c r="A22" s="40"/>
      <c r="B22" s="44" t="s">
        <v>972</v>
      </c>
      <c r="C22" s="33"/>
      <c r="D22" s="651">
        <v>2022</v>
      </c>
      <c r="E22" s="36">
        <f t="shared" ref="E22:E23" si="4">SUM(F22:G22)</f>
        <v>391</v>
      </c>
      <c r="F22" s="36">
        <v>185</v>
      </c>
      <c r="G22" s="36">
        <v>206</v>
      </c>
      <c r="H22" s="36"/>
      <c r="I22" s="36">
        <f t="shared" ref="I22:I23" si="5">SUM(J22:K22)</f>
        <v>4865</v>
      </c>
      <c r="J22" s="36">
        <v>3261</v>
      </c>
      <c r="K22" s="36">
        <v>1604</v>
      </c>
      <c r="L22" s="41"/>
    </row>
    <row r="23" spans="1:12" s="32" customFormat="1" ht="18" customHeight="1">
      <c r="A23" s="40"/>
      <c r="B23" s="38"/>
      <c r="C23" s="33"/>
      <c r="D23" s="651">
        <v>2023</v>
      </c>
      <c r="E23" s="36">
        <f t="shared" si="4"/>
        <v>392</v>
      </c>
      <c r="F23" s="36">
        <v>183</v>
      </c>
      <c r="G23" s="36">
        <v>209</v>
      </c>
      <c r="H23" s="36"/>
      <c r="I23" s="36">
        <f t="shared" si="5"/>
        <v>4319</v>
      </c>
      <c r="J23" s="36">
        <v>2813</v>
      </c>
      <c r="K23" s="36">
        <v>1506</v>
      </c>
      <c r="L23" s="41"/>
    </row>
    <row r="24" spans="1:12" s="32" customFormat="1" ht="8.1" customHeight="1">
      <c r="A24" s="40"/>
      <c r="B24" s="38"/>
      <c r="C24" s="33"/>
      <c r="D24" s="651"/>
      <c r="E24" s="36"/>
      <c r="F24" s="788"/>
      <c r="G24" s="788"/>
      <c r="H24" s="36"/>
      <c r="I24" s="36"/>
      <c r="J24" s="36"/>
      <c r="K24" s="36"/>
      <c r="L24" s="41"/>
    </row>
    <row r="25" spans="1:12" s="32" customFormat="1" ht="18" customHeight="1">
      <c r="A25" s="40"/>
      <c r="B25" s="10" t="s">
        <v>27</v>
      </c>
      <c r="C25" s="33"/>
      <c r="D25" s="651"/>
      <c r="E25" s="36"/>
      <c r="F25" s="36"/>
      <c r="G25" s="36"/>
      <c r="H25" s="36"/>
      <c r="I25" s="36"/>
      <c r="J25" s="36"/>
      <c r="K25" s="36"/>
      <c r="L25" s="33"/>
    </row>
    <row r="26" spans="1:12" s="32" customFormat="1" ht="18" customHeight="1">
      <c r="A26" s="40"/>
      <c r="B26" s="35" t="s">
        <v>473</v>
      </c>
      <c r="C26" s="33"/>
      <c r="D26" s="651">
        <v>2021</v>
      </c>
      <c r="E26" s="36">
        <f>SUM(F26:G26)</f>
        <v>102</v>
      </c>
      <c r="F26" s="36">
        <v>43</v>
      </c>
      <c r="G26" s="36">
        <v>59</v>
      </c>
      <c r="H26" s="36"/>
      <c r="I26" s="36">
        <f>SUM(J26:K26)</f>
        <v>1613</v>
      </c>
      <c r="J26" s="36">
        <v>574</v>
      </c>
      <c r="K26" s="36">
        <v>1039</v>
      </c>
      <c r="L26" s="41"/>
    </row>
    <row r="27" spans="1:12" s="32" customFormat="1" ht="18" customHeight="1">
      <c r="A27" s="40"/>
      <c r="B27" s="38" t="s">
        <v>474</v>
      </c>
      <c r="C27" s="33"/>
      <c r="D27" s="651">
        <v>2022</v>
      </c>
      <c r="E27" s="36">
        <f t="shared" ref="E27:E28" si="6">SUM(F27:G27)</f>
        <v>93</v>
      </c>
      <c r="F27" s="36">
        <v>37</v>
      </c>
      <c r="G27" s="36">
        <v>56</v>
      </c>
      <c r="H27" s="36"/>
      <c r="I27" s="36">
        <f t="shared" ref="I27:I28" si="7">SUM(J27:K27)</f>
        <v>1729</v>
      </c>
      <c r="J27" s="36">
        <v>577</v>
      </c>
      <c r="K27" s="36">
        <v>1152</v>
      </c>
      <c r="L27" s="41"/>
    </row>
    <row r="28" spans="1:12" s="32" customFormat="1" ht="18" customHeight="1">
      <c r="A28" s="40"/>
      <c r="B28" s="38"/>
      <c r="C28" s="33"/>
      <c r="D28" s="651">
        <v>2023</v>
      </c>
      <c r="E28" s="36">
        <f t="shared" si="6"/>
        <v>90</v>
      </c>
      <c r="F28" s="36">
        <v>36</v>
      </c>
      <c r="G28" s="36">
        <v>54</v>
      </c>
      <c r="H28" s="36"/>
      <c r="I28" s="36">
        <f t="shared" si="7"/>
        <v>1865</v>
      </c>
      <c r="J28" s="36">
        <v>610</v>
      </c>
      <c r="K28" s="36">
        <v>1255</v>
      </c>
      <c r="L28" s="41"/>
    </row>
    <row r="29" spans="1:12" s="40" customFormat="1" ht="18" customHeight="1" thickBot="1">
      <c r="A29" s="756"/>
      <c r="B29" s="757"/>
      <c r="C29" s="757"/>
      <c r="D29" s="758"/>
      <c r="E29" s="759"/>
      <c r="F29" s="757"/>
      <c r="G29" s="757"/>
      <c r="H29" s="757"/>
      <c r="I29" s="760"/>
      <c r="J29" s="757"/>
      <c r="K29" s="757"/>
      <c r="L29" s="758"/>
    </row>
    <row r="30" spans="1:12" s="761" customFormat="1" ht="16.5" customHeight="1">
      <c r="E30" s="762"/>
      <c r="F30" s="763"/>
      <c r="G30" s="763"/>
      <c r="H30" s="675"/>
      <c r="I30" s="675"/>
      <c r="J30" s="675"/>
      <c r="K30" s="763"/>
      <c r="L30" s="367" t="s">
        <v>829</v>
      </c>
    </row>
    <row r="31" spans="1:12" s="761" customFormat="1" ht="15" customHeight="1">
      <c r="B31" s="764"/>
      <c r="C31" s="675"/>
      <c r="D31" s="675"/>
      <c r="E31" s="765"/>
      <c r="F31" s="675"/>
      <c r="G31" s="763"/>
      <c r="H31" s="675"/>
      <c r="I31" s="675"/>
      <c r="J31" s="675"/>
      <c r="K31" s="763"/>
      <c r="L31" s="368" t="s">
        <v>810</v>
      </c>
    </row>
  </sheetData>
  <mergeCells count="4">
    <mergeCell ref="E6:G6"/>
    <mergeCell ref="I6:K6"/>
    <mergeCell ref="E7:G7"/>
    <mergeCell ref="I7:K7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7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O82"/>
  <sheetViews>
    <sheetView view="pageBreakPreview" zoomScale="80" zoomScaleNormal="100" zoomScaleSheetLayoutView="80" workbookViewId="0">
      <selection activeCell="B4" sqref="B4"/>
    </sheetView>
  </sheetViews>
  <sheetFormatPr defaultColWidth="12.5703125" defaultRowHeight="17.25"/>
  <cols>
    <col min="1" max="1" width="1.28515625" style="501" customWidth="1"/>
    <col min="2" max="2" width="12.5703125" style="501" customWidth="1"/>
    <col min="3" max="3" width="34.140625" style="501" customWidth="1"/>
    <col min="4" max="4" width="10.28515625" style="546" customWidth="1"/>
    <col min="5" max="5" width="7" style="501" customWidth="1"/>
    <col min="6" max="6" width="11.28515625" style="501" customWidth="1"/>
    <col min="7" max="7" width="12.28515625" style="501" customWidth="1"/>
    <col min="8" max="8" width="1.140625" style="501" customWidth="1"/>
    <col min="9" max="9" width="7.7109375" style="501" customWidth="1"/>
    <col min="10" max="10" width="11.28515625" style="501" customWidth="1"/>
    <col min="11" max="11" width="12.28515625" style="501" customWidth="1"/>
    <col min="12" max="12" width="1.140625" style="501" customWidth="1"/>
    <col min="13" max="16384" width="12.5703125" style="501"/>
  </cols>
  <sheetData>
    <row r="1" spans="1:15">
      <c r="A1" s="32"/>
      <c r="B1" s="32"/>
      <c r="C1" s="32"/>
      <c r="D1" s="725"/>
      <c r="E1" s="53"/>
      <c r="F1" s="32"/>
      <c r="G1" s="32"/>
      <c r="H1" s="32"/>
      <c r="I1" s="53"/>
      <c r="J1" s="700"/>
      <c r="K1" s="726"/>
      <c r="L1" s="32"/>
    </row>
    <row r="2" spans="1:15" ht="16.5" customHeight="1">
      <c r="A2" s="727"/>
      <c r="B2" s="727" t="s">
        <v>1213</v>
      </c>
      <c r="C2" s="693" t="s">
        <v>1143</v>
      </c>
      <c r="D2" s="728"/>
      <c r="E2" s="53"/>
      <c r="F2" s="32"/>
      <c r="G2" s="32"/>
      <c r="H2" s="32"/>
      <c r="I2" s="53"/>
      <c r="J2" s="32"/>
      <c r="K2" s="32"/>
      <c r="L2" s="32"/>
    </row>
    <row r="3" spans="1:15" ht="16.5" customHeight="1">
      <c r="A3" s="726"/>
      <c r="B3" s="726" t="s">
        <v>1214</v>
      </c>
      <c r="C3" s="700" t="s">
        <v>1144</v>
      </c>
      <c r="D3" s="729"/>
      <c r="E3" s="53"/>
      <c r="F3" s="32"/>
      <c r="G3" s="32"/>
      <c r="H3" s="32"/>
      <c r="I3" s="53"/>
      <c r="J3" s="32"/>
      <c r="K3" s="32"/>
      <c r="L3" s="32"/>
    </row>
    <row r="4" spans="1:15" ht="10.15" customHeight="1" thickBot="1">
      <c r="A4" s="32"/>
      <c r="B4" s="32"/>
      <c r="C4" s="32"/>
      <c r="D4" s="725"/>
      <c r="E4" s="53"/>
      <c r="F4" s="32"/>
      <c r="G4" s="32"/>
      <c r="H4" s="32"/>
      <c r="I4" s="53"/>
      <c r="J4" s="32"/>
      <c r="K4" s="32"/>
      <c r="L4" s="32"/>
    </row>
    <row r="5" spans="1:15" ht="11.25" customHeight="1" thickTop="1">
      <c r="A5" s="730"/>
      <c r="B5" s="730"/>
      <c r="C5" s="730"/>
      <c r="D5" s="731"/>
      <c r="E5" s="732"/>
      <c r="F5" s="730"/>
      <c r="G5" s="730"/>
      <c r="H5" s="730"/>
      <c r="I5" s="733"/>
      <c r="J5" s="730"/>
      <c r="K5" s="730"/>
      <c r="L5" s="730"/>
    </row>
    <row r="6" spans="1:15">
      <c r="A6" s="734"/>
      <c r="B6" s="735" t="s">
        <v>495</v>
      </c>
      <c r="C6" s="33"/>
      <c r="D6" s="736" t="s">
        <v>1</v>
      </c>
      <c r="E6" s="1713" t="s">
        <v>394</v>
      </c>
      <c r="F6" s="1713"/>
      <c r="G6" s="1713"/>
      <c r="H6" s="45"/>
      <c r="I6" s="1713" t="s">
        <v>395</v>
      </c>
      <c r="J6" s="1713"/>
      <c r="K6" s="1713"/>
      <c r="L6" s="737"/>
    </row>
    <row r="7" spans="1:15" s="553" customFormat="1">
      <c r="A7" s="738"/>
      <c r="B7" s="739" t="s">
        <v>496</v>
      </c>
      <c r="C7" s="740"/>
      <c r="D7" s="741" t="s">
        <v>6</v>
      </c>
      <c r="E7" s="1716" t="s">
        <v>398</v>
      </c>
      <c r="F7" s="1716"/>
      <c r="G7" s="1716"/>
      <c r="H7" s="670"/>
      <c r="I7" s="1716" t="s">
        <v>359</v>
      </c>
      <c r="J7" s="1716"/>
      <c r="K7" s="1716"/>
      <c r="L7" s="742"/>
    </row>
    <row r="8" spans="1:15">
      <c r="A8" s="40"/>
      <c r="B8" s="33"/>
      <c r="C8" s="33"/>
      <c r="D8" s="743"/>
      <c r="E8" s="744" t="s">
        <v>2</v>
      </c>
      <c r="F8" s="744" t="s">
        <v>33</v>
      </c>
      <c r="G8" s="744" t="s">
        <v>34</v>
      </c>
      <c r="H8" s="745"/>
      <c r="I8" s="744" t="s">
        <v>2</v>
      </c>
      <c r="J8" s="744" t="s">
        <v>33</v>
      </c>
      <c r="K8" s="744" t="s">
        <v>34</v>
      </c>
      <c r="L8" s="746"/>
    </row>
    <row r="9" spans="1:15">
      <c r="A9" s="40"/>
      <c r="B9" s="33"/>
      <c r="C9" s="33"/>
      <c r="D9" s="743"/>
      <c r="E9" s="747" t="s">
        <v>7</v>
      </c>
      <c r="F9" s="747" t="s">
        <v>35</v>
      </c>
      <c r="G9" s="747" t="s">
        <v>36</v>
      </c>
      <c r="H9" s="747"/>
      <c r="I9" s="747" t="s">
        <v>7</v>
      </c>
      <c r="J9" s="747" t="s">
        <v>35</v>
      </c>
      <c r="K9" s="747" t="s">
        <v>36</v>
      </c>
      <c r="L9" s="748"/>
    </row>
    <row r="10" spans="1:15" ht="8.1" customHeight="1">
      <c r="A10" s="749"/>
      <c r="B10" s="749"/>
      <c r="C10" s="749"/>
      <c r="D10" s="750"/>
      <c r="E10" s="751"/>
      <c r="F10" s="752"/>
      <c r="G10" s="752"/>
      <c r="H10" s="752"/>
      <c r="I10" s="751"/>
      <c r="J10" s="752"/>
      <c r="K10" s="752"/>
      <c r="L10" s="752"/>
    </row>
    <row r="11" spans="1:15" s="587" customFormat="1" ht="8.1" customHeight="1">
      <c r="A11" s="40"/>
      <c r="B11" s="40"/>
      <c r="C11" s="40"/>
      <c r="D11" s="753"/>
      <c r="E11" s="754"/>
      <c r="F11" s="748"/>
      <c r="G11" s="748"/>
      <c r="H11" s="748"/>
      <c r="I11" s="754"/>
      <c r="J11" s="748"/>
      <c r="K11" s="748"/>
      <c r="L11" s="748"/>
    </row>
    <row r="12" spans="1:15" s="587" customFormat="1" ht="16.5">
      <c r="A12" s="734"/>
      <c r="B12" s="735" t="s">
        <v>44</v>
      </c>
      <c r="C12" s="33"/>
      <c r="D12" s="720">
        <v>2021</v>
      </c>
      <c r="E12" s="777">
        <f>SUM(E17,E21,E25,E29,E34,E38,E43,E47,E52,E56,E61,E65,E70,E74,'4.19 (2)'!E12,'4.19 (2)'!E17,'4.19 (2)'!E21,'4.19 (2)'!E25,'4.19 (2)'!E30,'4.19 (2)'!E35,'4.19 (2)'!E39,'4.19 (2)'!E43,'4.19 (2)'!E48,'4.19 (2)'!E52,'4.19 (2)'!E56,'4.19 (2)'!E61,'4.19 (2)'!E65,'4.19 (3)'!E13,'4.19 (3)'!E17,'4.19 (3)'!E21,'4.19 (3)'!E25,'4.19 (3)'!E30,'4.19 (3)'!E34,'4.19 (3)'!E38,'4.19 (3)'!E42,'4.19 (3)'!E47)</f>
        <v>7402</v>
      </c>
      <c r="F12" s="777">
        <f>SUM(F17,F21,F25,F29,F34,F38,F43,F47,F52,F56,F61,F65,F70,F74,'4.19 (2)'!F12,'4.19 (2)'!F17,'4.19 (2)'!F21,'4.19 (2)'!F25,'4.19 (2)'!F30,'4.19 (2)'!F35,'4.19 (2)'!F39,'4.19 (2)'!F43,'4.19 (2)'!F48,'4.19 (2)'!F52,'4.19 (2)'!F56,'4.19 (2)'!F61,'4.19 (2)'!F65,'4.19 (3)'!F13,'4.19 (3)'!F17,'4.19 (3)'!F21,'4.19 (3)'!F25,'4.19 (3)'!F30,'4.19 (3)'!F34,'4.19 (3)'!F38,'4.19 (3)'!F42,'4.19 (3)'!F47)</f>
        <v>2953</v>
      </c>
      <c r="G12" s="777">
        <f>SUM(G17,G21,G25,G29,G34,G38,G43,G47,G52,G56,G61,G65,G70,G74,'4.19 (2)'!G12,'4.19 (2)'!G17,'4.19 (2)'!G21,'4.19 (2)'!G25,'4.19 (2)'!G30,'4.19 (2)'!G35,'4.19 (2)'!G39,'4.19 (2)'!G43,'4.19 (2)'!G48,'4.19 (2)'!G52,'4.19 (2)'!G56,'4.19 (2)'!G61,'4.19 (2)'!G65,'4.19 (3)'!G13,'4.19 (3)'!G17,'4.19 (3)'!G21,'4.19 (3)'!G25,'4.19 (3)'!G30,'4.19 (3)'!G34,'4.19 (3)'!G38,'4.19 (3)'!G42,'4.19 (3)'!G47)</f>
        <v>4449</v>
      </c>
      <c r="H12" s="777"/>
      <c r="I12" s="777">
        <f>SUM(I17,I21,I25,I29,I34,I38,I43,I47,I52,I56,I61,I65,I70,I74,'4.19 (2)'!I12,'4.19 (2)'!I17,'4.19 (2)'!I21,'4.19 (2)'!I25,'4.19 (2)'!I30,'4.19 (2)'!I35,'4.19 (2)'!I39,'4.19 (2)'!I43,'4.19 (2)'!I48,'4.19 (2)'!I52,'4.19 (2)'!I56,'4.19 (2)'!I61,'4.19 (2)'!I65,'4.19 (3)'!I13,'4.19 (3)'!I17,'4.19 (3)'!I21,'4.19 (3)'!I25,'4.19 (3)'!I30,'4.19 (3)'!I34,'4.19 (3)'!I38,'4.19 (3)'!I42,'4.19 (3)'!I47)</f>
        <v>84556</v>
      </c>
      <c r="J12" s="777">
        <f>SUM(J17,J21,J25,J29,J34,J38,J43,J47,J52,J56,J61,J65,J70,J74,'4.19 (2)'!J12,'4.19 (2)'!J17,'4.19 (2)'!J21,'4.19 (2)'!J25,'4.19 (2)'!J30,'4.19 (2)'!J35,'4.19 (2)'!J39,'4.19 (2)'!J43,'4.19 (2)'!J48,'4.19 (2)'!J52,'4.19 (2)'!J56,'4.19 (2)'!J61,'4.19 (2)'!J65,'4.19 (3)'!J13,'4.19 (3)'!J17,'4.19 (3)'!J21,'4.19 (3)'!J25,'4.19 (3)'!J30,'4.19 (3)'!J34,'4.19 (3)'!J38,'4.19 (3)'!J42,'4.19 (3)'!J47)</f>
        <v>47228</v>
      </c>
      <c r="K12" s="777">
        <f>SUM(K17,K21,K25,K29,K34,K38,K43,K47,K52,K56,K61,K65,K70,K74,'4.19 (2)'!K12,'4.19 (2)'!K17,'4.19 (2)'!K21,'4.19 (2)'!K25,'4.19 (2)'!K30,'4.19 (2)'!K35,'4.19 (2)'!K39,'4.19 (2)'!K43,'4.19 (2)'!K48,'4.19 (2)'!K52,'4.19 (2)'!K56,'4.19 (2)'!K61,'4.19 (2)'!K65,'4.19 (3)'!K13,'4.19 (3)'!K17,'4.19 (3)'!K21,'4.19 (3)'!K25,'4.19 (3)'!K30,'4.19 (3)'!K34,'4.19 (3)'!K38,'4.19 (3)'!K42,'4.19 (3)'!K47)</f>
        <v>37328</v>
      </c>
      <c r="L12" s="777"/>
      <c r="N12" s="778"/>
    </row>
    <row r="13" spans="1:15" s="587" customFormat="1" ht="16.5">
      <c r="A13" s="734"/>
      <c r="B13" s="735"/>
      <c r="C13" s="33"/>
      <c r="D13" s="720">
        <v>2022</v>
      </c>
      <c r="E13" s="777">
        <f>SUM(E18,E22,E26,E30,E35,E39,E44,E48,E53,E57,E62,E66,E71,E75,'4.19 (2)'!E13,'4.19 (2)'!E18,'4.19 (2)'!E22,'4.19 (2)'!E26,'4.19 (2)'!E31,'4.19 (2)'!E36,'4.19 (2)'!E40,'4.19 (2)'!E44,'4.19 (2)'!E49,'4.19 (2)'!E53,'4.19 (2)'!E57,'4.19 (2)'!E62,'4.19 (2)'!E66,'4.19 (3)'!E14,'4.19 (3)'!E18,'4.19 (3)'!E22,'4.19 (3)'!E26,'4.19 (3)'!E31,'4.19 (3)'!E35,'4.19 (3)'!E39,'4.19 (3)'!E43,'4.19 (3)'!E48)</f>
        <v>7302</v>
      </c>
      <c r="F13" s="777">
        <f>SUM(F18,F22,F26,F30,F35,F39,F44,F48,F53,F57,F62,F66,F71,F75,'4.19 (2)'!F13,'4.19 (2)'!F18,'4.19 (2)'!F22,'4.19 (2)'!F26,'4.19 (2)'!F31,'4.19 (2)'!F36,'4.19 (2)'!F40,'4.19 (2)'!F44,'4.19 (2)'!F49,'4.19 (2)'!F53,'4.19 (2)'!F57,'4.19 (2)'!F62,'4.19 (2)'!F66,'4.19 (3)'!F14,'4.19 (3)'!F18,'4.19 (3)'!F22,'4.19 (3)'!F26,'4.19 (3)'!F31,'4.19 (3)'!F35,'4.19 (3)'!F39,'4.19 (3)'!F43,'4.19 (3)'!F48)</f>
        <v>2888</v>
      </c>
      <c r="G13" s="777">
        <f>SUM(G18,G22,G26,G30,G35,G39,G44,G48,G53,G57,G62,G66,G71,G75,'4.19 (2)'!G13,'4.19 (2)'!G18,'4.19 (2)'!G22,'4.19 (2)'!G26,'4.19 (2)'!G31,'4.19 (2)'!G36,'4.19 (2)'!G40,'4.19 (2)'!G44,'4.19 (2)'!G49,'4.19 (2)'!G53,'4.19 (2)'!G57,'4.19 (2)'!G62,'4.19 (2)'!G66,'4.19 (3)'!G14,'4.19 (3)'!G18,'4.19 (3)'!G22,'4.19 (3)'!G26,'4.19 (3)'!G31,'4.19 (3)'!G35,'4.19 (3)'!G39,'4.19 (3)'!G43,'4.19 (3)'!G48)</f>
        <v>4414</v>
      </c>
      <c r="H13" s="777"/>
      <c r="I13" s="777">
        <f>SUM(I18,I22,I26,I30,I35,I39,I44,I48,I53,I57,I62,I66,I71,I75,'4.19 (2)'!I13,'4.19 (2)'!I18,'4.19 (2)'!I22,'4.19 (2)'!I26,'4.19 (2)'!I31,'4.19 (2)'!I36,'4.19 (2)'!I40,'4.19 (2)'!I44,'4.19 (2)'!I49,'4.19 (2)'!I53,'4.19 (2)'!I57,'4.19 (2)'!I62,'4.19 (2)'!I66,'4.19 (3)'!I14,'4.19 (3)'!I18,'4.19 (3)'!I22,'4.19 (3)'!I26,'4.19 (3)'!I31,'4.19 (3)'!I35,'4.19 (3)'!I39,'4.19 (3)'!I43,'4.19 (3)'!I48)</f>
        <v>77816</v>
      </c>
      <c r="J13" s="777">
        <f>SUM(J18,J22,J26,J30,J35,J39,J44,J48,J53,J57,J62,J66,J71,J75,'4.19 (2)'!J13,'4.19 (2)'!J18,'4.19 (2)'!J22,'4.19 (2)'!J26,'4.19 (2)'!J31,'4.19 (2)'!J36,'4.19 (2)'!J40,'4.19 (2)'!J44,'4.19 (2)'!J49,'4.19 (2)'!J53,'4.19 (2)'!J57,'4.19 (2)'!J62,'4.19 (2)'!J66,'4.19 (3)'!J14,'4.19 (3)'!J18,'4.19 (3)'!J22,'4.19 (3)'!J26,'4.19 (3)'!J31,'4.19 (3)'!J35,'4.19 (3)'!J39,'4.19 (3)'!J43,'4.19 (3)'!J48)</f>
        <v>43769</v>
      </c>
      <c r="K13" s="777">
        <f>SUM(K18,K22,K26,K30,K35,K39,K44,K48,K53,K57,K62,K66,K71,K75,'4.19 (2)'!K13,'4.19 (2)'!K18,'4.19 (2)'!K22,'4.19 (2)'!K26,'4.19 (2)'!K31,'4.19 (2)'!K36,'4.19 (2)'!K40,'4.19 (2)'!K44,'4.19 (2)'!K49,'4.19 (2)'!K53,'4.19 (2)'!K57,'4.19 (2)'!K62,'4.19 (2)'!K66,'4.19 (3)'!K14,'4.19 (3)'!K18,'4.19 (3)'!K22,'4.19 (3)'!K26,'4.19 (3)'!K31,'4.19 (3)'!K35,'4.19 (3)'!K39,'4.19 (3)'!K43,'4.19 (3)'!K48)</f>
        <v>34047</v>
      </c>
      <c r="L13" s="777"/>
      <c r="N13" s="778"/>
      <c r="O13" s="778"/>
    </row>
    <row r="14" spans="1:15" s="587" customFormat="1" ht="16.5">
      <c r="A14" s="734"/>
      <c r="B14" s="735"/>
      <c r="C14" s="33"/>
      <c r="D14" s="720">
        <v>2023</v>
      </c>
      <c r="E14" s="777">
        <f>SUM(E19,E23,E27,E31,E36,E40,E45,E49,E54,E58,E63,E67,E72,E76,'4.19 (2)'!E14,'4.19 (2)'!E19,'4.19 (2)'!E23,'4.19 (2)'!E27,'4.19 (2)'!E32,'4.19 (2)'!E37,'4.19 (2)'!E41,'4.19 (2)'!E45,'4.19 (2)'!E50,'4.19 (2)'!E54,'4.19 (2)'!E58,'4.19 (2)'!E63,'4.19 (2)'!E67,'4.19 (3)'!E15,'4.19 (3)'!E19,'4.19 (3)'!E23,'4.19 (3)'!E27,'4.19 (3)'!E32,'4.19 (3)'!E36,'4.19 (3)'!E40,'4.19 (3)'!E44,'4.19 (3)'!E49)</f>
        <v>7223</v>
      </c>
      <c r="F14" s="777">
        <f>SUM(F19,F23,F27,F31,F36,F40,F45,F49,F54,F58,F63,F67,F72,F76,'4.19 (2)'!F14,'4.19 (2)'!F19,'4.19 (2)'!F23,'4.19 (2)'!F27,'4.19 (2)'!F32,'4.19 (2)'!F37,'4.19 (2)'!F41,'4.19 (2)'!F45,'4.19 (2)'!F50,'4.19 (2)'!F54,'4.19 (2)'!F58,'4.19 (2)'!F63,'4.19 (2)'!F67,'4.19 (3)'!F15,'4.19 (3)'!F19,'4.19 (3)'!F23,'4.19 (3)'!F27,'4.19 (3)'!F32,'4.19 (3)'!F36,'4.19 (3)'!F40,'4.19 (3)'!F44,'4.19 (3)'!F49)</f>
        <v>2837</v>
      </c>
      <c r="G14" s="777">
        <f>SUM(G19,G23,G27,G31,G36,G40,G45,G49,G54,G58,G63,G67,G72,G76,'4.19 (2)'!G14,'4.19 (2)'!G19,'4.19 (2)'!G23,'4.19 (2)'!G27,'4.19 (2)'!G32,'4.19 (2)'!G37,'4.19 (2)'!G41,'4.19 (2)'!G45,'4.19 (2)'!G50,'4.19 (2)'!G54,'4.19 (2)'!G58,'4.19 (2)'!G63,'4.19 (2)'!G67,'4.19 (3)'!G15,'4.19 (3)'!G19,'4.19 (3)'!G23,'4.19 (3)'!G27,'4.19 (3)'!G32,'4.19 (3)'!G36,'4.19 (3)'!G40,'4.19 (3)'!G44,'4.19 (3)'!G49)</f>
        <v>4386</v>
      </c>
      <c r="H14" s="777"/>
      <c r="I14" s="777">
        <f>SUM(I19,I23,I27,I31,I36,I40,I45,I49,I54,I58,I63,I67,I72,I76,'4.19 (2)'!I14,'4.19 (2)'!I19,'4.19 (2)'!I23,'4.19 (2)'!I27,'4.19 (2)'!I32,'4.19 (2)'!I37,'4.19 (2)'!I41,'4.19 (2)'!I45,'4.19 (2)'!I50,'4.19 (2)'!I54,'4.19 (2)'!I58,'4.19 (2)'!I63,'4.19 (2)'!I67,'4.19 (3)'!I15,'4.19 (3)'!I19,'4.19 (3)'!I23,'4.19 (3)'!I27,'4.19 (3)'!I32,'4.19 (3)'!I36,'4.19 (3)'!I40,'4.19 (3)'!I44,'4.19 (3)'!I49)</f>
        <v>79504</v>
      </c>
      <c r="J14" s="777">
        <f>SUM(J19,J23,J27,J31,J36,J40,J45,J49,J54,J58,J63,J67,J72,J76,'4.19 (2)'!J14,'4.19 (2)'!J19,'4.19 (2)'!J23,'4.19 (2)'!J27,'4.19 (2)'!J32,'4.19 (2)'!J37,'4.19 (2)'!J41,'4.19 (2)'!J45,'4.19 (2)'!J50,'4.19 (2)'!J54,'4.19 (2)'!J58,'4.19 (2)'!J63,'4.19 (2)'!J67,'4.19 (3)'!J15,'4.19 (3)'!J19,'4.19 (3)'!J23,'4.19 (3)'!J27,'4.19 (3)'!J32,'4.19 (3)'!J36,'4.19 (3)'!J40,'4.19 (3)'!J44,'4.19 (3)'!J49)</f>
        <v>44375</v>
      </c>
      <c r="K14" s="777">
        <f>SUM(K19,K23,K27,K31,K36,K40,K45,K49,K54,K58,K63,K67,K72,K76,'4.19 (2)'!K14,'4.19 (2)'!K19,'4.19 (2)'!K23,'4.19 (2)'!K27,'4.19 (2)'!K32,'4.19 (2)'!K37,'4.19 (2)'!K41,'4.19 (2)'!K45,'4.19 (2)'!K50,'4.19 (2)'!K54,'4.19 (2)'!K58,'4.19 (2)'!K63,'4.19 (2)'!K67,'4.19 (3)'!K15,'4.19 (3)'!K19,'4.19 (3)'!K23,'4.19 (3)'!K27,'4.19 (3)'!K32,'4.19 (3)'!K36,'4.19 (3)'!K40,'4.19 (3)'!K44,'4.19 (3)'!K49)</f>
        <v>35129</v>
      </c>
      <c r="L14" s="777"/>
      <c r="N14" s="778"/>
    </row>
    <row r="15" spans="1:15" s="587" customFormat="1" ht="8.1" customHeight="1">
      <c r="A15" s="734"/>
      <c r="B15" s="735"/>
      <c r="C15" s="33"/>
      <c r="D15" s="651"/>
      <c r="E15" s="36"/>
      <c r="F15" s="36"/>
      <c r="G15" s="36"/>
      <c r="H15" s="49"/>
      <c r="I15" s="36"/>
      <c r="J15" s="779"/>
      <c r="K15" s="779"/>
      <c r="L15" s="777"/>
    </row>
    <row r="16" spans="1:15" s="587" customFormat="1" ht="16.5">
      <c r="A16" s="15"/>
      <c r="B16" s="10" t="s">
        <v>13</v>
      </c>
      <c r="C16" s="33"/>
      <c r="D16" s="651"/>
      <c r="E16" s="36"/>
      <c r="F16" s="36"/>
      <c r="G16" s="36"/>
      <c r="H16" s="36"/>
      <c r="I16" s="36"/>
      <c r="J16" s="36"/>
      <c r="K16" s="36"/>
      <c r="L16" s="36"/>
    </row>
    <row r="17" spans="1:12" s="587" customFormat="1" ht="16.5">
      <c r="A17" s="34"/>
      <c r="B17" s="35" t="s">
        <v>497</v>
      </c>
      <c r="C17" s="33"/>
      <c r="D17" s="651">
        <v>2021</v>
      </c>
      <c r="E17" s="36">
        <f>SUM(F17:G17)</f>
        <v>45</v>
      </c>
      <c r="F17" s="36">
        <v>13</v>
      </c>
      <c r="G17" s="36">
        <v>32</v>
      </c>
      <c r="H17" s="36"/>
      <c r="I17" s="36">
        <f>SUM(J17:K17)</f>
        <v>440</v>
      </c>
      <c r="J17" s="36">
        <v>197</v>
      </c>
      <c r="K17" s="36">
        <v>243</v>
      </c>
      <c r="L17" s="49"/>
    </row>
    <row r="18" spans="1:12" s="587" customFormat="1" ht="16.5">
      <c r="A18" s="37"/>
      <c r="B18" s="38" t="s">
        <v>498</v>
      </c>
      <c r="C18" s="33"/>
      <c r="D18" s="622">
        <v>2022</v>
      </c>
      <c r="E18" s="36">
        <f t="shared" ref="E18:E19" si="0">SUM(F18:G18)</f>
        <v>45</v>
      </c>
      <c r="F18" s="36">
        <v>13</v>
      </c>
      <c r="G18" s="36">
        <v>32</v>
      </c>
      <c r="H18" s="36"/>
      <c r="I18" s="36">
        <f t="shared" ref="I18:I19" si="1">SUM(J18:K18)</f>
        <v>451</v>
      </c>
      <c r="J18" s="36">
        <v>212</v>
      </c>
      <c r="K18" s="36">
        <v>239</v>
      </c>
      <c r="L18" s="49"/>
    </row>
    <row r="19" spans="1:12" s="587" customFormat="1" ht="16.5">
      <c r="A19" s="37"/>
      <c r="B19" s="38"/>
      <c r="C19" s="33"/>
      <c r="D19" s="651">
        <v>2023</v>
      </c>
      <c r="E19" s="36">
        <f t="shared" si="0"/>
        <v>48</v>
      </c>
      <c r="F19" s="36">
        <v>13</v>
      </c>
      <c r="G19" s="36">
        <v>35</v>
      </c>
      <c r="H19" s="36"/>
      <c r="I19" s="36">
        <f t="shared" si="1"/>
        <v>487</v>
      </c>
      <c r="J19" s="36">
        <v>227</v>
      </c>
      <c r="K19" s="36">
        <v>260</v>
      </c>
      <c r="L19" s="595"/>
    </row>
    <row r="20" spans="1:12" s="587" customFormat="1" ht="8.1" customHeight="1">
      <c r="A20" s="37"/>
      <c r="B20" s="38"/>
      <c r="C20" s="33"/>
      <c r="D20" s="651"/>
      <c r="E20" s="36"/>
      <c r="F20" s="36"/>
      <c r="G20" s="36"/>
      <c r="H20" s="36"/>
      <c r="I20" s="36"/>
      <c r="J20" s="36"/>
      <c r="K20" s="36"/>
      <c r="L20" s="595"/>
    </row>
    <row r="21" spans="1:12" s="587" customFormat="1" ht="16.5">
      <c r="A21" s="34"/>
      <c r="B21" s="35" t="s">
        <v>499</v>
      </c>
      <c r="C21" s="33"/>
      <c r="D21" s="651">
        <v>2021</v>
      </c>
      <c r="E21" s="36">
        <f>SUM(F21:G21)</f>
        <v>308</v>
      </c>
      <c r="F21" s="36">
        <v>106</v>
      </c>
      <c r="G21" s="36">
        <v>202</v>
      </c>
      <c r="H21" s="36"/>
      <c r="I21" s="36">
        <f>SUM(J21:K21)</f>
        <v>3536</v>
      </c>
      <c r="J21" s="36">
        <v>2228</v>
      </c>
      <c r="K21" s="36">
        <v>1308</v>
      </c>
      <c r="L21" s="48"/>
    </row>
    <row r="22" spans="1:12" s="587" customFormat="1" ht="16.5">
      <c r="A22" s="37"/>
      <c r="B22" s="38" t="s">
        <v>500</v>
      </c>
      <c r="C22" s="33"/>
      <c r="D22" s="622">
        <v>2022</v>
      </c>
      <c r="E22" s="36">
        <f t="shared" ref="E22:E23" si="2">SUM(F22:G22)</f>
        <v>308</v>
      </c>
      <c r="F22" s="36">
        <v>106</v>
      </c>
      <c r="G22" s="36">
        <v>202</v>
      </c>
      <c r="H22" s="36"/>
      <c r="I22" s="36">
        <f t="shared" ref="I22:I23" si="3">SUM(J22:K22)</f>
        <v>3267</v>
      </c>
      <c r="J22" s="36">
        <v>2045</v>
      </c>
      <c r="K22" s="36">
        <v>1222</v>
      </c>
      <c r="L22" s="48"/>
    </row>
    <row r="23" spans="1:12" s="587" customFormat="1" ht="16.5">
      <c r="A23" s="37"/>
      <c r="B23" s="38"/>
      <c r="C23" s="33"/>
      <c r="D23" s="651">
        <v>2023</v>
      </c>
      <c r="E23" s="36">
        <f t="shared" si="2"/>
        <v>303</v>
      </c>
      <c r="F23" s="36">
        <v>103</v>
      </c>
      <c r="G23" s="36">
        <v>200</v>
      </c>
      <c r="H23" s="36"/>
      <c r="I23" s="36">
        <f t="shared" si="3"/>
        <v>3221</v>
      </c>
      <c r="J23" s="36">
        <v>1977</v>
      </c>
      <c r="K23" s="36">
        <v>1244</v>
      </c>
      <c r="L23" s="595"/>
    </row>
    <row r="24" spans="1:12" s="587" customFormat="1" ht="8.1" customHeight="1">
      <c r="A24" s="37"/>
      <c r="B24" s="38"/>
      <c r="C24" s="33"/>
      <c r="D24" s="651"/>
      <c r="E24" s="36"/>
      <c r="F24" s="36"/>
      <c r="G24" s="36"/>
      <c r="H24" s="36"/>
      <c r="I24" s="36"/>
      <c r="J24" s="36"/>
      <c r="K24" s="36"/>
      <c r="L24" s="595"/>
    </row>
    <row r="25" spans="1:12" s="587" customFormat="1" ht="16.5">
      <c r="A25" s="34"/>
      <c r="B25" s="35" t="s">
        <v>501</v>
      </c>
      <c r="C25" s="33"/>
      <c r="D25" s="651">
        <v>2021</v>
      </c>
      <c r="E25" s="36">
        <f>SUM(F25:G25)</f>
        <v>161</v>
      </c>
      <c r="F25" s="36">
        <v>61</v>
      </c>
      <c r="G25" s="36">
        <v>100</v>
      </c>
      <c r="H25" s="36"/>
      <c r="I25" s="36">
        <f>SUM(J25:K25)</f>
        <v>1872</v>
      </c>
      <c r="J25" s="36">
        <v>1089</v>
      </c>
      <c r="K25" s="36">
        <v>783</v>
      </c>
      <c r="L25" s="780"/>
    </row>
    <row r="26" spans="1:12" s="587" customFormat="1" ht="16.5">
      <c r="A26" s="37"/>
      <c r="B26" s="38" t="s">
        <v>502</v>
      </c>
      <c r="C26" s="33"/>
      <c r="D26" s="622">
        <v>2022</v>
      </c>
      <c r="E26" s="36">
        <f t="shared" ref="E26:E27" si="4">SUM(F26:G26)</f>
        <v>162</v>
      </c>
      <c r="F26" s="36">
        <v>60</v>
      </c>
      <c r="G26" s="36">
        <v>102</v>
      </c>
      <c r="H26" s="36"/>
      <c r="I26" s="36">
        <f t="shared" ref="I26:I27" si="5">SUM(J26:K26)</f>
        <v>1753</v>
      </c>
      <c r="J26" s="36">
        <v>998</v>
      </c>
      <c r="K26" s="36">
        <v>755</v>
      </c>
      <c r="L26" s="49"/>
    </row>
    <row r="27" spans="1:12" s="587" customFormat="1" ht="16.5">
      <c r="A27" s="37"/>
      <c r="B27" s="38"/>
      <c r="C27" s="33"/>
      <c r="D27" s="651">
        <v>2023</v>
      </c>
      <c r="E27" s="36">
        <f t="shared" si="4"/>
        <v>155</v>
      </c>
      <c r="F27" s="36">
        <v>61</v>
      </c>
      <c r="G27" s="36">
        <v>94</v>
      </c>
      <c r="H27" s="36"/>
      <c r="I27" s="36">
        <f t="shared" si="5"/>
        <v>1797</v>
      </c>
      <c r="J27" s="36">
        <v>1011</v>
      </c>
      <c r="K27" s="36">
        <v>786</v>
      </c>
      <c r="L27" s="49"/>
    </row>
    <row r="28" spans="1:12" s="587" customFormat="1" ht="8.1" customHeight="1">
      <c r="A28" s="37"/>
      <c r="B28" s="38"/>
      <c r="C28" s="33"/>
      <c r="D28" s="651"/>
      <c r="E28" s="36"/>
      <c r="F28" s="36"/>
      <c r="G28" s="36"/>
      <c r="H28" s="36"/>
      <c r="I28" s="36"/>
      <c r="J28" s="36"/>
      <c r="K28" s="36"/>
      <c r="L28" s="595"/>
    </row>
    <row r="29" spans="1:12" s="587" customFormat="1" ht="16.5">
      <c r="A29" s="34"/>
      <c r="B29" s="35" t="s">
        <v>503</v>
      </c>
      <c r="C29" s="33"/>
      <c r="D29" s="651">
        <v>2021</v>
      </c>
      <c r="E29" s="36">
        <f>SUM(F29:G29)</f>
        <v>164</v>
      </c>
      <c r="F29" s="36">
        <v>61</v>
      </c>
      <c r="G29" s="36">
        <v>103</v>
      </c>
      <c r="H29" s="36"/>
      <c r="I29" s="36">
        <f>SUM(J29:K29)</f>
        <v>1734</v>
      </c>
      <c r="J29" s="36">
        <v>897</v>
      </c>
      <c r="K29" s="36">
        <v>837</v>
      </c>
      <c r="L29" s="781"/>
    </row>
    <row r="30" spans="1:12" s="587" customFormat="1" ht="16.5">
      <c r="A30" s="37"/>
      <c r="B30" s="38" t="s">
        <v>504</v>
      </c>
      <c r="C30" s="33"/>
      <c r="D30" s="622">
        <v>2022</v>
      </c>
      <c r="E30" s="36">
        <f t="shared" ref="E30:E31" si="6">SUM(F30:G30)</f>
        <v>161</v>
      </c>
      <c r="F30" s="36">
        <v>60</v>
      </c>
      <c r="G30" s="36">
        <v>101</v>
      </c>
      <c r="H30" s="36"/>
      <c r="I30" s="36">
        <f t="shared" ref="I30:I31" si="7">SUM(J30:K30)</f>
        <v>1668</v>
      </c>
      <c r="J30" s="36">
        <v>873</v>
      </c>
      <c r="K30" s="36">
        <v>795</v>
      </c>
      <c r="L30" s="49"/>
    </row>
    <row r="31" spans="1:12" s="587" customFormat="1" ht="16.5">
      <c r="A31" s="37"/>
      <c r="B31" s="38"/>
      <c r="C31" s="33"/>
      <c r="D31" s="651">
        <v>2023</v>
      </c>
      <c r="E31" s="36">
        <f t="shared" si="6"/>
        <v>156</v>
      </c>
      <c r="F31" s="36">
        <v>63</v>
      </c>
      <c r="G31" s="36">
        <v>93</v>
      </c>
      <c r="H31" s="36"/>
      <c r="I31" s="36">
        <f t="shared" si="7"/>
        <v>1987</v>
      </c>
      <c r="J31" s="36">
        <v>1023</v>
      </c>
      <c r="K31" s="36">
        <v>964</v>
      </c>
      <c r="L31" s="781"/>
    </row>
    <row r="32" spans="1:12" s="587" customFormat="1" ht="8.1" customHeight="1">
      <c r="A32" s="37"/>
      <c r="B32" s="38"/>
      <c r="C32" s="33"/>
      <c r="D32" s="651"/>
      <c r="E32" s="36"/>
      <c r="F32" s="36"/>
      <c r="G32" s="36"/>
      <c r="H32" s="36"/>
      <c r="I32" s="36"/>
      <c r="J32" s="36"/>
      <c r="K32" s="36"/>
      <c r="L32" s="781"/>
    </row>
    <row r="33" spans="1:12" s="587" customFormat="1" ht="16.5">
      <c r="A33" s="15"/>
      <c r="B33" s="10" t="s">
        <v>14</v>
      </c>
      <c r="C33" s="33"/>
      <c r="D33" s="651"/>
      <c r="E33" s="36"/>
      <c r="F33" s="36"/>
      <c r="G33" s="36"/>
      <c r="H33" s="36"/>
      <c r="I33" s="36"/>
      <c r="J33" s="36"/>
      <c r="K33" s="36"/>
      <c r="L33" s="595"/>
    </row>
    <row r="34" spans="1:12" s="587" customFormat="1" ht="16.5">
      <c r="A34" s="34"/>
      <c r="B34" s="35" t="s">
        <v>505</v>
      </c>
      <c r="C34" s="33"/>
      <c r="D34" s="651">
        <v>2021</v>
      </c>
      <c r="E34" s="36">
        <f>SUM(F34:G34)</f>
        <v>402</v>
      </c>
      <c r="F34" s="36">
        <v>173</v>
      </c>
      <c r="G34" s="36">
        <v>229</v>
      </c>
      <c r="H34" s="36"/>
      <c r="I34" s="36">
        <f>SUM(J34:K34)</f>
        <v>4869</v>
      </c>
      <c r="J34" s="36">
        <v>2763</v>
      </c>
      <c r="K34" s="36">
        <v>2106</v>
      </c>
      <c r="L34" s="48"/>
    </row>
    <row r="35" spans="1:12" s="587" customFormat="1" ht="16.5">
      <c r="A35" s="37"/>
      <c r="B35" s="38" t="s">
        <v>506</v>
      </c>
      <c r="C35" s="33"/>
      <c r="D35" s="622">
        <v>2022</v>
      </c>
      <c r="E35" s="36">
        <f t="shared" ref="E35:E36" si="8">SUM(F35:G35)</f>
        <v>390</v>
      </c>
      <c r="F35" s="36">
        <v>163</v>
      </c>
      <c r="G35" s="36">
        <v>227</v>
      </c>
      <c r="H35" s="36"/>
      <c r="I35" s="36">
        <f t="shared" ref="I35:I36" si="9">SUM(J35:K35)</f>
        <v>4181</v>
      </c>
      <c r="J35" s="36">
        <v>2376</v>
      </c>
      <c r="K35" s="36">
        <v>1805</v>
      </c>
      <c r="L35" s="48"/>
    </row>
    <row r="36" spans="1:12" s="587" customFormat="1" ht="16.5">
      <c r="A36" s="37"/>
      <c r="B36" s="38"/>
      <c r="C36" s="33"/>
      <c r="D36" s="651">
        <v>2023</v>
      </c>
      <c r="E36" s="36">
        <f t="shared" si="8"/>
        <v>387</v>
      </c>
      <c r="F36" s="36">
        <v>162</v>
      </c>
      <c r="G36" s="36">
        <v>225</v>
      </c>
      <c r="H36" s="36"/>
      <c r="I36" s="36">
        <f t="shared" si="9"/>
        <v>3899</v>
      </c>
      <c r="J36" s="36">
        <v>2162</v>
      </c>
      <c r="K36" s="36">
        <v>1737</v>
      </c>
      <c r="L36" s="595"/>
    </row>
    <row r="37" spans="1:12" s="587" customFormat="1" ht="8.1" customHeight="1">
      <c r="A37" s="37"/>
      <c r="B37" s="38"/>
      <c r="C37" s="33"/>
      <c r="D37" s="651"/>
      <c r="E37" s="36"/>
      <c r="F37" s="36"/>
      <c r="G37" s="36"/>
      <c r="H37" s="36"/>
      <c r="I37" s="36"/>
      <c r="J37" s="36"/>
      <c r="K37" s="36"/>
      <c r="L37" s="595"/>
    </row>
    <row r="38" spans="1:12" s="587" customFormat="1" ht="16.5">
      <c r="A38" s="34"/>
      <c r="B38" s="35" t="s">
        <v>507</v>
      </c>
      <c r="C38" s="33"/>
      <c r="D38" s="651">
        <v>2021</v>
      </c>
      <c r="E38" s="36">
        <f>SUM(F38:G38)</f>
        <v>314</v>
      </c>
      <c r="F38" s="36">
        <v>110</v>
      </c>
      <c r="G38" s="36">
        <v>204</v>
      </c>
      <c r="H38" s="36"/>
      <c r="I38" s="36">
        <f>SUM(J38:K38)</f>
        <v>3572</v>
      </c>
      <c r="J38" s="36">
        <v>1982</v>
      </c>
      <c r="K38" s="36">
        <v>1590</v>
      </c>
      <c r="L38" s="48"/>
    </row>
    <row r="39" spans="1:12" s="587" customFormat="1" ht="16.5">
      <c r="A39" s="37"/>
      <c r="B39" s="38" t="s">
        <v>508</v>
      </c>
      <c r="C39" s="33"/>
      <c r="D39" s="622">
        <v>2022</v>
      </c>
      <c r="E39" s="36">
        <f t="shared" ref="E39:E40" si="10">SUM(F39:G39)</f>
        <v>308</v>
      </c>
      <c r="F39" s="36">
        <v>106</v>
      </c>
      <c r="G39" s="36">
        <v>202</v>
      </c>
      <c r="H39" s="36"/>
      <c r="I39" s="36">
        <f t="shared" ref="I39:I40" si="11">SUM(J39:K39)</f>
        <v>3235</v>
      </c>
      <c r="J39" s="36">
        <v>1790</v>
      </c>
      <c r="K39" s="36">
        <v>1445</v>
      </c>
      <c r="L39" s="48"/>
    </row>
    <row r="40" spans="1:12" s="587" customFormat="1" ht="16.5">
      <c r="A40" s="37"/>
      <c r="B40" s="38"/>
      <c r="C40" s="33"/>
      <c r="D40" s="651">
        <v>2023</v>
      </c>
      <c r="E40" s="36">
        <f t="shared" si="10"/>
        <v>301</v>
      </c>
      <c r="F40" s="36">
        <v>103</v>
      </c>
      <c r="G40" s="36">
        <v>198</v>
      </c>
      <c r="H40" s="36"/>
      <c r="I40" s="36">
        <f t="shared" si="11"/>
        <v>3276</v>
      </c>
      <c r="J40" s="36">
        <v>1824</v>
      </c>
      <c r="K40" s="36">
        <v>1452</v>
      </c>
      <c r="L40" s="48"/>
    </row>
    <row r="41" spans="1:12" s="587" customFormat="1" ht="8.1" customHeight="1">
      <c r="A41" s="37"/>
      <c r="B41" s="38"/>
      <c r="C41" s="33"/>
      <c r="D41" s="651"/>
      <c r="E41" s="36"/>
      <c r="F41" s="36"/>
      <c r="G41" s="36"/>
      <c r="H41" s="36"/>
      <c r="I41" s="36"/>
      <c r="J41" s="36"/>
      <c r="K41" s="36"/>
      <c r="L41" s="48"/>
    </row>
    <row r="42" spans="1:12" s="587" customFormat="1" ht="16.5">
      <c r="A42" s="15"/>
      <c r="B42" s="10" t="s">
        <v>15</v>
      </c>
      <c r="C42" s="33"/>
      <c r="D42" s="651"/>
      <c r="E42" s="36"/>
      <c r="F42" s="36"/>
      <c r="G42" s="36"/>
      <c r="H42" s="36"/>
      <c r="I42" s="36"/>
      <c r="J42" s="36"/>
      <c r="K42" s="36"/>
      <c r="L42" s="48"/>
    </row>
    <row r="43" spans="1:12" s="587" customFormat="1" ht="16.5">
      <c r="A43" s="34"/>
      <c r="B43" s="35" t="s">
        <v>509</v>
      </c>
      <c r="C43" s="33"/>
      <c r="D43" s="651">
        <v>2021</v>
      </c>
      <c r="E43" s="36">
        <f>SUM(F43:G43)</f>
        <v>400</v>
      </c>
      <c r="F43" s="36">
        <v>184</v>
      </c>
      <c r="G43" s="36">
        <v>216</v>
      </c>
      <c r="H43" s="36"/>
      <c r="I43" s="36">
        <f>SUM(J43:K43)</f>
        <v>4381</v>
      </c>
      <c r="J43" s="36">
        <v>2585</v>
      </c>
      <c r="K43" s="36">
        <v>1796</v>
      </c>
      <c r="L43" s="48"/>
    </row>
    <row r="44" spans="1:12" s="587" customFormat="1" ht="16.5">
      <c r="A44" s="37"/>
      <c r="B44" s="38" t="s">
        <v>510</v>
      </c>
      <c r="C44" s="33"/>
      <c r="D44" s="622">
        <v>2022</v>
      </c>
      <c r="E44" s="36">
        <f>SUM(F44:G44)</f>
        <v>385</v>
      </c>
      <c r="F44" s="36">
        <v>175</v>
      </c>
      <c r="G44" s="36">
        <v>210</v>
      </c>
      <c r="H44" s="36"/>
      <c r="I44" s="36">
        <f>SUM(J44:K44)</f>
        <v>3644</v>
      </c>
      <c r="J44" s="36">
        <v>2140</v>
      </c>
      <c r="K44" s="36">
        <v>1504</v>
      </c>
      <c r="L44" s="48"/>
    </row>
    <row r="45" spans="1:12" s="587" customFormat="1" ht="16.5">
      <c r="A45" s="37"/>
      <c r="B45" s="38"/>
      <c r="C45" s="33"/>
      <c r="D45" s="651">
        <v>2023</v>
      </c>
      <c r="E45" s="36">
        <f>SUM(F45:G45)</f>
        <v>392</v>
      </c>
      <c r="F45" s="36">
        <v>178</v>
      </c>
      <c r="G45" s="36">
        <v>214</v>
      </c>
      <c r="H45" s="36"/>
      <c r="I45" s="36">
        <f>SUM(J45:K45)</f>
        <v>3581</v>
      </c>
      <c r="J45" s="36">
        <v>2074</v>
      </c>
      <c r="K45" s="36">
        <v>1507</v>
      </c>
      <c r="L45" s="595"/>
    </row>
    <row r="46" spans="1:12" s="587" customFormat="1" ht="8.1" customHeight="1">
      <c r="A46" s="37"/>
      <c r="B46" s="38"/>
      <c r="C46" s="33"/>
      <c r="D46" s="651"/>
      <c r="E46" s="36"/>
      <c r="F46" s="36"/>
      <c r="G46" s="36"/>
      <c r="H46" s="36"/>
      <c r="I46" s="36"/>
      <c r="J46" s="36"/>
      <c r="K46" s="36"/>
      <c r="L46" s="595"/>
    </row>
    <row r="47" spans="1:12" s="587" customFormat="1" ht="16.5">
      <c r="A47" s="34"/>
      <c r="B47" s="35" t="s">
        <v>511</v>
      </c>
      <c r="C47" s="39"/>
      <c r="D47" s="651">
        <v>2021</v>
      </c>
      <c r="E47" s="36">
        <f>SUM(F47:G47)</f>
        <v>95</v>
      </c>
      <c r="F47" s="36">
        <v>48</v>
      </c>
      <c r="G47" s="36">
        <v>47</v>
      </c>
      <c r="H47" s="36"/>
      <c r="I47" s="36">
        <f>SUM(J47:K47)</f>
        <v>1007</v>
      </c>
      <c r="J47" s="36">
        <v>559</v>
      </c>
      <c r="K47" s="36">
        <v>448</v>
      </c>
      <c r="L47" s="48"/>
    </row>
    <row r="48" spans="1:12" s="587" customFormat="1" ht="16.5">
      <c r="A48" s="37"/>
      <c r="B48" s="38" t="s">
        <v>512</v>
      </c>
      <c r="C48" s="39"/>
      <c r="D48" s="622">
        <v>2022</v>
      </c>
      <c r="E48" s="36">
        <f>SUM(F48:G48)</f>
        <v>93</v>
      </c>
      <c r="F48" s="36">
        <v>46</v>
      </c>
      <c r="G48" s="36">
        <v>47</v>
      </c>
      <c r="H48" s="36"/>
      <c r="I48" s="36">
        <f>SUM(J48:K48)</f>
        <v>1026</v>
      </c>
      <c r="J48" s="36">
        <v>616</v>
      </c>
      <c r="K48" s="36">
        <v>410</v>
      </c>
      <c r="L48" s="595"/>
    </row>
    <row r="49" spans="1:12" s="587" customFormat="1" ht="16.5">
      <c r="A49" s="46"/>
      <c r="B49" s="47"/>
      <c r="C49" s="33"/>
      <c r="D49" s="651">
        <v>2023</v>
      </c>
      <c r="E49" s="36">
        <f>SUM(F49:G49)</f>
        <v>91</v>
      </c>
      <c r="F49" s="36">
        <v>46</v>
      </c>
      <c r="G49" s="36">
        <v>45</v>
      </c>
      <c r="H49" s="36"/>
      <c r="I49" s="36">
        <f>SUM(J49:K49)</f>
        <v>1158</v>
      </c>
      <c r="J49" s="36">
        <v>738</v>
      </c>
      <c r="K49" s="36">
        <v>420</v>
      </c>
      <c r="L49" s="48"/>
    </row>
    <row r="50" spans="1:12" s="587" customFormat="1" ht="8.1" customHeight="1">
      <c r="A50" s="46"/>
      <c r="B50" s="47"/>
      <c r="C50" s="33"/>
      <c r="D50" s="651"/>
      <c r="E50" s="36"/>
      <c r="F50" s="36"/>
      <c r="G50" s="36"/>
      <c r="H50" s="36"/>
      <c r="I50" s="36"/>
      <c r="J50" s="36"/>
      <c r="K50" s="36"/>
      <c r="L50" s="48"/>
    </row>
    <row r="51" spans="1:12" s="587" customFormat="1" ht="16.5">
      <c r="A51" s="15"/>
      <c r="B51" s="10" t="s">
        <v>16</v>
      </c>
      <c r="C51" s="33"/>
      <c r="D51" s="651"/>
      <c r="E51" s="36"/>
      <c r="F51" s="36"/>
      <c r="G51" s="36"/>
      <c r="H51" s="36"/>
      <c r="I51" s="36"/>
      <c r="J51" s="36"/>
      <c r="K51" s="36"/>
      <c r="L51" s="595"/>
    </row>
    <row r="52" spans="1:12" s="587" customFormat="1" ht="16.5">
      <c r="A52" s="34"/>
      <c r="B52" s="35" t="s">
        <v>513</v>
      </c>
      <c r="C52" s="33"/>
      <c r="D52" s="651">
        <v>2021</v>
      </c>
      <c r="E52" s="36">
        <f>SUM(F52:G52)</f>
        <v>133</v>
      </c>
      <c r="F52" s="36">
        <v>52</v>
      </c>
      <c r="G52" s="36">
        <v>81</v>
      </c>
      <c r="H52" s="36"/>
      <c r="I52" s="36">
        <f>SUM(J52:K52)</f>
        <v>1323</v>
      </c>
      <c r="J52" s="36">
        <v>745</v>
      </c>
      <c r="K52" s="36">
        <v>578</v>
      </c>
      <c r="L52" s="48"/>
    </row>
    <row r="53" spans="1:12" s="587" customFormat="1" ht="16.5">
      <c r="A53" s="37"/>
      <c r="B53" s="38" t="s">
        <v>514</v>
      </c>
      <c r="C53" s="33"/>
      <c r="D53" s="622">
        <v>2022</v>
      </c>
      <c r="E53" s="36">
        <f>SUM(F53:G53)</f>
        <v>130</v>
      </c>
      <c r="F53" s="36">
        <v>51</v>
      </c>
      <c r="G53" s="36">
        <v>79</v>
      </c>
      <c r="H53" s="36"/>
      <c r="I53" s="36">
        <f>SUM(J53:K53)</f>
        <v>1118</v>
      </c>
      <c r="J53" s="36">
        <v>615</v>
      </c>
      <c r="K53" s="36">
        <v>503</v>
      </c>
      <c r="L53" s="48"/>
    </row>
    <row r="54" spans="1:12" s="587" customFormat="1" ht="16.5">
      <c r="A54" s="37"/>
      <c r="B54" s="38"/>
      <c r="C54" s="33"/>
      <c r="D54" s="651">
        <v>2023</v>
      </c>
      <c r="E54" s="36">
        <f>SUM(F54:G54)</f>
        <v>135</v>
      </c>
      <c r="F54" s="36">
        <v>56</v>
      </c>
      <c r="G54" s="36">
        <v>79</v>
      </c>
      <c r="H54" s="36"/>
      <c r="I54" s="36">
        <f>SUM(J54:K54)</f>
        <v>1004</v>
      </c>
      <c r="J54" s="36">
        <v>516</v>
      </c>
      <c r="K54" s="36">
        <v>488</v>
      </c>
      <c r="L54" s="595"/>
    </row>
    <row r="55" spans="1:12" s="587" customFormat="1" ht="8.1" customHeight="1">
      <c r="A55" s="37"/>
      <c r="B55" s="38"/>
      <c r="C55" s="33"/>
      <c r="D55" s="651"/>
      <c r="E55" s="36"/>
      <c r="F55" s="36"/>
      <c r="G55" s="36"/>
      <c r="H55" s="36"/>
      <c r="I55" s="36"/>
      <c r="J55" s="36"/>
      <c r="K55" s="36"/>
      <c r="L55" s="595"/>
    </row>
    <row r="56" spans="1:12" s="587" customFormat="1" ht="16.5">
      <c r="A56" s="34"/>
      <c r="B56" s="35" t="s">
        <v>515</v>
      </c>
      <c r="C56" s="33"/>
      <c r="D56" s="651">
        <v>2021</v>
      </c>
      <c r="E56" s="36">
        <f>SUM(F56:G56)</f>
        <v>319</v>
      </c>
      <c r="F56" s="36">
        <v>101</v>
      </c>
      <c r="G56" s="36">
        <v>218</v>
      </c>
      <c r="H56" s="36"/>
      <c r="I56" s="36">
        <f>SUM(J56:K56)</f>
        <v>4774</v>
      </c>
      <c r="J56" s="36">
        <v>2464</v>
      </c>
      <c r="K56" s="36">
        <v>2310</v>
      </c>
      <c r="L56" s="48"/>
    </row>
    <row r="57" spans="1:12" s="587" customFormat="1" ht="16.5">
      <c r="A57" s="37"/>
      <c r="B57" s="38" t="s">
        <v>516</v>
      </c>
      <c r="C57" s="33"/>
      <c r="D57" s="622">
        <v>2022</v>
      </c>
      <c r="E57" s="36">
        <f>SUM(F57:G57)</f>
        <v>316</v>
      </c>
      <c r="F57" s="36">
        <v>99</v>
      </c>
      <c r="G57" s="36">
        <v>217</v>
      </c>
      <c r="H57" s="36"/>
      <c r="I57" s="36">
        <f>SUM(J57:K57)</f>
        <v>4470</v>
      </c>
      <c r="J57" s="36">
        <v>2287</v>
      </c>
      <c r="K57" s="36">
        <v>2183</v>
      </c>
      <c r="L57" s="48"/>
    </row>
    <row r="58" spans="1:12" s="587" customFormat="1" ht="16.5">
      <c r="A58" s="46"/>
      <c r="B58" s="47"/>
      <c r="C58" s="33"/>
      <c r="D58" s="651">
        <v>2023</v>
      </c>
      <c r="E58" s="36">
        <f>SUM(F58:G58)</f>
        <v>311</v>
      </c>
      <c r="F58" s="36">
        <v>95</v>
      </c>
      <c r="G58" s="36">
        <v>216</v>
      </c>
      <c r="H58" s="36"/>
      <c r="I58" s="36">
        <f>SUM(J58:K58)</f>
        <v>4644</v>
      </c>
      <c r="J58" s="36">
        <v>2394</v>
      </c>
      <c r="K58" s="36">
        <v>2250</v>
      </c>
      <c r="L58" s="48"/>
    </row>
    <row r="59" spans="1:12" s="587" customFormat="1" ht="8.1" customHeight="1">
      <c r="A59" s="46"/>
      <c r="B59" s="47"/>
      <c r="C59" s="33"/>
      <c r="D59" s="651"/>
      <c r="E59" s="36"/>
      <c r="F59" s="36"/>
      <c r="G59" s="36"/>
      <c r="H59" s="36"/>
      <c r="I59" s="36"/>
      <c r="J59" s="36"/>
      <c r="K59" s="36"/>
      <c r="L59" s="48"/>
    </row>
    <row r="60" spans="1:12" s="587" customFormat="1" ht="16.5">
      <c r="A60" s="15"/>
      <c r="B60" s="10" t="s">
        <v>17</v>
      </c>
      <c r="C60" s="33"/>
      <c r="D60" s="651"/>
      <c r="E60" s="36"/>
      <c r="F60" s="36"/>
      <c r="G60" s="36"/>
      <c r="H60" s="36"/>
      <c r="I60" s="36"/>
      <c r="J60" s="36"/>
      <c r="K60" s="36"/>
      <c r="L60" s="595"/>
    </row>
    <row r="61" spans="1:12" s="587" customFormat="1" ht="16.5">
      <c r="A61" s="34"/>
      <c r="B61" s="35" t="s">
        <v>517</v>
      </c>
      <c r="C61" s="33"/>
      <c r="D61" s="651">
        <v>2021</v>
      </c>
      <c r="E61" s="36">
        <f>SUM(F61:G61)</f>
        <v>399</v>
      </c>
      <c r="F61" s="36">
        <v>153</v>
      </c>
      <c r="G61" s="36">
        <v>246</v>
      </c>
      <c r="H61" s="36"/>
      <c r="I61" s="36">
        <f>SUM(J61:K61)</f>
        <v>4065</v>
      </c>
      <c r="J61" s="36">
        <v>2461</v>
      </c>
      <c r="K61" s="36">
        <v>1604</v>
      </c>
      <c r="L61" s="48"/>
    </row>
    <row r="62" spans="1:12" s="587" customFormat="1" ht="16.5">
      <c r="A62" s="37"/>
      <c r="B62" s="38" t="s">
        <v>518</v>
      </c>
      <c r="C62" s="33"/>
      <c r="D62" s="622">
        <v>2022</v>
      </c>
      <c r="E62" s="36">
        <f>SUM(F62:G62)</f>
        <v>395</v>
      </c>
      <c r="F62" s="36">
        <v>147</v>
      </c>
      <c r="G62" s="36">
        <v>248</v>
      </c>
      <c r="H62" s="36"/>
      <c r="I62" s="36">
        <f>SUM(J62:K62)</f>
        <v>4632</v>
      </c>
      <c r="J62" s="36">
        <v>2873</v>
      </c>
      <c r="K62" s="36">
        <v>1759</v>
      </c>
      <c r="L62" s="48"/>
    </row>
    <row r="63" spans="1:12" s="587" customFormat="1" ht="16.5">
      <c r="A63" s="37"/>
      <c r="B63" s="38"/>
      <c r="C63" s="33"/>
      <c r="D63" s="651">
        <v>2023</v>
      </c>
      <c r="E63" s="36">
        <f>SUM(F63:G63)</f>
        <v>391</v>
      </c>
      <c r="F63" s="36">
        <v>146</v>
      </c>
      <c r="G63" s="36">
        <v>245</v>
      </c>
      <c r="H63" s="36"/>
      <c r="I63" s="36">
        <f>SUM(J63:K63)</f>
        <v>4747</v>
      </c>
      <c r="J63" s="36">
        <v>2885</v>
      </c>
      <c r="K63" s="36">
        <v>1862</v>
      </c>
      <c r="L63" s="48"/>
    </row>
    <row r="64" spans="1:12" s="587" customFormat="1" ht="8.1" customHeight="1">
      <c r="A64" s="37"/>
      <c r="B64" s="38"/>
      <c r="C64" s="33"/>
      <c r="D64" s="651"/>
      <c r="E64" s="36"/>
      <c r="F64" s="36"/>
      <c r="G64" s="36"/>
      <c r="H64" s="36"/>
      <c r="I64" s="36"/>
      <c r="J64" s="36"/>
      <c r="K64" s="36"/>
      <c r="L64" s="595"/>
    </row>
    <row r="65" spans="1:12" s="587" customFormat="1" ht="16.5">
      <c r="A65" s="34"/>
      <c r="B65" s="35" t="s">
        <v>519</v>
      </c>
      <c r="C65" s="33"/>
      <c r="D65" s="651">
        <v>2021</v>
      </c>
      <c r="E65" s="36">
        <f>SUM(F65:G65)</f>
        <v>169</v>
      </c>
      <c r="F65" s="36">
        <v>52</v>
      </c>
      <c r="G65" s="36">
        <v>117</v>
      </c>
      <c r="H65" s="36"/>
      <c r="I65" s="36">
        <f>SUM(J65:K65)</f>
        <v>2586</v>
      </c>
      <c r="J65" s="36">
        <v>1272</v>
      </c>
      <c r="K65" s="36">
        <v>1314</v>
      </c>
      <c r="L65" s="48"/>
    </row>
    <row r="66" spans="1:12" s="587" customFormat="1" ht="16.5">
      <c r="A66" s="37"/>
      <c r="B66" s="38" t="s">
        <v>520</v>
      </c>
      <c r="C66" s="33"/>
      <c r="D66" s="622">
        <v>2022</v>
      </c>
      <c r="E66" s="36">
        <f>SUM(F66:G66)</f>
        <v>164</v>
      </c>
      <c r="F66" s="36">
        <v>52</v>
      </c>
      <c r="G66" s="36">
        <v>112</v>
      </c>
      <c r="H66" s="36"/>
      <c r="I66" s="36">
        <f>SUM(J66:K66)</f>
        <v>2264</v>
      </c>
      <c r="J66" s="36">
        <v>1152</v>
      </c>
      <c r="K66" s="36">
        <v>1112</v>
      </c>
      <c r="L66" s="48"/>
    </row>
    <row r="67" spans="1:12" s="587" customFormat="1" ht="16.5">
      <c r="A67" s="46"/>
      <c r="B67" s="47"/>
      <c r="C67" s="33"/>
      <c r="D67" s="651">
        <v>2023</v>
      </c>
      <c r="E67" s="36">
        <f>SUM(F67:G67)</f>
        <v>166</v>
      </c>
      <c r="F67" s="36">
        <v>51</v>
      </c>
      <c r="G67" s="36">
        <v>115</v>
      </c>
      <c r="H67" s="36"/>
      <c r="I67" s="36">
        <f>SUM(J67:K67)</f>
        <v>2298</v>
      </c>
      <c r="J67" s="36">
        <v>1192</v>
      </c>
      <c r="K67" s="36">
        <v>1106</v>
      </c>
      <c r="L67" s="48"/>
    </row>
    <row r="68" spans="1:12" s="587" customFormat="1" ht="8.1" customHeight="1">
      <c r="A68" s="46"/>
      <c r="B68" s="47"/>
      <c r="C68" s="33"/>
      <c r="D68" s="651"/>
      <c r="E68" s="36"/>
      <c r="F68" s="36"/>
      <c r="G68" s="36"/>
      <c r="H68" s="36"/>
      <c r="I68" s="36"/>
      <c r="J68" s="36"/>
      <c r="K68" s="36"/>
      <c r="L68" s="48"/>
    </row>
    <row r="69" spans="1:12" s="587" customFormat="1" ht="16.5">
      <c r="A69" s="15"/>
      <c r="B69" s="10" t="s">
        <v>18</v>
      </c>
      <c r="C69" s="33"/>
      <c r="D69" s="651"/>
      <c r="E69" s="36"/>
      <c r="F69" s="36"/>
      <c r="G69" s="36"/>
      <c r="H69" s="36"/>
      <c r="I69" s="36"/>
      <c r="J69" s="36"/>
      <c r="K69" s="36"/>
      <c r="L69" s="595"/>
    </row>
    <row r="70" spans="1:12" s="587" customFormat="1" ht="16.5">
      <c r="A70" s="34"/>
      <c r="B70" s="35" t="s">
        <v>521</v>
      </c>
      <c r="C70" s="33"/>
      <c r="D70" s="651">
        <v>2021</v>
      </c>
      <c r="E70" s="36">
        <f>SUM(F70:G70)</f>
        <v>402</v>
      </c>
      <c r="F70" s="36">
        <v>154</v>
      </c>
      <c r="G70" s="36">
        <v>248</v>
      </c>
      <c r="H70" s="36"/>
      <c r="I70" s="36">
        <f>SUM(J70:K70)</f>
        <v>5136</v>
      </c>
      <c r="J70" s="36">
        <v>2784</v>
      </c>
      <c r="K70" s="36">
        <v>2352</v>
      </c>
      <c r="L70" s="48"/>
    </row>
    <row r="71" spans="1:12" s="587" customFormat="1" ht="16.5">
      <c r="A71" s="37"/>
      <c r="B71" s="38" t="s">
        <v>522</v>
      </c>
      <c r="C71" s="33"/>
      <c r="D71" s="622">
        <v>2022</v>
      </c>
      <c r="E71" s="36">
        <f>SUM(F71:G71)</f>
        <v>393</v>
      </c>
      <c r="F71" s="36">
        <v>148</v>
      </c>
      <c r="G71" s="36">
        <v>245</v>
      </c>
      <c r="H71" s="36"/>
      <c r="I71" s="36">
        <f>SUM(J71:K71)</f>
        <v>4634</v>
      </c>
      <c r="J71" s="36">
        <v>2470</v>
      </c>
      <c r="K71" s="36">
        <v>2164</v>
      </c>
      <c r="L71" s="48"/>
    </row>
    <row r="72" spans="1:12" s="587" customFormat="1" ht="16.5">
      <c r="A72" s="37"/>
      <c r="B72" s="38"/>
      <c r="C72" s="33"/>
      <c r="D72" s="651">
        <v>2023</v>
      </c>
      <c r="E72" s="36">
        <f>SUM(F72:G72)</f>
        <v>389</v>
      </c>
      <c r="F72" s="36">
        <v>142</v>
      </c>
      <c r="G72" s="36">
        <v>247</v>
      </c>
      <c r="H72" s="36"/>
      <c r="I72" s="36">
        <f>SUM(J72:K72)</f>
        <v>4666</v>
      </c>
      <c r="J72" s="36">
        <v>2484</v>
      </c>
      <c r="K72" s="36">
        <v>2182</v>
      </c>
      <c r="L72" s="595"/>
    </row>
    <row r="73" spans="1:12" s="587" customFormat="1" ht="8.1" customHeight="1">
      <c r="A73" s="37"/>
      <c r="B73" s="38"/>
      <c r="C73" s="33"/>
      <c r="D73" s="651"/>
      <c r="E73" s="36"/>
      <c r="F73" s="36"/>
      <c r="G73" s="36"/>
      <c r="H73" s="36"/>
      <c r="I73" s="36"/>
      <c r="J73" s="36"/>
      <c r="K73" s="36"/>
      <c r="L73" s="595"/>
    </row>
    <row r="74" spans="1:12" s="587" customFormat="1" ht="16.5">
      <c r="A74" s="34"/>
      <c r="B74" s="35" t="s">
        <v>523</v>
      </c>
      <c r="C74" s="33"/>
      <c r="D74" s="651">
        <v>2021</v>
      </c>
      <c r="E74" s="36">
        <f>SUM(F74:G74)</f>
        <v>247</v>
      </c>
      <c r="F74" s="36">
        <v>110</v>
      </c>
      <c r="G74" s="36">
        <v>137</v>
      </c>
      <c r="H74" s="36"/>
      <c r="I74" s="36">
        <f>SUM(J74:K74)</f>
        <v>2468</v>
      </c>
      <c r="J74" s="36">
        <v>1135</v>
      </c>
      <c r="K74" s="36">
        <v>1333</v>
      </c>
      <c r="L74" s="48"/>
    </row>
    <row r="75" spans="1:12" s="587" customFormat="1" ht="16.5">
      <c r="A75" s="37"/>
      <c r="B75" s="38" t="s">
        <v>524</v>
      </c>
      <c r="C75" s="33"/>
      <c r="D75" s="622">
        <v>2022</v>
      </c>
      <c r="E75" s="36">
        <f>SUM(F75:G75)</f>
        <v>242</v>
      </c>
      <c r="F75" s="36">
        <v>107</v>
      </c>
      <c r="G75" s="36">
        <v>135</v>
      </c>
      <c r="H75" s="36"/>
      <c r="I75" s="36">
        <f>SUM(J75:K75)</f>
        <v>2129</v>
      </c>
      <c r="J75" s="36">
        <v>957</v>
      </c>
      <c r="K75" s="36">
        <v>1172</v>
      </c>
      <c r="L75" s="48"/>
    </row>
    <row r="76" spans="1:12" s="587" customFormat="1" ht="16.5">
      <c r="A76" s="37"/>
      <c r="B76" s="38"/>
      <c r="C76" s="33"/>
      <c r="D76" s="651">
        <v>2023</v>
      </c>
      <c r="E76" s="36">
        <f>SUM(F76:G76)</f>
        <v>230</v>
      </c>
      <c r="F76" s="36">
        <v>102</v>
      </c>
      <c r="G76" s="36">
        <v>128</v>
      </c>
      <c r="H76" s="36"/>
      <c r="I76" s="36">
        <f>SUM(J76:K76)</f>
        <v>2455</v>
      </c>
      <c r="J76" s="36">
        <v>1204</v>
      </c>
      <c r="K76" s="36">
        <v>1251</v>
      </c>
      <c r="L76" s="595"/>
    </row>
    <row r="77" spans="1:12" s="587" customFormat="1" ht="8.1" customHeight="1" thickBot="1">
      <c r="A77" s="767"/>
      <c r="B77" s="768"/>
      <c r="C77" s="757"/>
      <c r="D77" s="782"/>
      <c r="E77" s="783"/>
      <c r="F77" s="783"/>
      <c r="G77" s="783"/>
      <c r="H77" s="784"/>
      <c r="I77" s="783"/>
      <c r="J77" s="783"/>
      <c r="K77" s="783"/>
      <c r="L77" s="784"/>
    </row>
    <row r="78" spans="1:12" s="525" customFormat="1" ht="16.149999999999999" customHeight="1">
      <c r="A78" s="761">
        <v>5</v>
      </c>
      <c r="B78" s="761"/>
      <c r="C78" s="761"/>
      <c r="D78" s="785"/>
      <c r="E78" s="762"/>
      <c r="F78" s="763"/>
      <c r="G78" s="763"/>
      <c r="H78" s="675"/>
      <c r="I78" s="675"/>
      <c r="J78" s="675"/>
      <c r="K78" s="763"/>
      <c r="L78" s="367" t="s">
        <v>829</v>
      </c>
    </row>
    <row r="79" spans="1:12" s="525" customFormat="1" ht="15" customHeight="1">
      <c r="A79" s="764"/>
      <c r="B79" s="764"/>
      <c r="C79" s="675"/>
      <c r="D79" s="786"/>
      <c r="E79" s="765"/>
      <c r="F79" s="675"/>
      <c r="G79" s="763"/>
      <c r="H79" s="675"/>
      <c r="I79" s="675"/>
      <c r="J79" s="675"/>
      <c r="K79" s="763"/>
      <c r="L79" s="368" t="s">
        <v>810</v>
      </c>
    </row>
    <row r="80" spans="1:12">
      <c r="A80" s="46"/>
      <c r="B80" s="46"/>
      <c r="C80" s="40"/>
      <c r="D80" s="753"/>
      <c r="E80" s="774"/>
      <c r="F80" s="774"/>
      <c r="G80" s="774"/>
      <c r="H80" s="787"/>
      <c r="I80" s="774"/>
      <c r="J80" s="774"/>
      <c r="K80" s="774"/>
      <c r="L80" s="787"/>
    </row>
    <row r="81" spans="1:12">
      <c r="A81" s="40"/>
      <c r="B81" s="40"/>
      <c r="C81" s="40"/>
      <c r="D81" s="753"/>
      <c r="E81" s="737"/>
      <c r="F81" s="40"/>
      <c r="G81" s="40"/>
      <c r="H81" s="40"/>
      <c r="I81" s="737"/>
      <c r="J81" s="46"/>
      <c r="K81" s="40"/>
      <c r="L81" s="40"/>
    </row>
    <row r="82" spans="1:12">
      <c r="A82" s="40"/>
      <c r="B82" s="40"/>
      <c r="C82" s="40"/>
      <c r="D82" s="753"/>
      <c r="E82" s="737"/>
      <c r="F82" s="40"/>
      <c r="G82" s="40"/>
      <c r="H82" s="40"/>
      <c r="I82" s="737"/>
      <c r="J82" s="46"/>
      <c r="K82" s="748"/>
      <c r="L82" s="40"/>
    </row>
  </sheetData>
  <mergeCells count="4">
    <mergeCell ref="E6:G6"/>
    <mergeCell ref="I6:K6"/>
    <mergeCell ref="E7:G7"/>
    <mergeCell ref="I7:K7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65" orientation="portrait" r:id="rId1"/>
  <colBreaks count="1" manualBreakCount="1">
    <brk id="12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L71"/>
  <sheetViews>
    <sheetView view="pageBreakPreview" zoomScale="90" zoomScaleNormal="100" zoomScaleSheetLayoutView="90" workbookViewId="0">
      <selection activeCell="B4" sqref="B4"/>
    </sheetView>
  </sheetViews>
  <sheetFormatPr defaultColWidth="12.5703125" defaultRowHeight="17.25"/>
  <cols>
    <col min="1" max="1" width="1.28515625" style="501" customWidth="1"/>
    <col min="2" max="2" width="12.42578125" style="501" customWidth="1"/>
    <col min="3" max="3" width="26.28515625" style="501" customWidth="1"/>
    <col min="4" max="4" width="10.28515625" style="502" customWidth="1"/>
    <col min="5" max="5" width="10.140625" style="501" customWidth="1"/>
    <col min="6" max="6" width="11.28515625" style="501" customWidth="1"/>
    <col min="7" max="7" width="13.85546875" style="501" customWidth="1"/>
    <col min="8" max="8" width="1.140625" style="501" customWidth="1"/>
    <col min="9" max="9" width="9.28515625" style="501" customWidth="1"/>
    <col min="10" max="10" width="11.28515625" style="501" customWidth="1"/>
    <col min="11" max="11" width="13.85546875" style="501" customWidth="1"/>
    <col min="12" max="12" width="1.7109375" style="501" customWidth="1"/>
    <col min="13" max="16384" width="12.5703125" style="501"/>
  </cols>
  <sheetData>
    <row r="1" spans="1:12">
      <c r="A1" s="32"/>
      <c r="B1" s="32"/>
      <c r="C1" s="32"/>
      <c r="D1" s="725"/>
      <c r="E1" s="53"/>
      <c r="F1" s="32"/>
      <c r="G1" s="32"/>
      <c r="H1" s="32"/>
      <c r="I1" s="53"/>
      <c r="J1" s="700"/>
      <c r="K1" s="726"/>
      <c r="L1" s="32"/>
    </row>
    <row r="2" spans="1:12">
      <c r="A2" s="727"/>
      <c r="B2" s="727" t="s">
        <v>1213</v>
      </c>
      <c r="C2" s="693" t="s">
        <v>1141</v>
      </c>
      <c r="D2" s="728"/>
      <c r="E2" s="53"/>
      <c r="F2" s="32"/>
      <c r="G2" s="32"/>
      <c r="H2" s="32"/>
      <c r="I2" s="53"/>
      <c r="J2" s="32"/>
      <c r="K2" s="32"/>
      <c r="L2" s="32"/>
    </row>
    <row r="3" spans="1:12">
      <c r="A3" s="726"/>
      <c r="B3" s="726" t="s">
        <v>1214</v>
      </c>
      <c r="C3" s="700" t="s">
        <v>1142</v>
      </c>
      <c r="D3" s="729"/>
      <c r="E3" s="53"/>
      <c r="F3" s="32"/>
      <c r="G3" s="32"/>
      <c r="H3" s="32"/>
      <c r="I3" s="53"/>
      <c r="J3" s="32"/>
      <c r="K3" s="32"/>
      <c r="L3" s="32"/>
    </row>
    <row r="4" spans="1:12" ht="10.15" customHeight="1" thickBot="1">
      <c r="A4" s="32"/>
      <c r="B4" s="32"/>
      <c r="C4" s="32"/>
      <c r="D4" s="725"/>
      <c r="E4" s="53"/>
      <c r="F4" s="32"/>
      <c r="G4" s="32"/>
      <c r="H4" s="32"/>
      <c r="I4" s="53"/>
      <c r="J4" s="32"/>
      <c r="K4" s="32"/>
      <c r="L4" s="32"/>
    </row>
    <row r="5" spans="1:12" ht="8.1" customHeight="1" thickTop="1">
      <c r="A5" s="730"/>
      <c r="B5" s="730"/>
      <c r="C5" s="730"/>
      <c r="D5" s="731"/>
      <c r="E5" s="732"/>
      <c r="F5" s="730"/>
      <c r="G5" s="730"/>
      <c r="H5" s="730"/>
      <c r="I5" s="733"/>
      <c r="J5" s="730"/>
      <c r="K5" s="730"/>
      <c r="L5" s="730"/>
    </row>
    <row r="6" spans="1:12">
      <c r="A6" s="734"/>
      <c r="B6" s="735" t="s">
        <v>495</v>
      </c>
      <c r="C6" s="33"/>
      <c r="D6" s="736" t="s">
        <v>1</v>
      </c>
      <c r="E6" s="1713" t="s">
        <v>394</v>
      </c>
      <c r="F6" s="1713"/>
      <c r="G6" s="1713"/>
      <c r="H6" s="45"/>
      <c r="I6" s="1713" t="s">
        <v>395</v>
      </c>
      <c r="J6" s="1713"/>
      <c r="K6" s="1713"/>
      <c r="L6" s="737"/>
    </row>
    <row r="7" spans="1:12" s="553" customFormat="1">
      <c r="A7" s="738"/>
      <c r="B7" s="739" t="s">
        <v>496</v>
      </c>
      <c r="C7" s="740"/>
      <c r="D7" s="741" t="s">
        <v>6</v>
      </c>
      <c r="E7" s="1716" t="s">
        <v>398</v>
      </c>
      <c r="F7" s="1716"/>
      <c r="G7" s="1716"/>
      <c r="H7" s="670"/>
      <c r="I7" s="1716" t="s">
        <v>359</v>
      </c>
      <c r="J7" s="1716"/>
      <c r="K7" s="1716"/>
      <c r="L7" s="742"/>
    </row>
    <row r="8" spans="1:12">
      <c r="A8" s="40"/>
      <c r="B8" s="33"/>
      <c r="C8" s="33"/>
      <c r="D8" s="743"/>
      <c r="E8" s="744" t="s">
        <v>2</v>
      </c>
      <c r="F8" s="744" t="s">
        <v>33</v>
      </c>
      <c r="G8" s="744" t="s">
        <v>34</v>
      </c>
      <c r="H8" s="745"/>
      <c r="I8" s="744" t="s">
        <v>2</v>
      </c>
      <c r="J8" s="744" t="s">
        <v>33</v>
      </c>
      <c r="K8" s="744" t="s">
        <v>34</v>
      </c>
      <c r="L8" s="746"/>
    </row>
    <row r="9" spans="1:12">
      <c r="A9" s="40"/>
      <c r="B9" s="33"/>
      <c r="C9" s="33"/>
      <c r="D9" s="743"/>
      <c r="E9" s="747" t="s">
        <v>7</v>
      </c>
      <c r="F9" s="747" t="s">
        <v>35</v>
      </c>
      <c r="G9" s="747" t="s">
        <v>36</v>
      </c>
      <c r="H9" s="747"/>
      <c r="I9" s="747" t="s">
        <v>7</v>
      </c>
      <c r="J9" s="747" t="s">
        <v>35</v>
      </c>
      <c r="K9" s="747" t="s">
        <v>36</v>
      </c>
      <c r="L9" s="748"/>
    </row>
    <row r="10" spans="1:12" ht="8.1" customHeight="1">
      <c r="A10" s="749"/>
      <c r="B10" s="749"/>
      <c r="C10" s="749"/>
      <c r="D10" s="750"/>
      <c r="E10" s="751"/>
      <c r="F10" s="752"/>
      <c r="G10" s="752"/>
      <c r="H10" s="752"/>
      <c r="I10" s="751"/>
      <c r="J10" s="752"/>
      <c r="K10" s="752"/>
      <c r="L10" s="752"/>
    </row>
    <row r="11" spans="1:12" s="587" customFormat="1" ht="8.1" customHeight="1">
      <c r="A11" s="40"/>
      <c r="B11" s="40"/>
      <c r="C11" s="40"/>
      <c r="D11" s="753"/>
      <c r="E11" s="754"/>
      <c r="F11" s="748"/>
      <c r="G11" s="748"/>
      <c r="H11" s="748"/>
      <c r="I11" s="754"/>
      <c r="J11" s="748"/>
      <c r="K11" s="748"/>
      <c r="L11" s="748"/>
    </row>
    <row r="12" spans="1:12" s="587" customFormat="1" ht="18" customHeight="1">
      <c r="A12" s="34"/>
      <c r="B12" s="35" t="s">
        <v>525</v>
      </c>
      <c r="C12" s="33"/>
      <c r="D12" s="651">
        <v>2021</v>
      </c>
      <c r="E12" s="36">
        <f>SUM(F12:G12)</f>
        <v>39</v>
      </c>
      <c r="F12" s="36">
        <v>11</v>
      </c>
      <c r="G12" s="36">
        <v>28</v>
      </c>
      <c r="H12" s="36"/>
      <c r="I12" s="36">
        <f>SUM(J12:K12)</f>
        <v>346</v>
      </c>
      <c r="J12" s="36">
        <v>123</v>
      </c>
      <c r="K12" s="36">
        <v>223</v>
      </c>
      <c r="L12" s="49"/>
    </row>
    <row r="13" spans="1:12" s="587" customFormat="1" ht="18" customHeight="1">
      <c r="A13" s="37"/>
      <c r="B13" s="38" t="s">
        <v>526</v>
      </c>
      <c r="C13" s="33"/>
      <c r="D13" s="622">
        <v>2022</v>
      </c>
      <c r="E13" s="36">
        <f t="shared" ref="E13:E14" si="0">SUM(F13:G13)</f>
        <v>39</v>
      </c>
      <c r="F13" s="36">
        <v>11</v>
      </c>
      <c r="G13" s="36">
        <v>28</v>
      </c>
      <c r="H13" s="36"/>
      <c r="I13" s="36">
        <f t="shared" ref="I13:I14" si="1">SUM(J13:K13)</f>
        <v>386</v>
      </c>
      <c r="J13" s="36">
        <v>118</v>
      </c>
      <c r="K13" s="36">
        <v>268</v>
      </c>
      <c r="L13" s="48"/>
    </row>
    <row r="14" spans="1:12" s="587" customFormat="1" ht="18" customHeight="1">
      <c r="A14" s="37"/>
      <c r="B14" s="38"/>
      <c r="C14" s="33"/>
      <c r="D14" s="651">
        <v>2023</v>
      </c>
      <c r="E14" s="36">
        <f t="shared" si="0"/>
        <v>40</v>
      </c>
      <c r="F14" s="36">
        <v>14</v>
      </c>
      <c r="G14" s="36">
        <v>26</v>
      </c>
      <c r="H14" s="36"/>
      <c r="I14" s="36">
        <f t="shared" si="1"/>
        <v>414</v>
      </c>
      <c r="J14" s="36">
        <v>137</v>
      </c>
      <c r="K14" s="36">
        <v>277</v>
      </c>
      <c r="L14" s="48"/>
    </row>
    <row r="15" spans="1:12" s="587" customFormat="1" ht="8.1" customHeight="1">
      <c r="A15" s="37"/>
      <c r="B15" s="38"/>
      <c r="C15" s="33"/>
      <c r="D15" s="651"/>
      <c r="E15" s="36"/>
      <c r="F15" s="36"/>
      <c r="G15" s="36"/>
      <c r="H15" s="36"/>
      <c r="I15" s="36"/>
      <c r="J15" s="36"/>
      <c r="K15" s="36"/>
      <c r="L15" s="48"/>
    </row>
    <row r="16" spans="1:12" s="587" customFormat="1" ht="18" customHeight="1">
      <c r="A16" s="15"/>
      <c r="B16" s="10" t="s">
        <v>20</v>
      </c>
      <c r="C16" s="33"/>
      <c r="D16" s="651"/>
      <c r="E16" s="36"/>
      <c r="F16" s="36"/>
      <c r="G16" s="36"/>
      <c r="H16" s="36"/>
      <c r="I16" s="36"/>
      <c r="J16" s="36"/>
      <c r="K16" s="36"/>
      <c r="L16" s="49"/>
    </row>
    <row r="17" spans="1:12" s="587" customFormat="1" ht="18" customHeight="1">
      <c r="A17" s="34"/>
      <c r="B17" s="35" t="s">
        <v>527</v>
      </c>
      <c r="C17" s="45"/>
      <c r="D17" s="651">
        <v>2021</v>
      </c>
      <c r="E17" s="36">
        <f>SUM(F17:G17)</f>
        <v>475</v>
      </c>
      <c r="F17" s="36">
        <v>188</v>
      </c>
      <c r="G17" s="36">
        <v>287</v>
      </c>
      <c r="H17" s="36"/>
      <c r="I17" s="36">
        <f>SUM(J17:K17)</f>
        <v>6222</v>
      </c>
      <c r="J17" s="36">
        <v>4007</v>
      </c>
      <c r="K17" s="36">
        <v>2215</v>
      </c>
      <c r="L17" s="766"/>
    </row>
    <row r="18" spans="1:12" s="587" customFormat="1" ht="18" customHeight="1">
      <c r="A18" s="37"/>
      <c r="B18" s="38" t="s">
        <v>528</v>
      </c>
      <c r="C18" s="33"/>
      <c r="D18" s="622">
        <v>2022</v>
      </c>
      <c r="E18" s="36">
        <f t="shared" ref="E18:E19" si="2">SUM(F18:G18)</f>
        <v>460</v>
      </c>
      <c r="F18" s="39">
        <v>181</v>
      </c>
      <c r="G18" s="39">
        <v>279</v>
      </c>
      <c r="H18" s="39"/>
      <c r="I18" s="36">
        <f t="shared" ref="I18:I19" si="3">SUM(J18:K18)</f>
        <v>5786</v>
      </c>
      <c r="J18" s="39">
        <v>3756</v>
      </c>
      <c r="K18" s="39">
        <v>2030</v>
      </c>
      <c r="L18" s="48"/>
    </row>
    <row r="19" spans="1:12" s="587" customFormat="1" ht="18" customHeight="1">
      <c r="A19" s="37"/>
      <c r="B19" s="38"/>
      <c r="C19" s="33"/>
      <c r="D19" s="651">
        <v>2023</v>
      </c>
      <c r="E19" s="36">
        <f t="shared" si="2"/>
        <v>471</v>
      </c>
      <c r="F19" s="39">
        <v>184</v>
      </c>
      <c r="G19" s="39">
        <v>287</v>
      </c>
      <c r="H19" s="39"/>
      <c r="I19" s="36">
        <f t="shared" si="3"/>
        <v>6154</v>
      </c>
      <c r="J19" s="39">
        <v>3988</v>
      </c>
      <c r="K19" s="39">
        <v>2166</v>
      </c>
      <c r="L19" s="48"/>
    </row>
    <row r="20" spans="1:12" s="587" customFormat="1" ht="8.1" customHeight="1">
      <c r="A20" s="37"/>
      <c r="B20" s="38"/>
      <c r="C20" s="33"/>
      <c r="D20" s="651"/>
      <c r="E20" s="36"/>
      <c r="F20" s="558"/>
      <c r="G20" s="558"/>
      <c r="H20" s="558"/>
      <c r="I20" s="36"/>
      <c r="J20" s="558"/>
      <c r="K20" s="558"/>
      <c r="L20" s="48"/>
    </row>
    <row r="21" spans="1:12" ht="18" customHeight="1">
      <c r="A21" s="34"/>
      <c r="B21" s="35" t="s">
        <v>529</v>
      </c>
      <c r="C21" s="33"/>
      <c r="D21" s="651">
        <v>2021</v>
      </c>
      <c r="E21" s="36">
        <f>SUM(F21:G21)</f>
        <v>309</v>
      </c>
      <c r="F21" s="558">
        <v>114</v>
      </c>
      <c r="G21" s="558">
        <v>195</v>
      </c>
      <c r="H21" s="558"/>
      <c r="I21" s="36">
        <f>SUM(J21:K21)</f>
        <v>2625</v>
      </c>
      <c r="J21" s="558">
        <v>1589</v>
      </c>
      <c r="K21" s="558">
        <v>1036</v>
      </c>
      <c r="L21" s="507"/>
    </row>
    <row r="22" spans="1:12" ht="18" customHeight="1">
      <c r="A22" s="37"/>
      <c r="B22" s="38" t="s">
        <v>530</v>
      </c>
      <c r="C22" s="33"/>
      <c r="D22" s="622">
        <v>2022</v>
      </c>
      <c r="E22" s="36">
        <f t="shared" ref="E22:E23" si="4">SUM(F22:G22)</f>
        <v>307</v>
      </c>
      <c r="F22" s="595">
        <v>112</v>
      </c>
      <c r="G22" s="595">
        <v>195</v>
      </c>
      <c r="H22" s="595"/>
      <c r="I22" s="36">
        <f t="shared" ref="I22:I23" si="5">SUM(J22:K22)</f>
        <v>2955</v>
      </c>
      <c r="J22" s="595">
        <v>1804</v>
      </c>
      <c r="K22" s="595">
        <v>1151</v>
      </c>
      <c r="L22" s="507"/>
    </row>
    <row r="23" spans="1:12" ht="18" customHeight="1">
      <c r="A23" s="37"/>
      <c r="B23" s="38"/>
      <c r="C23" s="33"/>
      <c r="D23" s="651">
        <v>2023</v>
      </c>
      <c r="E23" s="36">
        <f t="shared" si="4"/>
        <v>308</v>
      </c>
      <c r="F23" s="39">
        <v>109</v>
      </c>
      <c r="G23" s="39">
        <v>199</v>
      </c>
      <c r="H23" s="39"/>
      <c r="I23" s="36">
        <f t="shared" si="5"/>
        <v>2886</v>
      </c>
      <c r="J23" s="39">
        <v>1777</v>
      </c>
      <c r="K23" s="39">
        <v>1109</v>
      </c>
      <c r="L23" s="507"/>
    </row>
    <row r="24" spans="1:12" ht="8.1" customHeight="1">
      <c r="A24" s="37"/>
      <c r="B24" s="38"/>
      <c r="C24" s="33"/>
      <c r="D24" s="651"/>
      <c r="E24" s="36"/>
      <c r="F24" s="558"/>
      <c r="G24" s="558"/>
      <c r="H24" s="558"/>
      <c r="I24" s="36"/>
      <c r="J24" s="558"/>
      <c r="K24" s="558"/>
      <c r="L24" s="507"/>
    </row>
    <row r="25" spans="1:12" ht="18" customHeight="1">
      <c r="A25" s="34"/>
      <c r="B25" s="35" t="s">
        <v>531</v>
      </c>
      <c r="C25" s="33"/>
      <c r="D25" s="651">
        <v>2021</v>
      </c>
      <c r="E25" s="36">
        <f>SUM(F25:G25)</f>
        <v>32</v>
      </c>
      <c r="F25" s="558">
        <v>25</v>
      </c>
      <c r="G25" s="558">
        <v>7</v>
      </c>
      <c r="H25" s="558"/>
      <c r="I25" s="36">
        <f>SUM(J25:K25)</f>
        <v>58</v>
      </c>
      <c r="J25" s="558">
        <v>41</v>
      </c>
      <c r="K25" s="558">
        <v>17</v>
      </c>
      <c r="L25" s="507"/>
    </row>
    <row r="26" spans="1:12" ht="18" customHeight="1">
      <c r="A26" s="37"/>
      <c r="B26" s="38" t="s">
        <v>532</v>
      </c>
      <c r="C26" s="33"/>
      <c r="D26" s="622">
        <v>2022</v>
      </c>
      <c r="E26" s="36">
        <f t="shared" ref="E26:E27" si="6">SUM(F26:G26)</f>
        <v>31</v>
      </c>
      <c r="F26" s="558">
        <v>25</v>
      </c>
      <c r="G26" s="558">
        <v>6</v>
      </c>
      <c r="H26" s="558"/>
      <c r="I26" s="36">
        <f t="shared" ref="I26:I27" si="7">SUM(J26:K26)</f>
        <v>85</v>
      </c>
      <c r="J26" s="558">
        <v>62</v>
      </c>
      <c r="K26" s="558">
        <v>23</v>
      </c>
      <c r="L26" s="507"/>
    </row>
    <row r="27" spans="1:12" ht="18" customHeight="1">
      <c r="A27" s="37"/>
      <c r="B27" s="38"/>
      <c r="C27" s="33"/>
      <c r="D27" s="651">
        <v>2023</v>
      </c>
      <c r="E27" s="36">
        <f t="shared" si="6"/>
        <v>31</v>
      </c>
      <c r="F27" s="39">
        <v>25</v>
      </c>
      <c r="G27" s="39">
        <v>6</v>
      </c>
      <c r="H27" s="39"/>
      <c r="I27" s="36">
        <f t="shared" si="7"/>
        <v>73</v>
      </c>
      <c r="J27" s="39">
        <v>57</v>
      </c>
      <c r="K27" s="39">
        <v>16</v>
      </c>
      <c r="L27" s="507"/>
    </row>
    <row r="28" spans="1:12" ht="8.1" customHeight="1">
      <c r="A28" s="46"/>
      <c r="B28" s="47"/>
      <c r="C28" s="33"/>
      <c r="D28" s="651"/>
      <c r="E28" s="36"/>
      <c r="F28" s="39"/>
      <c r="G28" s="39"/>
      <c r="H28" s="39"/>
      <c r="I28" s="36"/>
      <c r="J28" s="39"/>
      <c r="K28" s="39"/>
      <c r="L28" s="507"/>
    </row>
    <row r="29" spans="1:12" ht="18" customHeight="1">
      <c r="A29" s="15"/>
      <c r="B29" s="10" t="s">
        <v>21</v>
      </c>
      <c r="C29" s="33"/>
      <c r="D29" s="651"/>
      <c r="E29" s="36"/>
      <c r="F29" s="558"/>
      <c r="G29" s="558"/>
      <c r="H29" s="558"/>
      <c r="I29" s="36"/>
      <c r="J29" s="558"/>
      <c r="K29" s="558"/>
      <c r="L29" s="507"/>
    </row>
    <row r="30" spans="1:12" ht="18" customHeight="1">
      <c r="A30" s="34"/>
      <c r="B30" s="35" t="s">
        <v>533</v>
      </c>
      <c r="C30" s="33"/>
      <c r="D30" s="651">
        <v>2021</v>
      </c>
      <c r="E30" s="36">
        <f>SUM(F30:G30)</f>
        <v>302</v>
      </c>
      <c r="F30" s="558">
        <v>128</v>
      </c>
      <c r="G30" s="558">
        <v>174</v>
      </c>
      <c r="H30" s="558"/>
      <c r="I30" s="36">
        <f>SUM(J30:K30)</f>
        <v>3543</v>
      </c>
      <c r="J30" s="558">
        <v>1587</v>
      </c>
      <c r="K30" s="558">
        <v>1956</v>
      </c>
      <c r="L30" s="507"/>
    </row>
    <row r="31" spans="1:12" ht="18" customHeight="1">
      <c r="A31" s="37"/>
      <c r="B31" s="38" t="s">
        <v>534</v>
      </c>
      <c r="C31" s="33"/>
      <c r="D31" s="622">
        <v>2022</v>
      </c>
      <c r="E31" s="36">
        <f t="shared" ref="E31:E32" si="8">SUM(F31:G31)</f>
        <v>300</v>
      </c>
      <c r="F31" s="558">
        <v>126</v>
      </c>
      <c r="G31" s="558">
        <v>174</v>
      </c>
      <c r="H31" s="558"/>
      <c r="I31" s="36">
        <f t="shared" ref="I31:I32" si="9">SUM(J31:K31)</f>
        <v>3265</v>
      </c>
      <c r="J31" s="558">
        <v>1501</v>
      </c>
      <c r="K31" s="558">
        <v>1764</v>
      </c>
      <c r="L31" s="507"/>
    </row>
    <row r="32" spans="1:12" ht="18" customHeight="1">
      <c r="A32" s="46"/>
      <c r="B32" s="47"/>
      <c r="C32" s="33"/>
      <c r="D32" s="651">
        <v>2023</v>
      </c>
      <c r="E32" s="36">
        <f t="shared" si="8"/>
        <v>301</v>
      </c>
      <c r="F32" s="39">
        <v>127</v>
      </c>
      <c r="G32" s="39">
        <v>174</v>
      </c>
      <c r="H32" s="39"/>
      <c r="I32" s="36">
        <f t="shared" si="9"/>
        <v>3313</v>
      </c>
      <c r="J32" s="39">
        <v>1490</v>
      </c>
      <c r="K32" s="39">
        <v>1823</v>
      </c>
      <c r="L32" s="507"/>
    </row>
    <row r="33" spans="1:12" ht="8.1" customHeight="1">
      <c r="A33" s="46"/>
      <c r="B33" s="47"/>
      <c r="C33" s="33"/>
      <c r="D33" s="651"/>
      <c r="E33" s="36"/>
      <c r="F33" s="39"/>
      <c r="G33" s="39"/>
      <c r="H33" s="39"/>
      <c r="I33" s="36"/>
      <c r="J33" s="39"/>
      <c r="K33" s="39"/>
      <c r="L33" s="507"/>
    </row>
    <row r="34" spans="1:12" ht="18" customHeight="1">
      <c r="A34" s="15"/>
      <c r="B34" s="10" t="s">
        <v>19</v>
      </c>
      <c r="C34" s="33"/>
      <c r="D34" s="651"/>
      <c r="E34" s="36"/>
      <c r="F34" s="558"/>
      <c r="G34" s="558"/>
      <c r="H34" s="558"/>
      <c r="I34" s="36"/>
      <c r="J34" s="558"/>
      <c r="K34" s="558"/>
      <c r="L34" s="507"/>
    </row>
    <row r="35" spans="1:12" ht="18" customHeight="1">
      <c r="A35" s="34"/>
      <c r="B35" s="35" t="s">
        <v>535</v>
      </c>
      <c r="C35" s="33"/>
      <c r="D35" s="651">
        <v>2021</v>
      </c>
      <c r="E35" s="36">
        <f>SUM(F35:G35)</f>
        <v>293</v>
      </c>
      <c r="F35" s="558">
        <v>107</v>
      </c>
      <c r="G35" s="558">
        <v>186</v>
      </c>
      <c r="H35" s="558"/>
      <c r="I35" s="36">
        <f>SUM(J35:K35)</f>
        <v>3897</v>
      </c>
      <c r="J35" s="558">
        <v>2113</v>
      </c>
      <c r="K35" s="558">
        <v>1784</v>
      </c>
      <c r="L35" s="507"/>
    </row>
    <row r="36" spans="1:12" ht="18" customHeight="1">
      <c r="A36" s="37"/>
      <c r="B36" s="38" t="s">
        <v>536</v>
      </c>
      <c r="C36" s="33"/>
      <c r="D36" s="622">
        <v>2022</v>
      </c>
      <c r="E36" s="36">
        <f t="shared" ref="E36:E37" si="10">SUM(F36:G36)</f>
        <v>290</v>
      </c>
      <c r="F36" s="39">
        <v>106</v>
      </c>
      <c r="G36" s="39">
        <v>184</v>
      </c>
      <c r="H36" s="39"/>
      <c r="I36" s="36">
        <f t="shared" ref="I36:I37" si="11">SUM(J36:K36)</f>
        <v>3498</v>
      </c>
      <c r="J36" s="39">
        <v>1920</v>
      </c>
      <c r="K36" s="39">
        <v>1578</v>
      </c>
      <c r="L36" s="507"/>
    </row>
    <row r="37" spans="1:12" ht="18" customHeight="1">
      <c r="A37" s="37"/>
      <c r="B37" s="38"/>
      <c r="C37" s="33"/>
      <c r="D37" s="651">
        <v>2023</v>
      </c>
      <c r="E37" s="36">
        <f t="shared" si="10"/>
        <v>292</v>
      </c>
      <c r="F37" s="39">
        <v>107</v>
      </c>
      <c r="G37" s="39">
        <v>185</v>
      </c>
      <c r="H37" s="39"/>
      <c r="I37" s="36">
        <f t="shared" si="11"/>
        <v>3386</v>
      </c>
      <c r="J37" s="39">
        <v>1824</v>
      </c>
      <c r="K37" s="39">
        <v>1562</v>
      </c>
      <c r="L37" s="507"/>
    </row>
    <row r="38" spans="1:12" ht="8.1" customHeight="1">
      <c r="A38" s="37"/>
      <c r="B38" s="38"/>
      <c r="C38" s="33"/>
      <c r="D38" s="651"/>
      <c r="E38" s="36"/>
      <c r="F38" s="558"/>
      <c r="G38" s="558"/>
      <c r="H38" s="558"/>
      <c r="I38" s="36"/>
      <c r="J38" s="558"/>
      <c r="K38" s="558"/>
      <c r="L38" s="507"/>
    </row>
    <row r="39" spans="1:12" ht="18" customHeight="1">
      <c r="A39" s="34"/>
      <c r="B39" s="35" t="s">
        <v>537</v>
      </c>
      <c r="C39" s="33"/>
      <c r="D39" s="651">
        <v>2021</v>
      </c>
      <c r="E39" s="36">
        <f>SUM(F39:G39)</f>
        <v>109</v>
      </c>
      <c r="F39" s="558">
        <v>37</v>
      </c>
      <c r="G39" s="558">
        <v>72</v>
      </c>
      <c r="H39" s="558"/>
      <c r="I39" s="36">
        <f>SUM(J39:K39)</f>
        <v>781</v>
      </c>
      <c r="J39" s="558">
        <v>436</v>
      </c>
      <c r="K39" s="558">
        <v>345</v>
      </c>
      <c r="L39" s="507"/>
    </row>
    <row r="40" spans="1:12" ht="18" customHeight="1">
      <c r="A40" s="37"/>
      <c r="B40" s="38" t="s">
        <v>538</v>
      </c>
      <c r="C40" s="33"/>
      <c r="D40" s="622">
        <v>2022</v>
      </c>
      <c r="E40" s="36">
        <f t="shared" ref="E40:E41" si="12">SUM(F40:G40)</f>
        <v>106</v>
      </c>
      <c r="F40" s="36">
        <v>35</v>
      </c>
      <c r="G40" s="36">
        <v>71</v>
      </c>
      <c r="H40" s="36"/>
      <c r="I40" s="36">
        <f t="shared" ref="I40:I41" si="13">SUM(J40:K40)</f>
        <v>786</v>
      </c>
      <c r="J40" s="36">
        <v>459</v>
      </c>
      <c r="K40" s="36">
        <v>327</v>
      </c>
      <c r="L40" s="507"/>
    </row>
    <row r="41" spans="1:12" ht="18" customHeight="1">
      <c r="A41" s="37"/>
      <c r="B41" s="38"/>
      <c r="C41" s="33"/>
      <c r="D41" s="651">
        <v>2023</v>
      </c>
      <c r="E41" s="36">
        <f t="shared" si="12"/>
        <v>91</v>
      </c>
      <c r="F41" s="36">
        <v>30</v>
      </c>
      <c r="G41" s="36">
        <v>61</v>
      </c>
      <c r="H41" s="36"/>
      <c r="I41" s="36">
        <f t="shared" si="13"/>
        <v>937</v>
      </c>
      <c r="J41" s="36">
        <v>548</v>
      </c>
      <c r="K41" s="36">
        <v>389</v>
      </c>
      <c r="L41" s="507"/>
    </row>
    <row r="42" spans="1:12" ht="8.1" customHeight="1">
      <c r="A42" s="37"/>
      <c r="B42" s="38"/>
      <c r="C42" s="33"/>
      <c r="D42" s="651"/>
      <c r="E42" s="36"/>
      <c r="F42" s="558"/>
      <c r="G42" s="558"/>
      <c r="H42" s="558"/>
      <c r="I42" s="36"/>
      <c r="J42" s="558"/>
      <c r="K42" s="558"/>
      <c r="L42" s="507"/>
    </row>
    <row r="43" spans="1:12" ht="18" customHeight="1">
      <c r="A43" s="34"/>
      <c r="B43" s="35" t="s">
        <v>539</v>
      </c>
      <c r="C43" s="33"/>
      <c r="D43" s="651">
        <v>2021</v>
      </c>
      <c r="E43" s="36">
        <f>SUM(F43:G43)</f>
        <v>43</v>
      </c>
      <c r="F43" s="558">
        <v>12</v>
      </c>
      <c r="G43" s="558">
        <v>31</v>
      </c>
      <c r="H43" s="558"/>
      <c r="I43" s="36">
        <f>SUM(J43:K43)</f>
        <v>350</v>
      </c>
      <c r="J43" s="558">
        <v>235</v>
      </c>
      <c r="K43" s="558">
        <v>115</v>
      </c>
      <c r="L43" s="507"/>
    </row>
    <row r="44" spans="1:12" ht="18" customHeight="1">
      <c r="A44" s="37"/>
      <c r="B44" s="38" t="s">
        <v>540</v>
      </c>
      <c r="C44" s="33"/>
      <c r="D44" s="622">
        <v>2022</v>
      </c>
      <c r="E44" s="36">
        <f t="shared" ref="E44:E45" si="14">SUM(F44:G44)</f>
        <v>43</v>
      </c>
      <c r="F44" s="558">
        <v>12</v>
      </c>
      <c r="G44" s="558">
        <v>31</v>
      </c>
      <c r="H44" s="558"/>
      <c r="I44" s="36">
        <f t="shared" ref="I44:I45" si="15">SUM(J44:K44)</f>
        <v>323</v>
      </c>
      <c r="J44" s="558">
        <v>215</v>
      </c>
      <c r="K44" s="558">
        <v>108</v>
      </c>
      <c r="L44" s="507"/>
    </row>
    <row r="45" spans="1:12" ht="18" customHeight="1">
      <c r="A45" s="37"/>
      <c r="B45" s="38"/>
      <c r="C45" s="33"/>
      <c r="D45" s="651">
        <v>2023</v>
      </c>
      <c r="E45" s="36">
        <f t="shared" si="14"/>
        <v>43</v>
      </c>
      <c r="F45" s="39">
        <v>13</v>
      </c>
      <c r="G45" s="39">
        <v>30</v>
      </c>
      <c r="H45" s="39"/>
      <c r="I45" s="36">
        <f t="shared" si="15"/>
        <v>339</v>
      </c>
      <c r="J45" s="39">
        <v>210</v>
      </c>
      <c r="K45" s="39">
        <v>129</v>
      </c>
      <c r="L45" s="507"/>
    </row>
    <row r="46" spans="1:12" ht="8.1" customHeight="1">
      <c r="A46" s="37"/>
      <c r="B46" s="38"/>
      <c r="C46" s="33"/>
      <c r="D46" s="651"/>
      <c r="E46" s="36"/>
      <c r="F46" s="39"/>
      <c r="G46" s="39"/>
      <c r="H46" s="39"/>
      <c r="I46" s="36"/>
      <c r="J46" s="39"/>
      <c r="K46" s="39"/>
      <c r="L46" s="507"/>
    </row>
    <row r="47" spans="1:12" ht="18" customHeight="1">
      <c r="A47" s="15"/>
      <c r="B47" s="10" t="s">
        <v>45</v>
      </c>
      <c r="C47" s="33"/>
      <c r="D47" s="651"/>
      <c r="E47" s="36"/>
      <c r="F47" s="558"/>
      <c r="G47" s="558"/>
      <c r="H47" s="558"/>
      <c r="I47" s="36"/>
      <c r="J47" s="558"/>
      <c r="K47" s="558"/>
      <c r="L47" s="507"/>
    </row>
    <row r="48" spans="1:12" ht="18" customHeight="1">
      <c r="A48" s="34"/>
      <c r="B48" s="35" t="s">
        <v>541</v>
      </c>
      <c r="C48" s="33"/>
      <c r="D48" s="651">
        <v>2021</v>
      </c>
      <c r="E48" s="36">
        <f>SUM(F48:G48)</f>
        <v>307</v>
      </c>
      <c r="F48" s="558">
        <v>146</v>
      </c>
      <c r="G48" s="558">
        <v>161</v>
      </c>
      <c r="H48" s="558"/>
      <c r="I48" s="36">
        <f>SUM(J48:K48)</f>
        <v>3872</v>
      </c>
      <c r="J48" s="558">
        <v>2187</v>
      </c>
      <c r="K48" s="558">
        <v>1685</v>
      </c>
      <c r="L48" s="507"/>
    </row>
    <row r="49" spans="1:12" ht="18" customHeight="1">
      <c r="A49" s="37"/>
      <c r="B49" s="38" t="s">
        <v>542</v>
      </c>
      <c r="C49" s="33"/>
      <c r="D49" s="622">
        <v>2022</v>
      </c>
      <c r="E49" s="36">
        <f t="shared" ref="E49:E50" si="16">SUM(F49:G49)</f>
        <v>307</v>
      </c>
      <c r="F49" s="39">
        <v>146</v>
      </c>
      <c r="G49" s="39">
        <v>161</v>
      </c>
      <c r="H49" s="39"/>
      <c r="I49" s="36">
        <f t="shared" ref="I49:I50" si="17">SUM(J49:K49)</f>
        <v>3492</v>
      </c>
      <c r="J49" s="39">
        <v>1983</v>
      </c>
      <c r="K49" s="39">
        <v>1509</v>
      </c>
      <c r="L49" s="507"/>
    </row>
    <row r="50" spans="1:12" ht="18" customHeight="1">
      <c r="A50" s="37"/>
      <c r="B50" s="38"/>
      <c r="C50" s="33"/>
      <c r="D50" s="651">
        <v>2023</v>
      </c>
      <c r="E50" s="36">
        <f t="shared" si="16"/>
        <v>296</v>
      </c>
      <c r="F50" s="39">
        <v>137</v>
      </c>
      <c r="G50" s="39">
        <v>159</v>
      </c>
      <c r="H50" s="39"/>
      <c r="I50" s="36">
        <f t="shared" si="17"/>
        <v>3672</v>
      </c>
      <c r="J50" s="39">
        <v>2098</v>
      </c>
      <c r="K50" s="39">
        <v>1574</v>
      </c>
      <c r="L50" s="507"/>
    </row>
    <row r="51" spans="1:12" ht="8.1" customHeight="1">
      <c r="A51" s="37"/>
      <c r="B51" s="38"/>
      <c r="C51" s="33"/>
      <c r="D51" s="651"/>
      <c r="E51" s="36"/>
      <c r="F51" s="558"/>
      <c r="G51" s="558"/>
      <c r="H51" s="558"/>
      <c r="I51" s="36"/>
      <c r="J51" s="558"/>
      <c r="K51" s="558"/>
      <c r="L51" s="507"/>
    </row>
    <row r="52" spans="1:12" ht="18" customHeight="1">
      <c r="A52" s="34"/>
      <c r="B52" s="35" t="s">
        <v>543</v>
      </c>
      <c r="C52" s="33"/>
      <c r="D52" s="651">
        <v>2021</v>
      </c>
      <c r="E52" s="36">
        <f>SUM(F52:G52)</f>
        <v>62</v>
      </c>
      <c r="F52" s="558">
        <v>33</v>
      </c>
      <c r="G52" s="558">
        <v>29</v>
      </c>
      <c r="H52" s="558"/>
      <c r="I52" s="36">
        <f>SUM(J52:K52)</f>
        <v>964</v>
      </c>
      <c r="J52" s="558">
        <v>508</v>
      </c>
      <c r="K52" s="558">
        <v>456</v>
      </c>
      <c r="L52" s="507"/>
    </row>
    <row r="53" spans="1:12" ht="18" customHeight="1">
      <c r="A53" s="37"/>
      <c r="B53" s="38" t="s">
        <v>544</v>
      </c>
      <c r="C53" s="47"/>
      <c r="D53" s="622">
        <v>2022</v>
      </c>
      <c r="E53" s="36">
        <f t="shared" ref="E53:E54" si="18">SUM(F53:G53)</f>
        <v>63</v>
      </c>
      <c r="F53" s="595">
        <v>32</v>
      </c>
      <c r="G53" s="595">
        <v>31</v>
      </c>
      <c r="H53" s="595"/>
      <c r="I53" s="36">
        <f t="shared" ref="I53:I54" si="19">SUM(J53:K53)</f>
        <v>912</v>
      </c>
      <c r="J53" s="595">
        <v>509</v>
      </c>
      <c r="K53" s="595">
        <v>403</v>
      </c>
      <c r="L53" s="507"/>
    </row>
    <row r="54" spans="1:12" ht="18" customHeight="1">
      <c r="A54" s="37"/>
      <c r="B54" s="38"/>
      <c r="C54" s="47"/>
      <c r="D54" s="651">
        <v>2023</v>
      </c>
      <c r="E54" s="36">
        <f t="shared" si="18"/>
        <v>70</v>
      </c>
      <c r="F54" s="39">
        <v>33</v>
      </c>
      <c r="G54" s="36">
        <v>37</v>
      </c>
      <c r="H54" s="39"/>
      <c r="I54" s="36">
        <f t="shared" si="19"/>
        <v>922</v>
      </c>
      <c r="J54" s="39">
        <v>557</v>
      </c>
      <c r="K54" s="39">
        <v>365</v>
      </c>
      <c r="L54" s="507"/>
    </row>
    <row r="55" spans="1:12" ht="8.1" customHeight="1">
      <c r="A55" s="37"/>
      <c r="B55" s="38"/>
      <c r="C55" s="47"/>
      <c r="D55" s="651"/>
      <c r="E55" s="36"/>
      <c r="F55" s="558"/>
      <c r="G55" s="558"/>
      <c r="H55" s="558"/>
      <c r="I55" s="595"/>
      <c r="J55" s="595"/>
      <c r="K55" s="595"/>
      <c r="L55" s="507"/>
    </row>
    <row r="56" spans="1:12" ht="18" customHeight="1">
      <c r="A56" s="34"/>
      <c r="B56" s="35" t="s">
        <v>545</v>
      </c>
      <c r="C56" s="33"/>
      <c r="D56" s="651">
        <v>2021</v>
      </c>
      <c r="E56" s="36">
        <f>SUM(F56:G56)</f>
        <v>21</v>
      </c>
      <c r="F56" s="558">
        <v>9</v>
      </c>
      <c r="G56" s="558">
        <v>12</v>
      </c>
      <c r="H56" s="558"/>
      <c r="I56" s="36">
        <f>SUM(J56:K56)</f>
        <v>242</v>
      </c>
      <c r="J56" s="558">
        <v>79</v>
      </c>
      <c r="K56" s="558">
        <v>163</v>
      </c>
      <c r="L56" s="507"/>
    </row>
    <row r="57" spans="1:12" ht="18" customHeight="1">
      <c r="A57" s="37"/>
      <c r="B57" s="38" t="s">
        <v>546</v>
      </c>
      <c r="C57" s="47"/>
      <c r="D57" s="622">
        <v>2022</v>
      </c>
      <c r="E57" s="36">
        <f t="shared" ref="E57:E58" si="20">SUM(F57:G57)</f>
        <v>21</v>
      </c>
      <c r="F57" s="558">
        <v>9</v>
      </c>
      <c r="G57" s="558">
        <v>12</v>
      </c>
      <c r="H57" s="558"/>
      <c r="I57" s="36">
        <f t="shared" ref="I57:I58" si="21">SUM(J57:K57)</f>
        <v>228</v>
      </c>
      <c r="J57" s="558">
        <v>75</v>
      </c>
      <c r="K57" s="558">
        <v>153</v>
      </c>
      <c r="L57" s="507"/>
    </row>
    <row r="58" spans="1:12" ht="18" customHeight="1">
      <c r="A58" s="37"/>
      <c r="B58" s="38"/>
      <c r="C58" s="33"/>
      <c r="D58" s="651">
        <v>2023</v>
      </c>
      <c r="E58" s="36">
        <f t="shared" si="20"/>
        <v>21</v>
      </c>
      <c r="F58" s="39">
        <v>11</v>
      </c>
      <c r="G58" s="39">
        <v>10</v>
      </c>
      <c r="H58" s="39"/>
      <c r="I58" s="36">
        <f t="shared" si="21"/>
        <v>262</v>
      </c>
      <c r="J58" s="39">
        <v>92</v>
      </c>
      <c r="K58" s="39">
        <v>170</v>
      </c>
      <c r="L58" s="507"/>
    </row>
    <row r="59" spans="1:12" ht="8.1" customHeight="1">
      <c r="A59" s="37"/>
      <c r="B59" s="38"/>
      <c r="C59" s="33"/>
      <c r="D59" s="651"/>
      <c r="E59" s="36"/>
      <c r="F59" s="39"/>
      <c r="G59" s="39"/>
      <c r="H59" s="39"/>
      <c r="I59" s="36"/>
      <c r="J59" s="39"/>
      <c r="K59" s="39"/>
      <c r="L59" s="507"/>
    </row>
    <row r="60" spans="1:12" ht="18" customHeight="1">
      <c r="A60" s="15"/>
      <c r="B60" s="10" t="s">
        <v>25</v>
      </c>
      <c r="C60" s="47"/>
      <c r="D60" s="651"/>
      <c r="E60" s="36"/>
      <c r="F60" s="558"/>
      <c r="G60" s="558"/>
      <c r="H60" s="558"/>
      <c r="I60" s="36"/>
      <c r="J60" s="558"/>
      <c r="K60" s="558"/>
      <c r="L60" s="507"/>
    </row>
    <row r="61" spans="1:12" ht="18" customHeight="1">
      <c r="A61" s="34"/>
      <c r="B61" s="35" t="s">
        <v>547</v>
      </c>
      <c r="C61" s="33"/>
      <c r="D61" s="651">
        <v>2021</v>
      </c>
      <c r="E61" s="36">
        <f>SUM(F61:G61)</f>
        <v>380</v>
      </c>
      <c r="F61" s="36">
        <v>206</v>
      </c>
      <c r="G61" s="36">
        <v>174</v>
      </c>
      <c r="H61" s="36"/>
      <c r="I61" s="36">
        <f>SUM(J61:K61)</f>
        <v>4551</v>
      </c>
      <c r="J61" s="36">
        <v>2528</v>
      </c>
      <c r="K61" s="36">
        <v>2023</v>
      </c>
      <c r="L61" s="507"/>
    </row>
    <row r="62" spans="1:12" ht="18" customHeight="1">
      <c r="A62" s="37"/>
      <c r="B62" s="38" t="s">
        <v>548</v>
      </c>
      <c r="C62" s="33"/>
      <c r="D62" s="622">
        <v>2022</v>
      </c>
      <c r="E62" s="36">
        <f t="shared" ref="E62:E63" si="22">SUM(F62:G62)</f>
        <v>381</v>
      </c>
      <c r="F62" s="36">
        <v>206</v>
      </c>
      <c r="G62" s="36">
        <v>175</v>
      </c>
      <c r="H62" s="36"/>
      <c r="I62" s="36">
        <f t="shared" ref="I62:I63" si="23">SUM(J62:K62)</f>
        <v>4273</v>
      </c>
      <c r="J62" s="36">
        <v>2409</v>
      </c>
      <c r="K62" s="36">
        <v>1864</v>
      </c>
      <c r="L62" s="507"/>
    </row>
    <row r="63" spans="1:12" ht="18" customHeight="1">
      <c r="A63" s="37"/>
      <c r="B63" s="38"/>
      <c r="C63" s="33"/>
      <c r="D63" s="651">
        <v>2023</v>
      </c>
      <c r="E63" s="36">
        <f t="shared" si="22"/>
        <v>366</v>
      </c>
      <c r="F63" s="36">
        <v>188</v>
      </c>
      <c r="G63" s="36">
        <v>178</v>
      </c>
      <c r="H63" s="36"/>
      <c r="I63" s="36">
        <f t="shared" si="23"/>
        <v>4238</v>
      </c>
      <c r="J63" s="36">
        <v>2401</v>
      </c>
      <c r="K63" s="36">
        <v>1837</v>
      </c>
      <c r="L63" s="507"/>
    </row>
    <row r="64" spans="1:12" ht="8.1" customHeight="1">
      <c r="A64" s="37"/>
      <c r="B64" s="38"/>
      <c r="C64" s="33"/>
      <c r="D64" s="651"/>
      <c r="E64" s="36"/>
      <c r="F64" s="36"/>
      <c r="G64" s="36"/>
      <c r="H64" s="36"/>
      <c r="I64" s="36"/>
      <c r="J64" s="36"/>
      <c r="K64" s="36"/>
      <c r="L64" s="507"/>
    </row>
    <row r="65" spans="1:12" ht="18" customHeight="1">
      <c r="A65" s="34"/>
      <c r="B65" s="35" t="s">
        <v>549</v>
      </c>
      <c r="C65" s="33"/>
      <c r="D65" s="651">
        <v>2021</v>
      </c>
      <c r="E65" s="36">
        <f>SUM(F65:G65)</f>
        <v>230</v>
      </c>
      <c r="F65" s="36">
        <v>108</v>
      </c>
      <c r="G65" s="36">
        <v>122</v>
      </c>
      <c r="H65" s="36"/>
      <c r="I65" s="36">
        <f>SUM(J65:K65)</f>
        <v>2298</v>
      </c>
      <c r="J65" s="36">
        <v>1105</v>
      </c>
      <c r="K65" s="36">
        <v>1193</v>
      </c>
      <c r="L65" s="507"/>
    </row>
    <row r="66" spans="1:12" ht="18" customHeight="1">
      <c r="A66" s="37"/>
      <c r="B66" s="38" t="s">
        <v>550</v>
      </c>
      <c r="C66" s="33"/>
      <c r="D66" s="622">
        <v>2022</v>
      </c>
      <c r="E66" s="36">
        <f t="shared" ref="E66:E67" si="24">SUM(F66:G66)</f>
        <v>227</v>
      </c>
      <c r="F66" s="36">
        <v>107</v>
      </c>
      <c r="G66" s="36">
        <v>120</v>
      </c>
      <c r="H66" s="36"/>
      <c r="I66" s="36">
        <f t="shared" ref="I66:I67" si="25">SUM(J66:K66)</f>
        <v>2040</v>
      </c>
      <c r="J66" s="36">
        <v>989</v>
      </c>
      <c r="K66" s="36">
        <v>1051</v>
      </c>
      <c r="L66" s="507"/>
    </row>
    <row r="67" spans="1:12" ht="18" customHeight="1">
      <c r="A67" s="37"/>
      <c r="B67" s="38"/>
      <c r="C67" s="33"/>
      <c r="D67" s="651">
        <v>2023</v>
      </c>
      <c r="E67" s="36">
        <f t="shared" si="24"/>
        <v>206</v>
      </c>
      <c r="F67" s="36">
        <v>96</v>
      </c>
      <c r="G67" s="36">
        <v>110</v>
      </c>
      <c r="H67" s="36"/>
      <c r="I67" s="36">
        <f t="shared" si="25"/>
        <v>2270</v>
      </c>
      <c r="J67" s="36">
        <v>1075</v>
      </c>
      <c r="K67" s="36">
        <v>1195</v>
      </c>
      <c r="L67" s="507"/>
    </row>
    <row r="69" spans="1:12" ht="5.25" customHeight="1" thickBot="1">
      <c r="A69" s="767"/>
      <c r="B69" s="768"/>
      <c r="C69" s="768"/>
      <c r="D69" s="704"/>
      <c r="E69" s="705"/>
      <c r="F69" s="705">
        <v>15</v>
      </c>
      <c r="G69" s="705">
        <v>25</v>
      </c>
      <c r="H69" s="705"/>
      <c r="I69" s="705"/>
      <c r="J69" s="705"/>
      <c r="K69" s="705"/>
      <c r="L69" s="705"/>
    </row>
    <row r="70" spans="1:12" ht="16.5" customHeight="1">
      <c r="A70" s="769"/>
      <c r="B70" s="33"/>
      <c r="C70" s="33"/>
      <c r="D70" s="41"/>
      <c r="E70" s="45"/>
      <c r="F70" s="43"/>
      <c r="G70" s="43"/>
      <c r="H70" s="661"/>
      <c r="I70" s="661"/>
      <c r="J70" s="661"/>
      <c r="K70" s="43"/>
      <c r="L70" s="367" t="s">
        <v>829</v>
      </c>
    </row>
    <row r="71" spans="1:12" ht="15" customHeight="1">
      <c r="A71" s="770"/>
      <c r="B71" s="642"/>
      <c r="C71" s="661"/>
      <c r="D71" s="771"/>
      <c r="E71" s="772"/>
      <c r="F71" s="661"/>
      <c r="G71" s="43"/>
      <c r="H71" s="661"/>
      <c r="I71" s="661"/>
      <c r="J71" s="661"/>
      <c r="K71" s="43"/>
      <c r="L71" s="368" t="s">
        <v>810</v>
      </c>
    </row>
  </sheetData>
  <mergeCells count="4">
    <mergeCell ref="E6:G6"/>
    <mergeCell ref="I6:K6"/>
    <mergeCell ref="E7:G7"/>
    <mergeCell ref="I7:K7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1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L52"/>
  <sheetViews>
    <sheetView view="pageBreakPreview" zoomScale="90" zoomScaleNormal="100" zoomScaleSheetLayoutView="90" workbookViewId="0">
      <selection activeCell="B4" sqref="B4"/>
    </sheetView>
  </sheetViews>
  <sheetFormatPr defaultColWidth="12.5703125" defaultRowHeight="17.25"/>
  <cols>
    <col min="1" max="1" width="1.28515625" style="501" customWidth="1"/>
    <col min="2" max="2" width="12.28515625" style="501" customWidth="1"/>
    <col min="3" max="3" width="34.7109375" style="501" customWidth="1"/>
    <col min="4" max="4" width="10.28515625" style="501" customWidth="1"/>
    <col min="5" max="5" width="7.7109375" style="501" customWidth="1"/>
    <col min="6" max="6" width="8.7109375" style="501" customWidth="1"/>
    <col min="7" max="7" width="12.28515625" style="501" customWidth="1"/>
    <col min="8" max="8" width="1.140625" style="501" customWidth="1"/>
    <col min="9" max="9" width="7.7109375" style="501" customWidth="1"/>
    <col min="10" max="10" width="8.7109375" style="501" customWidth="1"/>
    <col min="11" max="11" width="12.28515625" style="501" customWidth="1"/>
    <col min="12" max="12" width="1.140625" style="501" customWidth="1"/>
    <col min="13" max="16384" width="12.5703125" style="501"/>
  </cols>
  <sheetData>
    <row r="1" spans="1:12">
      <c r="A1" s="32"/>
      <c r="B1" s="32"/>
      <c r="C1" s="32"/>
      <c r="D1" s="725"/>
      <c r="E1" s="53"/>
      <c r="F1" s="32"/>
      <c r="G1" s="32"/>
      <c r="H1" s="32"/>
      <c r="I1" s="53"/>
      <c r="J1" s="700"/>
      <c r="K1" s="726"/>
      <c r="L1" s="32"/>
    </row>
    <row r="2" spans="1:12" ht="16.5" customHeight="1">
      <c r="A2" s="727"/>
      <c r="B2" s="727" t="s">
        <v>1213</v>
      </c>
      <c r="C2" s="693" t="s">
        <v>1141</v>
      </c>
      <c r="D2" s="728"/>
      <c r="E2" s="53"/>
      <c r="F2" s="32"/>
      <c r="G2" s="32"/>
      <c r="H2" s="32"/>
      <c r="I2" s="53"/>
      <c r="J2" s="32"/>
      <c r="K2" s="32"/>
      <c r="L2" s="32"/>
    </row>
    <row r="3" spans="1:12" ht="16.5" customHeight="1">
      <c r="A3" s="726"/>
      <c r="B3" s="726" t="s">
        <v>1214</v>
      </c>
      <c r="C3" s="700" t="s">
        <v>1142</v>
      </c>
      <c r="D3" s="729"/>
      <c r="E3" s="53"/>
      <c r="F3" s="32"/>
      <c r="G3" s="32"/>
      <c r="H3" s="32"/>
      <c r="I3" s="53"/>
      <c r="J3" s="32"/>
      <c r="K3" s="32"/>
      <c r="L3" s="32"/>
    </row>
    <row r="4" spans="1:12" ht="10.15" customHeight="1" thickBot="1">
      <c r="A4" s="32"/>
      <c r="B4" s="32"/>
      <c r="C4" s="32"/>
      <c r="D4" s="725"/>
      <c r="E4" s="53"/>
      <c r="F4" s="32"/>
      <c r="G4" s="32"/>
      <c r="H4" s="32"/>
      <c r="I4" s="53"/>
      <c r="J4" s="32"/>
      <c r="K4" s="32"/>
      <c r="L4" s="32"/>
    </row>
    <row r="5" spans="1:12" ht="8.1" customHeight="1" thickTop="1">
      <c r="A5" s="730"/>
      <c r="B5" s="730"/>
      <c r="C5" s="730"/>
      <c r="D5" s="731"/>
      <c r="E5" s="732"/>
      <c r="F5" s="730"/>
      <c r="G5" s="730"/>
      <c r="H5" s="730"/>
      <c r="I5" s="733"/>
      <c r="J5" s="730"/>
      <c r="K5" s="730"/>
      <c r="L5" s="730"/>
    </row>
    <row r="6" spans="1:12">
      <c r="A6" s="734"/>
      <c r="B6" s="735" t="s">
        <v>495</v>
      </c>
      <c r="C6" s="33"/>
      <c r="D6" s="736" t="s">
        <v>1</v>
      </c>
      <c r="E6" s="1713" t="s">
        <v>394</v>
      </c>
      <c r="F6" s="1713"/>
      <c r="G6" s="1713"/>
      <c r="H6" s="45"/>
      <c r="I6" s="1713" t="s">
        <v>395</v>
      </c>
      <c r="J6" s="1713"/>
      <c r="K6" s="1713"/>
      <c r="L6" s="737"/>
    </row>
    <row r="7" spans="1:12" s="553" customFormat="1">
      <c r="A7" s="738"/>
      <c r="B7" s="739" t="s">
        <v>496</v>
      </c>
      <c r="C7" s="740"/>
      <c r="D7" s="741" t="s">
        <v>6</v>
      </c>
      <c r="E7" s="1716" t="s">
        <v>398</v>
      </c>
      <c r="F7" s="1716"/>
      <c r="G7" s="1716"/>
      <c r="H7" s="670"/>
      <c r="I7" s="1716" t="s">
        <v>359</v>
      </c>
      <c r="J7" s="1716"/>
      <c r="K7" s="1716"/>
      <c r="L7" s="742"/>
    </row>
    <row r="8" spans="1:12">
      <c r="A8" s="40"/>
      <c r="B8" s="33"/>
      <c r="C8" s="33"/>
      <c r="D8" s="743"/>
      <c r="E8" s="744" t="s">
        <v>2</v>
      </c>
      <c r="F8" s="744" t="s">
        <v>33</v>
      </c>
      <c r="G8" s="744" t="s">
        <v>34</v>
      </c>
      <c r="H8" s="745"/>
      <c r="I8" s="744" t="s">
        <v>2</v>
      </c>
      <c r="J8" s="744" t="s">
        <v>33</v>
      </c>
      <c r="K8" s="744" t="s">
        <v>34</v>
      </c>
      <c r="L8" s="746"/>
    </row>
    <row r="9" spans="1:12">
      <c r="A9" s="40"/>
      <c r="B9" s="33"/>
      <c r="C9" s="33"/>
      <c r="D9" s="743"/>
      <c r="E9" s="747" t="s">
        <v>7</v>
      </c>
      <c r="F9" s="747" t="s">
        <v>35</v>
      </c>
      <c r="G9" s="747" t="s">
        <v>36</v>
      </c>
      <c r="H9" s="747"/>
      <c r="I9" s="747" t="s">
        <v>7</v>
      </c>
      <c r="J9" s="747" t="s">
        <v>35</v>
      </c>
      <c r="K9" s="747" t="s">
        <v>36</v>
      </c>
      <c r="L9" s="748"/>
    </row>
    <row r="10" spans="1:12" ht="8.1" customHeight="1">
      <c r="A10" s="749"/>
      <c r="B10" s="749"/>
      <c r="C10" s="749"/>
      <c r="D10" s="750"/>
      <c r="E10" s="751"/>
      <c r="F10" s="752"/>
      <c r="G10" s="752"/>
      <c r="H10" s="752"/>
      <c r="I10" s="751"/>
      <c r="J10" s="752"/>
      <c r="K10" s="752"/>
      <c r="L10" s="752"/>
    </row>
    <row r="11" spans="1:12" s="587" customFormat="1" ht="8.1" customHeight="1">
      <c r="A11" s="40"/>
      <c r="B11" s="40"/>
      <c r="C11" s="40"/>
      <c r="D11" s="753"/>
      <c r="E11" s="754"/>
      <c r="F11" s="748"/>
      <c r="G11" s="748"/>
      <c r="H11" s="748"/>
      <c r="I11" s="754"/>
      <c r="J11" s="748"/>
      <c r="K11" s="748"/>
      <c r="L11" s="748"/>
    </row>
    <row r="12" spans="1:12" ht="8.1" customHeight="1">
      <c r="A12" s="37"/>
      <c r="B12" s="38"/>
      <c r="C12" s="33"/>
      <c r="D12" s="622"/>
      <c r="E12" s="36"/>
      <c r="F12" s="36"/>
      <c r="G12" s="36"/>
      <c r="H12" s="36"/>
      <c r="I12" s="36"/>
      <c r="J12" s="36"/>
      <c r="K12" s="36"/>
      <c r="L12" s="507"/>
    </row>
    <row r="13" spans="1:12" ht="18" customHeight="1">
      <c r="A13" s="34"/>
      <c r="B13" s="35" t="s">
        <v>551</v>
      </c>
      <c r="C13" s="33"/>
      <c r="D13" s="651">
        <v>2021</v>
      </c>
      <c r="E13" s="36">
        <f>SUM(F13:G13)</f>
        <v>43</v>
      </c>
      <c r="F13" s="36">
        <v>18</v>
      </c>
      <c r="G13" s="36">
        <v>25</v>
      </c>
      <c r="H13" s="36"/>
      <c r="I13" s="36">
        <f>SUM(J13:K13)</f>
        <v>163</v>
      </c>
      <c r="J13" s="36">
        <v>45</v>
      </c>
      <c r="K13" s="36">
        <v>118</v>
      </c>
      <c r="L13" s="507"/>
    </row>
    <row r="14" spans="1:12" ht="18" customHeight="1">
      <c r="A14" s="37"/>
      <c r="B14" s="38" t="s">
        <v>552</v>
      </c>
      <c r="C14" s="33"/>
      <c r="D14" s="622">
        <v>2022</v>
      </c>
      <c r="E14" s="36">
        <f t="shared" ref="E14:E15" si="0">SUM(F14:G14)</f>
        <v>43</v>
      </c>
      <c r="F14" s="36">
        <v>18</v>
      </c>
      <c r="G14" s="36">
        <v>25</v>
      </c>
      <c r="H14" s="36"/>
      <c r="I14" s="36">
        <f t="shared" ref="I14:I15" si="1">SUM(J14:K14)</f>
        <v>205</v>
      </c>
      <c r="J14" s="36">
        <v>63</v>
      </c>
      <c r="K14" s="36">
        <v>142</v>
      </c>
      <c r="L14" s="507"/>
    </row>
    <row r="15" spans="1:12" ht="18" customHeight="1">
      <c r="A15" s="37"/>
      <c r="B15" s="38"/>
      <c r="C15" s="33"/>
      <c r="D15" s="651">
        <v>2023</v>
      </c>
      <c r="E15" s="36">
        <f t="shared" si="0"/>
        <v>39</v>
      </c>
      <c r="F15" s="36">
        <v>17</v>
      </c>
      <c r="G15" s="36">
        <v>22</v>
      </c>
      <c r="H15" s="36"/>
      <c r="I15" s="36">
        <f t="shared" si="1"/>
        <v>257</v>
      </c>
      <c r="J15" s="36">
        <v>71</v>
      </c>
      <c r="K15" s="36">
        <v>186</v>
      </c>
      <c r="L15" s="507"/>
    </row>
    <row r="16" spans="1:12" ht="18" customHeight="1">
      <c r="A16" s="15"/>
      <c r="B16" s="10" t="s">
        <v>46</v>
      </c>
      <c r="C16" s="33"/>
      <c r="D16" s="651"/>
      <c r="E16" s="36"/>
      <c r="F16" s="36"/>
      <c r="G16" s="36"/>
      <c r="H16" s="36"/>
      <c r="I16" s="36"/>
      <c r="J16" s="36"/>
      <c r="K16" s="36"/>
      <c r="L16" s="507"/>
    </row>
    <row r="17" spans="1:12" ht="18" customHeight="1">
      <c r="A17" s="34"/>
      <c r="B17" s="35" t="s">
        <v>553</v>
      </c>
      <c r="C17" s="33"/>
      <c r="D17" s="651">
        <v>2021</v>
      </c>
      <c r="E17" s="36">
        <f>SUM(F17:G17)</f>
        <v>299</v>
      </c>
      <c r="F17" s="36">
        <v>70</v>
      </c>
      <c r="G17" s="36">
        <v>229</v>
      </c>
      <c r="H17" s="36"/>
      <c r="I17" s="36">
        <f>SUM(J17:K17)</f>
        <v>3678</v>
      </c>
      <c r="J17" s="36">
        <v>2019</v>
      </c>
      <c r="K17" s="36">
        <v>1659</v>
      </c>
      <c r="L17" s="507"/>
    </row>
    <row r="18" spans="1:12" ht="18" customHeight="1">
      <c r="A18" s="37"/>
      <c r="B18" s="38" t="s">
        <v>554</v>
      </c>
      <c r="C18" s="33"/>
      <c r="D18" s="622">
        <v>2022</v>
      </c>
      <c r="E18" s="36">
        <f t="shared" ref="E18:E19" si="2">SUM(F18:G18)</f>
        <v>293</v>
      </c>
      <c r="F18" s="36">
        <v>70</v>
      </c>
      <c r="G18" s="36">
        <v>223</v>
      </c>
      <c r="H18" s="36"/>
      <c r="I18" s="36">
        <f t="shared" ref="I18:I19" si="3">SUM(J18:K18)</f>
        <v>3013</v>
      </c>
      <c r="J18" s="36">
        <v>1695</v>
      </c>
      <c r="K18" s="36">
        <v>1318</v>
      </c>
      <c r="L18" s="507"/>
    </row>
    <row r="19" spans="1:12" ht="18" customHeight="1">
      <c r="A19" s="37"/>
      <c r="B19" s="38"/>
      <c r="C19" s="33"/>
      <c r="D19" s="651">
        <v>2023</v>
      </c>
      <c r="E19" s="36">
        <f t="shared" si="2"/>
        <v>307</v>
      </c>
      <c r="F19" s="36">
        <v>80</v>
      </c>
      <c r="G19" s="36">
        <v>227</v>
      </c>
      <c r="H19" s="36"/>
      <c r="I19" s="36">
        <f t="shared" si="3"/>
        <v>3270</v>
      </c>
      <c r="J19" s="36">
        <v>1856</v>
      </c>
      <c r="K19" s="36">
        <v>1414</v>
      </c>
      <c r="L19" s="507"/>
    </row>
    <row r="20" spans="1:12" ht="8.1" customHeight="1">
      <c r="A20" s="37"/>
      <c r="B20" s="38"/>
      <c r="C20" s="33"/>
      <c r="D20" s="651"/>
      <c r="E20" s="36"/>
      <c r="F20" s="36"/>
      <c r="G20" s="36"/>
      <c r="H20" s="36"/>
      <c r="I20" s="36"/>
      <c r="J20" s="36"/>
      <c r="K20" s="36"/>
      <c r="L20" s="507"/>
    </row>
    <row r="21" spans="1:12" ht="18" customHeight="1">
      <c r="A21" s="34"/>
      <c r="B21" s="35" t="s">
        <v>555</v>
      </c>
      <c r="C21" s="33"/>
      <c r="D21" s="651">
        <v>2021</v>
      </c>
      <c r="E21" s="36">
        <f>SUM(F21:G21)</f>
        <v>286</v>
      </c>
      <c r="F21" s="36">
        <v>101</v>
      </c>
      <c r="G21" s="36">
        <v>185</v>
      </c>
      <c r="H21" s="36"/>
      <c r="I21" s="36">
        <f>SUM(J21:K21)</f>
        <v>3137</v>
      </c>
      <c r="J21" s="36">
        <v>1312</v>
      </c>
      <c r="K21" s="36">
        <v>1825</v>
      </c>
      <c r="L21" s="507"/>
    </row>
    <row r="22" spans="1:12" ht="18" customHeight="1">
      <c r="A22" s="37"/>
      <c r="B22" s="38" t="s">
        <v>556</v>
      </c>
      <c r="C22" s="33"/>
      <c r="D22" s="622">
        <v>2022</v>
      </c>
      <c r="E22" s="36">
        <f t="shared" ref="E22:E23" si="4">SUM(F22:G22)</f>
        <v>286</v>
      </c>
      <c r="F22" s="36">
        <v>99</v>
      </c>
      <c r="G22" s="36">
        <v>187</v>
      </c>
      <c r="H22" s="36"/>
      <c r="I22" s="36">
        <f t="shared" ref="I22:I23" si="5">SUM(J22:K22)</f>
        <v>2818</v>
      </c>
      <c r="J22" s="36">
        <v>1163</v>
      </c>
      <c r="K22" s="36">
        <v>1655</v>
      </c>
      <c r="L22" s="507"/>
    </row>
    <row r="23" spans="1:12" ht="18" customHeight="1">
      <c r="A23" s="37"/>
      <c r="B23" s="38"/>
      <c r="C23" s="33"/>
      <c r="D23" s="651">
        <v>2023</v>
      </c>
      <c r="E23" s="36">
        <f t="shared" si="4"/>
        <v>280</v>
      </c>
      <c r="F23" s="36">
        <v>94</v>
      </c>
      <c r="G23" s="36">
        <v>186</v>
      </c>
      <c r="H23" s="36"/>
      <c r="I23" s="36">
        <f t="shared" si="5"/>
        <v>2909</v>
      </c>
      <c r="J23" s="36">
        <v>1212</v>
      </c>
      <c r="K23" s="36">
        <v>1697</v>
      </c>
      <c r="L23" s="507"/>
    </row>
    <row r="24" spans="1:12" ht="8.1" customHeight="1">
      <c r="A24" s="37"/>
      <c r="B24" s="38"/>
      <c r="C24" s="33"/>
      <c r="D24" s="651"/>
      <c r="E24" s="36"/>
      <c r="F24" s="36"/>
      <c r="G24" s="36"/>
      <c r="H24" s="36"/>
      <c r="I24" s="36"/>
      <c r="J24" s="36"/>
      <c r="K24" s="36"/>
      <c r="L24" s="507"/>
    </row>
    <row r="25" spans="1:12" ht="18" customHeight="1">
      <c r="A25" s="34"/>
      <c r="B25" s="35" t="s">
        <v>557</v>
      </c>
      <c r="C25" s="33"/>
      <c r="D25" s="651">
        <v>2021</v>
      </c>
      <c r="E25" s="36">
        <f>SUM(F25:G25)</f>
        <v>99</v>
      </c>
      <c r="F25" s="36">
        <v>45</v>
      </c>
      <c r="G25" s="36">
        <v>54</v>
      </c>
      <c r="H25" s="36"/>
      <c r="I25" s="36">
        <f>SUM(J25:K25)</f>
        <v>1004</v>
      </c>
      <c r="J25" s="36">
        <v>851</v>
      </c>
      <c r="K25" s="36">
        <v>153</v>
      </c>
      <c r="L25" s="507"/>
    </row>
    <row r="26" spans="1:12" ht="18" customHeight="1">
      <c r="A26" s="37"/>
      <c r="B26" s="38" t="s">
        <v>558</v>
      </c>
      <c r="C26" s="33"/>
      <c r="D26" s="622">
        <v>2022</v>
      </c>
      <c r="E26" s="36">
        <f t="shared" ref="E26:E27" si="6">SUM(F26:G26)</f>
        <v>98</v>
      </c>
      <c r="F26" s="36">
        <v>45</v>
      </c>
      <c r="G26" s="36">
        <v>53</v>
      </c>
      <c r="H26" s="36"/>
      <c r="I26" s="36">
        <f t="shared" ref="I26:I27" si="7">SUM(J26:K26)</f>
        <v>920</v>
      </c>
      <c r="J26" s="36">
        <v>765</v>
      </c>
      <c r="K26" s="36">
        <v>155</v>
      </c>
      <c r="L26" s="507"/>
    </row>
    <row r="27" spans="1:12" ht="18" customHeight="1">
      <c r="A27" s="37"/>
      <c r="B27" s="38"/>
      <c r="C27" s="33"/>
      <c r="D27" s="651">
        <v>2023</v>
      </c>
      <c r="E27" s="36">
        <f t="shared" si="6"/>
        <v>92</v>
      </c>
      <c r="F27" s="36">
        <v>45</v>
      </c>
      <c r="G27" s="36">
        <v>47</v>
      </c>
      <c r="H27" s="36"/>
      <c r="I27" s="36">
        <f t="shared" si="7"/>
        <v>785</v>
      </c>
      <c r="J27" s="36">
        <v>641</v>
      </c>
      <c r="K27" s="36">
        <v>144</v>
      </c>
      <c r="L27" s="507"/>
    </row>
    <row r="28" spans="1:12" ht="8.1" customHeight="1">
      <c r="A28" s="37"/>
      <c r="B28" s="38"/>
      <c r="C28" s="33"/>
      <c r="D28" s="755"/>
      <c r="E28" s="36"/>
      <c r="F28" s="36"/>
      <c r="G28" s="36"/>
      <c r="H28" s="36"/>
      <c r="I28" s="36"/>
      <c r="J28" s="36"/>
      <c r="K28" s="36"/>
      <c r="L28" s="507"/>
    </row>
    <row r="29" spans="1:12" ht="18" customHeight="1">
      <c r="A29" s="15"/>
      <c r="B29" s="10" t="s">
        <v>23</v>
      </c>
      <c r="C29" s="33"/>
      <c r="D29" s="651"/>
      <c r="E29" s="36"/>
      <c r="F29" s="36"/>
      <c r="G29" s="36"/>
      <c r="H29" s="36"/>
      <c r="I29" s="36"/>
      <c r="J29" s="36"/>
      <c r="K29" s="36"/>
      <c r="L29" s="507"/>
    </row>
    <row r="30" spans="1:12" ht="18" customHeight="1">
      <c r="A30" s="34"/>
      <c r="B30" s="35" t="s">
        <v>559</v>
      </c>
      <c r="C30" s="33"/>
      <c r="D30" s="651">
        <v>2021</v>
      </c>
      <c r="E30" s="36">
        <f>SUM(F30:G30)</f>
        <v>72</v>
      </c>
      <c r="F30" s="36">
        <v>29</v>
      </c>
      <c r="G30" s="36">
        <v>43</v>
      </c>
      <c r="H30" s="36"/>
      <c r="I30" s="36">
        <f>SUM(J30:K30)</f>
        <v>482</v>
      </c>
      <c r="J30" s="36">
        <v>338</v>
      </c>
      <c r="K30" s="36">
        <v>144</v>
      </c>
      <c r="L30" s="507"/>
    </row>
    <row r="31" spans="1:12" ht="18" customHeight="1">
      <c r="A31" s="37"/>
      <c r="B31" s="38" t="s">
        <v>560</v>
      </c>
      <c r="C31" s="33"/>
      <c r="D31" s="622">
        <v>2022</v>
      </c>
      <c r="E31" s="36">
        <f t="shared" ref="E31:E32" si="8">SUM(F31:G31)</f>
        <v>71</v>
      </c>
      <c r="F31" s="36">
        <v>29</v>
      </c>
      <c r="G31" s="36">
        <v>42</v>
      </c>
      <c r="H31" s="36"/>
      <c r="I31" s="36">
        <f t="shared" ref="I31:I32" si="9">SUM(J31:K31)</f>
        <v>425</v>
      </c>
      <c r="J31" s="36">
        <v>301</v>
      </c>
      <c r="K31" s="36">
        <v>124</v>
      </c>
      <c r="L31" s="507"/>
    </row>
    <row r="32" spans="1:12" ht="18" customHeight="1">
      <c r="A32" s="37"/>
      <c r="B32" s="38"/>
      <c r="C32" s="33"/>
      <c r="D32" s="651">
        <v>2023</v>
      </c>
      <c r="E32" s="36">
        <f t="shared" si="8"/>
        <v>67</v>
      </c>
      <c r="F32" s="36">
        <v>26</v>
      </c>
      <c r="G32" s="36">
        <v>41</v>
      </c>
      <c r="H32" s="36"/>
      <c r="I32" s="36">
        <f t="shared" si="9"/>
        <v>399</v>
      </c>
      <c r="J32" s="36">
        <v>281</v>
      </c>
      <c r="K32" s="36">
        <v>118</v>
      </c>
      <c r="L32" s="507"/>
    </row>
    <row r="33" spans="1:12" ht="8.1" customHeight="1">
      <c r="A33" s="37"/>
      <c r="B33" s="38"/>
      <c r="C33" s="33"/>
      <c r="D33" s="651"/>
      <c r="E33" s="36"/>
      <c r="F33" s="36"/>
      <c r="G33" s="36"/>
      <c r="H33" s="36"/>
      <c r="I33" s="36"/>
      <c r="J33" s="36"/>
      <c r="K33" s="36"/>
      <c r="L33" s="507"/>
    </row>
    <row r="34" spans="1:12" ht="18" customHeight="1">
      <c r="A34" s="34"/>
      <c r="B34" s="35" t="s">
        <v>561</v>
      </c>
      <c r="C34" s="33"/>
      <c r="D34" s="651">
        <v>2021</v>
      </c>
      <c r="E34" s="36">
        <f>SUM(F34:G34)</f>
        <v>306</v>
      </c>
      <c r="F34" s="36">
        <v>142</v>
      </c>
      <c r="G34" s="36">
        <v>164</v>
      </c>
      <c r="H34" s="36"/>
      <c r="I34" s="36">
        <f>SUM(J34:K34)</f>
        <v>3570</v>
      </c>
      <c r="J34" s="36">
        <v>2521</v>
      </c>
      <c r="K34" s="36">
        <v>1049</v>
      </c>
      <c r="L34" s="507"/>
    </row>
    <row r="35" spans="1:12" ht="18" customHeight="1">
      <c r="A35" s="37"/>
      <c r="B35" s="38" t="s">
        <v>562</v>
      </c>
      <c r="C35" s="33"/>
      <c r="D35" s="622">
        <v>2022</v>
      </c>
      <c r="E35" s="36">
        <f t="shared" ref="E35:E36" si="10">SUM(F35:G35)</f>
        <v>305</v>
      </c>
      <c r="F35" s="36">
        <v>141</v>
      </c>
      <c r="G35" s="36">
        <v>164</v>
      </c>
      <c r="H35" s="36"/>
      <c r="I35" s="36">
        <f t="shared" ref="I35:I36" si="11">SUM(J35:K35)</f>
        <v>2809</v>
      </c>
      <c r="J35" s="36">
        <v>2096</v>
      </c>
      <c r="K35" s="36">
        <v>713</v>
      </c>
      <c r="L35" s="507"/>
    </row>
    <row r="36" spans="1:12" ht="18" customHeight="1">
      <c r="A36" s="37"/>
      <c r="B36" s="38"/>
      <c r="C36" s="33"/>
      <c r="D36" s="651">
        <v>2023</v>
      </c>
      <c r="E36" s="36">
        <f t="shared" si="10"/>
        <v>301</v>
      </c>
      <c r="F36" s="36">
        <v>133</v>
      </c>
      <c r="G36" s="36">
        <v>168</v>
      </c>
      <c r="H36" s="36"/>
      <c r="I36" s="36">
        <f t="shared" si="11"/>
        <v>2286</v>
      </c>
      <c r="J36" s="36">
        <v>1695</v>
      </c>
      <c r="K36" s="36">
        <v>591</v>
      </c>
      <c r="L36" s="507"/>
    </row>
    <row r="37" spans="1:12" ht="8.1" customHeight="1">
      <c r="A37" s="37"/>
      <c r="B37" s="38"/>
      <c r="C37" s="33"/>
      <c r="D37" s="651"/>
      <c r="E37" s="36"/>
      <c r="F37" s="36"/>
      <c r="G37" s="36"/>
      <c r="H37" s="36"/>
      <c r="I37" s="36"/>
      <c r="J37" s="36"/>
      <c r="K37" s="36"/>
      <c r="L37" s="507"/>
    </row>
    <row r="38" spans="1:12" s="32" customFormat="1" ht="18" customHeight="1">
      <c r="A38" s="40"/>
      <c r="B38" s="35" t="s">
        <v>563</v>
      </c>
      <c r="C38" s="33"/>
      <c r="D38" s="651">
        <v>2021</v>
      </c>
      <c r="E38" s="36">
        <f>SUM(F38:G38)</f>
        <v>59</v>
      </c>
      <c r="F38" s="36">
        <v>21</v>
      </c>
      <c r="G38" s="36">
        <v>38</v>
      </c>
      <c r="H38" s="36"/>
      <c r="I38" s="36">
        <f>SUM(J38:K38)</f>
        <v>391</v>
      </c>
      <c r="J38" s="36">
        <v>118</v>
      </c>
      <c r="K38" s="36">
        <v>273</v>
      </c>
      <c r="L38" s="41"/>
    </row>
    <row r="39" spans="1:12" s="32" customFormat="1" ht="18" customHeight="1">
      <c r="A39" s="40"/>
      <c r="B39" s="38" t="s">
        <v>564</v>
      </c>
      <c r="C39" s="33"/>
      <c r="D39" s="622">
        <v>2022</v>
      </c>
      <c r="E39" s="36">
        <f t="shared" ref="E39:E40" si="12">SUM(F39:G39)</f>
        <v>62</v>
      </c>
      <c r="F39" s="36">
        <v>21</v>
      </c>
      <c r="G39" s="36">
        <v>41</v>
      </c>
      <c r="H39" s="36"/>
      <c r="I39" s="36">
        <f t="shared" ref="I39:I40" si="13">SUM(J39:K39)</f>
        <v>529</v>
      </c>
      <c r="J39" s="36">
        <v>157</v>
      </c>
      <c r="K39" s="36">
        <v>372</v>
      </c>
      <c r="L39" s="41"/>
    </row>
    <row r="40" spans="1:12" s="32" customFormat="1" ht="18" customHeight="1">
      <c r="A40" s="40"/>
      <c r="B40" s="38"/>
      <c r="C40" s="33"/>
      <c r="D40" s="651">
        <v>2023</v>
      </c>
      <c r="E40" s="36">
        <f t="shared" si="12"/>
        <v>65</v>
      </c>
      <c r="F40" s="36">
        <v>20</v>
      </c>
      <c r="G40" s="36">
        <v>45</v>
      </c>
      <c r="H40" s="36"/>
      <c r="I40" s="36">
        <f t="shared" si="13"/>
        <v>698</v>
      </c>
      <c r="J40" s="36">
        <v>226</v>
      </c>
      <c r="K40" s="36">
        <v>472</v>
      </c>
      <c r="L40" s="41"/>
    </row>
    <row r="41" spans="1:12" s="32" customFormat="1" ht="8.1" customHeight="1">
      <c r="A41" s="40"/>
      <c r="B41" s="38"/>
      <c r="C41" s="33"/>
      <c r="D41" s="651"/>
      <c r="E41" s="36"/>
      <c r="F41" s="36"/>
      <c r="G41" s="36"/>
      <c r="H41" s="36"/>
      <c r="I41" s="36"/>
      <c r="J41" s="36"/>
      <c r="K41" s="36"/>
      <c r="L41" s="41"/>
    </row>
    <row r="42" spans="1:12" s="32" customFormat="1" ht="18" customHeight="1">
      <c r="A42" s="40"/>
      <c r="B42" s="42" t="s">
        <v>565</v>
      </c>
      <c r="C42" s="43"/>
      <c r="D42" s="651">
        <v>2021</v>
      </c>
      <c r="E42" s="36">
        <f>SUM(F42:G42)</f>
        <v>29</v>
      </c>
      <c r="F42" s="36">
        <v>13</v>
      </c>
      <c r="G42" s="36">
        <v>16</v>
      </c>
      <c r="H42" s="36"/>
      <c r="I42" s="36">
        <f>SUM(J42:K42)</f>
        <v>140</v>
      </c>
      <c r="J42" s="36">
        <v>89</v>
      </c>
      <c r="K42" s="36">
        <v>51</v>
      </c>
      <c r="L42" s="33"/>
    </row>
    <row r="43" spans="1:12" s="32" customFormat="1" ht="18" customHeight="1">
      <c r="A43" s="40"/>
      <c r="B43" s="44" t="s">
        <v>566</v>
      </c>
      <c r="C43" s="43"/>
      <c r="D43" s="622">
        <v>2022</v>
      </c>
      <c r="E43" s="36">
        <f t="shared" ref="E43:E44" si="14">SUM(F43:G43)</f>
        <v>29</v>
      </c>
      <c r="F43" s="36">
        <v>13</v>
      </c>
      <c r="G43" s="36">
        <v>16</v>
      </c>
      <c r="H43" s="36"/>
      <c r="I43" s="36">
        <f t="shared" ref="I43:I44" si="15">SUM(J43:K43)</f>
        <v>145</v>
      </c>
      <c r="J43" s="36">
        <v>101</v>
      </c>
      <c r="K43" s="36">
        <v>44</v>
      </c>
      <c r="L43" s="33"/>
    </row>
    <row r="44" spans="1:12" s="32" customFormat="1" ht="18" customHeight="1">
      <c r="A44" s="40"/>
      <c r="B44" s="38"/>
      <c r="C44" s="33"/>
      <c r="D44" s="651">
        <v>2023</v>
      </c>
      <c r="E44" s="36">
        <f t="shared" si="14"/>
        <v>30</v>
      </c>
      <c r="F44" s="36">
        <v>14</v>
      </c>
      <c r="G44" s="36">
        <v>16</v>
      </c>
      <c r="H44" s="36"/>
      <c r="I44" s="36">
        <f t="shared" si="15"/>
        <v>328</v>
      </c>
      <c r="J44" s="36">
        <v>175</v>
      </c>
      <c r="K44" s="36">
        <v>153</v>
      </c>
      <c r="L44" s="41"/>
    </row>
    <row r="45" spans="1:12" s="32" customFormat="1" ht="8.1" customHeight="1">
      <c r="A45" s="40"/>
      <c r="B45" s="38"/>
      <c r="C45" s="33"/>
      <c r="D45" s="755"/>
      <c r="E45" s="36"/>
      <c r="F45" s="36"/>
      <c r="G45" s="36"/>
      <c r="H45" s="36"/>
      <c r="I45" s="36"/>
      <c r="J45" s="36"/>
      <c r="K45" s="36"/>
      <c r="L45" s="41"/>
    </row>
    <row r="46" spans="1:12" s="32" customFormat="1" ht="18" customHeight="1">
      <c r="A46" s="40"/>
      <c r="B46" s="10" t="s">
        <v>26</v>
      </c>
      <c r="C46" s="33"/>
      <c r="D46" s="651"/>
      <c r="E46" s="36"/>
      <c r="F46" s="36"/>
      <c r="G46" s="36"/>
      <c r="H46" s="36"/>
      <c r="I46" s="36"/>
      <c r="J46" s="36"/>
      <c r="K46" s="36"/>
      <c r="L46" s="33"/>
    </row>
    <row r="47" spans="1:12" s="32" customFormat="1" ht="18" customHeight="1">
      <c r="A47" s="40"/>
      <c r="B47" s="35" t="s">
        <v>567</v>
      </c>
      <c r="C47" s="33"/>
      <c r="D47" s="651">
        <v>2021</v>
      </c>
      <c r="E47" s="36">
        <f>SUM(F47:G47)</f>
        <v>49</v>
      </c>
      <c r="F47" s="36">
        <v>12</v>
      </c>
      <c r="G47" s="36">
        <v>37</v>
      </c>
      <c r="H47" s="36"/>
      <c r="I47" s="36">
        <f>SUM(J47:K47)</f>
        <v>479</v>
      </c>
      <c r="J47" s="36">
        <v>236</v>
      </c>
      <c r="K47" s="36">
        <v>243</v>
      </c>
      <c r="L47" s="41"/>
    </row>
    <row r="48" spans="1:12" s="32" customFormat="1" ht="18" customHeight="1">
      <c r="A48" s="40"/>
      <c r="B48" s="38" t="s">
        <v>568</v>
      </c>
      <c r="C48" s="33"/>
      <c r="D48" s="622">
        <v>2022</v>
      </c>
      <c r="E48" s="36">
        <f t="shared" ref="E48:E49" si="16">SUM(F48:G48)</f>
        <v>48</v>
      </c>
      <c r="F48" s="36">
        <v>11</v>
      </c>
      <c r="G48" s="36">
        <v>37</v>
      </c>
      <c r="H48" s="36"/>
      <c r="I48" s="36">
        <f t="shared" ref="I48:I49" si="17">SUM(J48:K48)</f>
        <v>451</v>
      </c>
      <c r="J48" s="36">
        <v>224</v>
      </c>
      <c r="K48" s="36">
        <v>227</v>
      </c>
      <c r="L48" s="41"/>
    </row>
    <row r="49" spans="1:12" s="32" customFormat="1" ht="18" customHeight="1">
      <c r="A49" s="40"/>
      <c r="B49" s="38"/>
      <c r="C49" s="33"/>
      <c r="D49" s="651">
        <v>2023</v>
      </c>
      <c r="E49" s="36">
        <f t="shared" si="16"/>
        <v>51</v>
      </c>
      <c r="F49" s="36">
        <v>13</v>
      </c>
      <c r="G49" s="36">
        <v>38</v>
      </c>
      <c r="H49" s="36"/>
      <c r="I49" s="36">
        <f t="shared" si="17"/>
        <v>486</v>
      </c>
      <c r="J49" s="36">
        <v>253</v>
      </c>
      <c r="K49" s="36">
        <v>233</v>
      </c>
      <c r="L49" s="41"/>
    </row>
    <row r="50" spans="1:12" s="40" customFormat="1" ht="18" customHeight="1" thickBot="1">
      <c r="A50" s="756"/>
      <c r="B50" s="757"/>
      <c r="C50" s="757"/>
      <c r="D50" s="758"/>
      <c r="E50" s="759"/>
      <c r="F50" s="757"/>
      <c r="G50" s="757"/>
      <c r="H50" s="757"/>
      <c r="I50" s="760"/>
      <c r="J50" s="757"/>
      <c r="K50" s="757"/>
      <c r="L50" s="758"/>
    </row>
    <row r="51" spans="1:12" s="761" customFormat="1" ht="16.5" customHeight="1">
      <c r="E51" s="762"/>
      <c r="F51" s="763"/>
      <c r="G51" s="763"/>
      <c r="H51" s="675"/>
      <c r="I51" s="675"/>
      <c r="J51" s="675"/>
      <c r="K51" s="763"/>
      <c r="L51" s="367" t="s">
        <v>829</v>
      </c>
    </row>
    <row r="52" spans="1:12" s="761" customFormat="1" ht="15" customHeight="1">
      <c r="B52" s="764"/>
      <c r="C52" s="675"/>
      <c r="D52" s="675"/>
      <c r="E52" s="765"/>
      <c r="F52" s="675"/>
      <c r="G52" s="763"/>
      <c r="H52" s="675"/>
      <c r="I52" s="675"/>
      <c r="J52" s="675"/>
      <c r="K52" s="763"/>
      <c r="L52" s="368" t="s">
        <v>810</v>
      </c>
    </row>
  </sheetData>
  <mergeCells count="4">
    <mergeCell ref="E6:G6"/>
    <mergeCell ref="I6:K6"/>
    <mergeCell ref="E7:G7"/>
    <mergeCell ref="I7:K7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O80"/>
  <sheetViews>
    <sheetView view="pageBreakPreview" zoomScale="80" zoomScaleNormal="100" zoomScaleSheetLayoutView="80" workbookViewId="0">
      <selection activeCell="B4" sqref="B4"/>
    </sheetView>
  </sheetViews>
  <sheetFormatPr defaultColWidth="12.5703125" defaultRowHeight="16.5"/>
  <cols>
    <col min="1" max="1" width="2.140625" style="587" customWidth="1"/>
    <col min="2" max="2" width="12.140625" style="587" customWidth="1"/>
    <col min="3" max="3" width="37.28515625" style="587" customWidth="1"/>
    <col min="4" max="4" width="10.28515625" style="608" customWidth="1"/>
    <col min="5" max="5" width="7.7109375" style="587" customWidth="1"/>
    <col min="6" max="6" width="10.140625" style="587" customWidth="1"/>
    <col min="7" max="7" width="12.28515625" style="587" customWidth="1"/>
    <col min="8" max="8" width="1.140625" style="587" customWidth="1"/>
    <col min="9" max="9" width="7.7109375" style="587" customWidth="1"/>
    <col min="10" max="10" width="10.140625" style="587" customWidth="1"/>
    <col min="11" max="11" width="12.28515625" style="587" customWidth="1"/>
    <col min="12" max="12" width="1.140625" style="587" customWidth="1"/>
    <col min="13" max="16384" width="12.5703125" style="587"/>
  </cols>
  <sheetData>
    <row r="1" spans="1:12" ht="10.15" customHeight="1"/>
    <row r="2" spans="1:12" s="1" customFormat="1" ht="16.5" customHeight="1">
      <c r="B2" s="627" t="s">
        <v>1215</v>
      </c>
      <c r="C2" s="628" t="s">
        <v>1149</v>
      </c>
      <c r="D2" s="629"/>
      <c r="F2" s="630"/>
      <c r="G2" s="630"/>
      <c r="I2" s="631"/>
    </row>
    <row r="3" spans="1:12" s="1" customFormat="1" ht="16.5" customHeight="1">
      <c r="B3" s="632" t="s">
        <v>1216</v>
      </c>
      <c r="C3" s="633" t="s">
        <v>1150</v>
      </c>
      <c r="D3" s="634"/>
      <c r="F3" s="630"/>
      <c r="G3" s="630"/>
      <c r="I3" s="631"/>
    </row>
    <row r="4" spans="1:12" s="1" customFormat="1" ht="12" customHeight="1" thickBot="1">
      <c r="D4" s="635"/>
      <c r="F4" s="630"/>
      <c r="G4" s="630"/>
      <c r="I4" s="631"/>
    </row>
    <row r="5" spans="1:12" s="1" customFormat="1" ht="2.25" customHeight="1" thickTop="1">
      <c r="A5" s="636"/>
      <c r="B5" s="637"/>
      <c r="C5" s="637"/>
      <c r="D5" s="638"/>
      <c r="E5" s="1717" t="s">
        <v>394</v>
      </c>
      <c r="F5" s="1717"/>
      <c r="G5" s="1717"/>
      <c r="H5" s="637"/>
      <c r="I5" s="639"/>
      <c r="J5" s="640"/>
      <c r="K5" s="637"/>
      <c r="L5" s="636"/>
    </row>
    <row r="6" spans="1:12" s="1" customFormat="1" ht="15" customHeight="1">
      <c r="A6" s="2"/>
      <c r="B6" s="10" t="s">
        <v>569</v>
      </c>
      <c r="C6" s="7"/>
      <c r="D6" s="641" t="s">
        <v>1</v>
      </c>
      <c r="E6" s="1713"/>
      <c r="F6" s="1713"/>
      <c r="G6" s="1713"/>
      <c r="H6" s="642"/>
      <c r="I6" s="1718" t="s">
        <v>395</v>
      </c>
      <c r="J6" s="1718"/>
      <c r="K6" s="1718"/>
      <c r="L6" s="2"/>
    </row>
    <row r="7" spans="1:12" s="1" customFormat="1" ht="15" customHeight="1">
      <c r="A7" s="2"/>
      <c r="B7" s="643" t="s">
        <v>570</v>
      </c>
      <c r="C7" s="7"/>
      <c r="D7" s="669" t="s">
        <v>6</v>
      </c>
      <c r="E7" s="1714" t="s">
        <v>398</v>
      </c>
      <c r="F7" s="1714"/>
      <c r="G7" s="1714"/>
      <c r="H7" s="670"/>
      <c r="I7" s="1719" t="s">
        <v>359</v>
      </c>
      <c r="J7" s="1719"/>
      <c r="K7" s="1719"/>
      <c r="L7" s="2"/>
    </row>
    <row r="8" spans="1:12" s="1" customFormat="1" ht="19.5" customHeight="1">
      <c r="A8" s="2"/>
      <c r="B8" s="7"/>
      <c r="C8" s="27"/>
      <c r="D8" s="641"/>
      <c r="E8" s="382" t="s">
        <v>2</v>
      </c>
      <c r="F8" s="382" t="s">
        <v>571</v>
      </c>
      <c r="G8" s="382" t="s">
        <v>34</v>
      </c>
      <c r="H8" s="382"/>
      <c r="I8" s="382" t="s">
        <v>2</v>
      </c>
      <c r="J8" s="382" t="s">
        <v>571</v>
      </c>
      <c r="K8" s="382" t="s">
        <v>34</v>
      </c>
      <c r="L8" s="2"/>
    </row>
    <row r="9" spans="1:12" s="1" customFormat="1" ht="14.25" customHeight="1">
      <c r="A9" s="2"/>
      <c r="B9" s="7"/>
      <c r="C9" s="27"/>
      <c r="D9" s="641"/>
      <c r="E9" s="383" t="s">
        <v>7</v>
      </c>
      <c r="F9" s="383" t="s">
        <v>572</v>
      </c>
      <c r="G9" s="383" t="s">
        <v>36</v>
      </c>
      <c r="H9" s="383"/>
      <c r="I9" s="383" t="s">
        <v>7</v>
      </c>
      <c r="J9" s="383" t="s">
        <v>572</v>
      </c>
      <c r="K9" s="383" t="s">
        <v>36</v>
      </c>
      <c r="L9" s="2"/>
    </row>
    <row r="10" spans="1:12" s="1" customFormat="1" ht="3" customHeight="1">
      <c r="A10" s="646"/>
      <c r="B10" s="646"/>
      <c r="C10" s="646"/>
      <c r="D10" s="647"/>
      <c r="E10" s="646"/>
      <c r="F10" s="648"/>
      <c r="G10" s="648"/>
      <c r="H10" s="646"/>
      <c r="I10" s="649"/>
      <c r="J10" s="648"/>
      <c r="K10" s="646"/>
      <c r="L10" s="646"/>
    </row>
    <row r="11" spans="1:12" s="1" customFormat="1" ht="8.1" customHeight="1">
      <c r="A11" s="2"/>
      <c r="B11" s="2"/>
      <c r="C11" s="2"/>
      <c r="D11" s="717"/>
      <c r="E11" s="2"/>
      <c r="F11" s="718"/>
      <c r="G11" s="718"/>
      <c r="H11" s="2"/>
      <c r="I11" s="719"/>
      <c r="J11" s="718"/>
      <c r="K11" s="2"/>
      <c r="L11" s="2"/>
    </row>
    <row r="12" spans="1:12" s="1" customFormat="1" ht="15" customHeight="1">
      <c r="A12" s="2"/>
      <c r="B12" s="10" t="s">
        <v>44</v>
      </c>
      <c r="C12" s="10"/>
      <c r="D12" s="720">
        <v>2021</v>
      </c>
      <c r="E12" s="721">
        <f>SUM(E17,E21,E25,E29,E33,E37,E41,E45,E49,E53,E57,E61,E65,E70,E74,'4.20 (2)'!E12,'4.20 (2)'!E16,'4.20 (2)'!E20,'4.20 (2)'!E24,'4.20 (2)'!E28,'4.20 (2)'!E32,'4.20 (2)'!E36,'4.20 (2)'!E40,'4.20 (2)'!E45,'4.20 (2)'!E49,'4.20 (2)'!E53,'4.20 (2)'!E57,'4.20 (2)'!E61,'4.20 (2)'!E66,'4.20 (2)'!E70,'4.20 (2)'!E74,'4.20 (3)'!E12,'4.20 (3)'!E16,'4.20 (3)'!E20,'4.20 (3)'!E25,'4.20 (3)'!E29,'4.20 (3)'!E33,'4.20 (3)'!E37,,'4.20 (3)'!E41,'4.20 (3)'!E46,'4.20 (3)'!E50,'4.20 (3)'!E54,'4.20 (3)'!E58,'4.20 (3)'!E62,'4.20 (3)'!E66,'4.20 (3)'!E70,'4.20 (3)'!E74,'4.20 (4)'!E12,'4.20 (4)'!E16,'4.20 (4)'!E20,'4.20 (4)'!E25,'4.20 (4)'!E29,'4.20 (4)'!E33,'4.20 (4)'!E37,'4.20 (4)'!E41,'4.20 (4)'!E45,'4.20 (4)'!E49,'4.20 (4)'!E53,'4.20 (4)'!E57,'4.20 (4)'!E61,'4.20 (4)'!E65,'4.20 (4)'!E69,'4.20 (4)'!E73,'4.20 (5)'!E12,'4.20 (5)'!E17,'4.20 (5)'!E21,'4.20 (5)'!E26,'4.20 (5)'!E30,'4.20 (5)'!E34,'4.20 (5)'!E38,'4.20 (5)'!E42,'4.20 (5)'!E46,'4.20 (5)'!E51,'4.20 (5)'!E55,'4.20 (5)'!E59,'4.20 (5)'!E63,'4.20 (5)'!E67,'4.20 (5)'!E71,'4.20 (5)'!E75,'4.20 (6)'!E12,'4.20 (6)'!E17,'4.20 (6)'!E21,'4.20 (6)'!E25,'4.20 (6)'!E29,'4.20 (6)'!E33,'4.20 (6)'!E37,'4.20 (6)'!E41,'4.20 (6)'!E46,'4.20 (6)'!E50,'4.20 (6)'!E54,'4.20 (6)'!E58,'4.20 (6)'!E62,'4.20 (6)'!E66,'4.20 (6)'!E70,'4.20 (7)'!E12,'4.20 (7)'!E16,'4.20 (7)'!E20,'4.20 (7)'!E24,'4.20 (7)'!E29,'4.20 (7)'!E33,'4.20 (7)'!E37,'4.20 (7)'!E41,'4.20 (7)'!E45)</f>
        <v>2779</v>
      </c>
      <c r="F12" s="721">
        <f>SUM(F17,F21,F25,F29,F33,F37,F41,F45,F49,F53,F57,F61,F65,F70,F74,'4.20 (2)'!F12,'4.20 (2)'!F16,'4.20 (2)'!F20,'4.20 (2)'!F24,'4.20 (2)'!F28,'4.20 (2)'!F32,'4.20 (2)'!F36,'4.20 (2)'!F40,'4.20 (2)'!F45,'4.20 (2)'!F49,'4.20 (2)'!F53,'4.20 (2)'!F57,'4.20 (2)'!F61,'4.20 (2)'!F66,'4.20 (2)'!F70,'4.20 (2)'!F74,'4.20 (3)'!F12,'4.20 (3)'!F16,'4.20 (3)'!F20,'4.20 (3)'!F25,'4.20 (3)'!F29,'4.20 (3)'!F33,'4.20 (3)'!F37,'4.20 (3)'!F41,'4.20 (3)'!F46,'4.20 (3)'!F50,'4.20 (3)'!F54,'4.20 (3)'!F58,'4.20 (3)'!F62,'4.20 (3)'!F66,'4.20 (3)'!F70,'4.20 (3)'!F74,'4.20 (4)'!F12,'4.20 (4)'!F16,'4.20 (4)'!F20,'4.20 (4)'!F25,'4.20 (4)'!F29,'4.20 (4)'!F33,'4.20 (4)'!F37,'4.20 (4)'!F41,'4.20 (4)'!F45,'4.20 (4)'!F49,'4.20 (4)'!F53,'4.20 (4)'!F57,'4.20 (4)'!F61,'4.20 (4)'!F65,'4.20 (4)'!F69,'4.20 (4)'!F73,'4.20 (5)'!F12,'4.20 (5)'!F17,'4.20 (5)'!F21,'4.20 (5)'!F26,'4.20 (5)'!F30,'4.20 (5)'!F34,'4.20 (5)'!F38,'4.20 (5)'!F42,'4.20 (5)'!F46,'4.20 (5)'!F51,'4.20 (5)'!F55,'4.20 (5)'!F59,'4.20 (5)'!F63,'4.20 (5)'!F67,'4.20 (5)'!F71,'4.20 (5)'!F75,'4.20 (6)'!F12,'4.20 (6)'!F17,'4.20 (6)'!F21,'4.20 (6)'!F25,'4.20 (6)'!F29,'4.20 (6)'!F33,'4.20 (6)'!F37,'4.20 (6)'!F41,'4.20 (6)'!F46,'4.20 (6)'!F50,'4.20 (6)'!F54,'4.20 (6)'!F58,'4.20 (6)'!F62,'4.20 (6)'!F66,'4.20 (6)'!F70,'4.20 (7)'!F12,'4.20 (7)'!F16,'4.20 (7)'!F20,'4.20 (7)'!F24,'4.20 (7)'!F29,'4.20 (7)'!F33,'4.20 (7)'!F37,'4.20 (7)'!F41,'4.20 (7)'!F45)</f>
        <v>1098</v>
      </c>
      <c r="G12" s="721">
        <f>SUM(G17,G21,G25,G29,G33,G37,G41,G45,G49,G53,G57,G61,G65,G70,G74,'4.20 (2)'!G12,'4.20 (2)'!G16,'4.20 (2)'!G20,'4.20 (2)'!G24,'4.20 (2)'!G28,'4.20 (2)'!G32,'4.20 (2)'!G36,'4.20 (2)'!G40,'4.20 (2)'!G45,'4.20 (2)'!G49,'4.20 (2)'!G53,'4.20 (2)'!G57,'4.20 (2)'!G61,'4.20 (2)'!G66,'4.20 (2)'!G70,'4.20 (2)'!G74,'4.20 (3)'!G12,'4.20 (3)'!G16,'4.20 (3)'!G20,'4.20 (3)'!G25,'4.20 (3)'!G29,'4.20 (3)'!G33,'4.20 (3)'!G37,'4.20 (3)'!G41,'4.20 (3)'!G46,'4.20 (3)'!G50,'4.20 (3)'!G54,'4.20 (3)'!G58,'4.20 (3)'!G62,'4.20 (3)'!G66,'4.20 (3)'!G70,'4.20 (3)'!G74,'4.20 (4)'!G12,'4.20 (4)'!G16,'4.20 (4)'!G20,'4.20 (4)'!G25,'4.20 (4)'!G29,'4.20 (4)'!G33,'4.20 (4)'!G37,'4.20 (4)'!G41,'4.20 (4)'!G45,'4.20 (4)'!G49,'4.20 (4)'!G53,'4.20 (4)'!G57,'4.20 (4)'!G61,'4.20 (4)'!G65,'4.20 (4)'!G69,'4.20 (4)'!G73,'4.20 (5)'!G12,'4.20 (5)'!G17,'4.20 (5)'!G21,'4.20 (5)'!G26,'4.20 (5)'!G30,'4.20 (5)'!G34,'4.20 (5)'!G38,'4.20 (5)'!G42,'4.20 (5)'!G46,'4.20 (5)'!G51,'4.20 (5)'!G55,'4.20 (5)'!G59,'4.20 (5)'!G63,'4.20 (5)'!G67,'4.20 (5)'!G71,'4.20 (5)'!G75,'4.20 (6)'!G12,'4.20 (6)'!G17,'4.20 (6)'!G21,'4.20 (6)'!G25,'4.20 (6)'!G29,'4.20 (6)'!G33,'4.20 (6)'!G37,'4.20 (6)'!G41,'4.20 (6)'!G46,'4.20 (6)'!G50,'4.20 (6)'!G54,'4.20 (6)'!G58,'4.20 (6)'!G62,'4.20 (6)'!G66,'4.20 (6)'!G70,'4.20 (7)'!G12,'4.20 (7)'!G16,'4.20 (7)'!G20,'4.20 (7)'!G24,'4.20 (7)'!G29,'4.20 (7)'!G33,'4.20 (7)'!G37,'4.20 (7)'!G41,'4.20 (7)'!G45)</f>
        <v>1681</v>
      </c>
      <c r="I12" s="721">
        <f>SUM(I17,I21,I25,I29,I33,I37,I41,I45,I49,I53,I57,I61,I65,I70,I74,'4.20 (2)'!I12,'4.20 (2)'!I16,'4.20 (2)'!I20,'4.20 (2)'!I24,'4.20 (2)'!I28,'4.20 (2)'!I32,'4.20 (2)'!I36,'4.20 (2)'!I40,'4.20 (2)'!I45,'4.20 (2)'!I49,'4.20 (2)'!I53,'4.20 (2)'!I57,'4.20 (2)'!I61,'4.20 (2)'!I66,'4.20 (2)'!I70,'4.20 (2)'!I74,'4.20 (3)'!I12,'4.20 (3)'!I16,'4.20 (3)'!I20,'4.20 (3)'!I25,'4.20 (3)'!I29,'4.20 (3)'!I33,'4.20 (3)'!I37,,'4.20 (3)'!I41,'4.20 (3)'!I46,'4.20 (3)'!I50,'4.20 (3)'!I54,'4.20 (3)'!I58,'4.20 (3)'!I62,'4.20 (3)'!I66,'4.20 (3)'!I70,'4.20 (3)'!I74,'4.20 (4)'!I12,'4.20 (4)'!I16,'4.20 (4)'!I20,'4.20 (4)'!I25,'4.20 (4)'!I29,'4.20 (4)'!I33,'4.20 (4)'!I37,'4.20 (4)'!I41,'4.20 (4)'!I45,'4.20 (4)'!I49,'4.20 (4)'!I53,'4.20 (4)'!I57,'4.20 (4)'!I61,'4.20 (4)'!I65,'4.20 (4)'!I69,'4.20 (4)'!I73,'4.20 (5)'!I12,'4.20 (5)'!I17,'4.20 (5)'!I21,'4.20 (5)'!I26,'4.20 (5)'!I30,'4.20 (5)'!I34,'4.20 (5)'!I38,'4.20 (5)'!I42,'4.20 (5)'!I46,'4.20 (5)'!I51,'4.20 (5)'!I55,'4.20 (5)'!I59,'4.20 (5)'!I63,'4.20 (5)'!I67,'4.20 (5)'!I71,'4.20 (5)'!I75,'4.20 (6)'!I12,'4.20 (6)'!I17,'4.20 (6)'!I21,'4.20 (6)'!I25,'4.20 (6)'!I29,'4.20 (6)'!I33,'4.20 (6)'!I37,'4.20 (6)'!I41,'4.20 (6)'!I46,'4.20 (6)'!I50,'4.20 (6)'!I54,'4.20 (6)'!I58,'4.20 (6)'!I62,'4.20 (6)'!I66,'4.20 (6)'!I70,'4.20 (7)'!I12,'4.20 (7)'!I16,'4.20 (7)'!I20,'4.20 (7)'!I24,'4.20 (7)'!I29,'4.20 (7)'!I33,'4.20 (7)'!I37,'4.20 (7)'!I41,'4.20 (7)'!I45)</f>
        <v>15661</v>
      </c>
      <c r="J12" s="721">
        <f>SUM(J17,J21,J25,J29,J33,J37,J41,J45,J49,J53,J57,J61,J65,J70,J74,'4.20 (2)'!J12,'4.20 (2)'!J16,'4.20 (2)'!J20,'4.20 (2)'!J24,'4.20 (2)'!J28,'4.20 (2)'!J32,'4.20 (2)'!J36,'4.20 (2)'!J40,'4.20 (2)'!J45,'4.20 (2)'!J49,'4.20 (2)'!J53,'4.20 (2)'!J57,'4.20 (2)'!J61,'4.20 (2)'!J66,'4.20 (2)'!J70,'4.20 (2)'!J74,'4.20 (3)'!J12,'4.20 (3)'!J16,'4.20 (3)'!J20,'4.20 (3)'!J25,'4.20 (3)'!J29,'4.20 (3)'!J33,'4.20 (3)'!J37,'4.20 (3)'!J41,'4.20 (3)'!J46,'4.20 (3)'!J50,'4.20 (3)'!J54,'4.20 (3)'!J58,'4.20 (3)'!J62,'4.20 (3)'!J66,'4.20 (3)'!J70,'4.20 (3)'!J74,'4.20 (4)'!J12,'4.20 (4)'!J16,'4.20 (4)'!J20,'4.20 (4)'!J25,'4.20 (4)'!J29,'4.20 (4)'!J33,'4.20 (4)'!J37,'4.20 (4)'!J41,'4.20 (4)'!J45,'4.20 (4)'!J49,'4.20 (4)'!J53,'4.20 (4)'!J57,'4.20 (4)'!J61,'4.20 (4)'!J65,'4.20 (4)'!J69,'4.20 (4)'!J73,'4.20 (5)'!J12,'4.20 (5)'!J17,'4.20 (5)'!J21,'4.20 (5)'!J26,'4.20 (5)'!J30,'4.20 (5)'!J34,'4.20 (5)'!J38,'4.20 (5)'!J42,'4.20 (5)'!J46,'4.20 (5)'!J51,'4.20 (5)'!J55,'4.20 (5)'!J59,'4.20 (5)'!J63,'4.20 (5)'!J67,'4.20 (5)'!J71,'4.20 (5)'!J75,'4.20 (6)'!J12,'4.20 (6)'!J17,'4.20 (6)'!J21,'4.20 (6)'!J25,'4.20 (6)'!J29,'4.20 (6)'!J33,'4.20 (6)'!J37,'4.20 (6)'!J41,'4.20 (6)'!J46,'4.20 (6)'!J50,'4.20 (6)'!J54,'4.20 (6)'!J58,'4.20 (6)'!J62,'4.20 (6)'!J66,'4.20 (6)'!J70,'4.20 (7)'!J12,'4.20 (7)'!J16,'4.20 (7)'!J20,'4.20 (7)'!J24,'4.20 (7)'!J29,'4.20 (7)'!J33,'4.20 (7)'!J37,'4.20 (7)'!J41,'4.20 (7)'!J45)</f>
        <v>8979</v>
      </c>
      <c r="K12" s="721">
        <f>SUM(K17,K21,K25,K29,K33,K37,K41,K45,K49,K53,K57,K61,K65,K70,K74,'4.20 (2)'!K12,'4.20 (2)'!K16,'4.20 (2)'!K20,'4.20 (2)'!K24,'4.20 (2)'!K28,'4.20 (2)'!K32,'4.20 (2)'!K36,'4.20 (2)'!K40,'4.20 (2)'!K45,'4.20 (2)'!K49,'4.20 (2)'!K53,'4.20 (2)'!K57,'4.20 (2)'!K61,'4.20 (2)'!K66,'4.20 (2)'!K70,'4.20 (2)'!K74,'4.20 (3)'!K12,'4.20 (3)'!K16,'4.20 (3)'!K20,'4.20 (3)'!K25,'4.20 (3)'!K29,'4.20 (3)'!K33,'4.20 (3)'!K37,'4.20 (3)'!K41,'4.20 (3)'!K46,'4.20 (3)'!K50,'4.20 (3)'!K54,'4.20 (3)'!K58,'4.20 (3)'!K62,'4.20 (3)'!K66,'4.20 (3)'!K70,'4.20 (3)'!K74,'4.20 (4)'!K12,'4.20 (4)'!K16,'4.20 (4)'!K20,'4.20 (4)'!K25,'4.20 (4)'!K29,'4.20 (4)'!K33,'4.20 (4)'!K37,'4.20 (4)'!K41,'4.20 (4)'!K45,'4.20 (4)'!K49,'4.20 (4)'!K53,'4.20 (4)'!K57,'4.20 (4)'!K61,'4.20 (4)'!K65,'4.20 (4)'!K69,'4.20 (4)'!K73,'4.20 (5)'!K12,'4.20 (5)'!K17,'4.20 (5)'!K21,'4.20 (5)'!K26,'4.20 (5)'!K30,'4.20 (5)'!K34,'4.20 (5)'!K38,'4.20 (5)'!K42,'4.20 (5)'!K46,'4.20 (5)'!K51,'4.20 (5)'!K55,'4.20 (5)'!K59,'4.20 (5)'!K63,'4.20 (5)'!K67,'4.20 (5)'!K71,'4.20 (5)'!K75,'4.20 (6)'!K12,'4.20 (6)'!K17,'4.20 (6)'!K21,'4.20 (6)'!K25,'4.20 (6)'!K29,'4.20 (6)'!K33,'4.20 (6)'!K37,'4.20 (6)'!K41,'4.20 (6)'!K46,'4.20 (6)'!K50,'4.20 (6)'!K54,'4.20 (6)'!K58,'4.20 (6)'!K62,'4.20 (6)'!K66,'4.20 (6)'!K70,'4.20 (7)'!K12,'4.20 (7)'!K16,'4.20 (7)'!K20,'4.20 (7)'!K24,'4.20 (7)'!K29,'4.20 (7)'!K33,'4.20 (7)'!K37,'4.20 (7)'!K41,'4.20 (7)'!K45)</f>
        <v>6682</v>
      </c>
      <c r="L12" s="13"/>
    </row>
    <row r="13" spans="1:12" s="1" customFormat="1" ht="15" customHeight="1">
      <c r="A13" s="2"/>
      <c r="B13" s="10"/>
      <c r="C13" s="10"/>
      <c r="D13" s="720">
        <v>2022</v>
      </c>
      <c r="E13" s="721">
        <f>SUM(E18,E22,E26,E30,E34,E38,E42,E46,E50,E54,E58,E62,E66,E71,E75,'4.20 (2)'!E13,'4.20 (2)'!E17,'4.20 (2)'!E21,'4.20 (2)'!E25,'4.20 (2)'!E29,'4.20 (2)'!E33,'4.20 (2)'!E37,'4.20 (2)'!E41,'4.20 (2)'!E46,'4.20 (2)'!E50,'4.20 (2)'!E54,'4.20 (2)'!E58,'4.20 (2)'!E62,'4.20 (2)'!E67,'4.20 (2)'!E71,'4.20 (2)'!E75,'4.20 (3)'!E13,'4.20 (3)'!E17,'4.20 (3)'!E21,'4.20 (3)'!E26,'4.20 (3)'!E30,'4.20 (3)'!E34,'4.20 (3)'!E38,,'4.20 (3)'!E42,'4.20 (3)'!E47,'4.20 (3)'!E51,'4.20 (3)'!E55,'4.20 (3)'!E59,'4.20 (3)'!E63,'4.20 (3)'!E67,'4.20 (3)'!E71,'4.20 (3)'!E75,'4.20 (4)'!E13,'4.20 (4)'!E17,'4.20 (4)'!E21,'4.20 (4)'!E26,'4.20 (4)'!E30,'4.20 (4)'!E34,'4.20 (4)'!E38,'4.20 (4)'!E42,'4.20 (4)'!E46,'4.20 (4)'!E50,'4.20 (4)'!E54,'4.20 (4)'!E58,'4.20 (4)'!E62,'4.20 (4)'!E66,'4.20 (4)'!E70,'4.20 (4)'!E74,'4.20 (5)'!E13,'4.20 (5)'!E18,'4.20 (5)'!E22,'4.20 (5)'!E27,'4.20 (5)'!E31,'4.20 (5)'!E35,'4.20 (5)'!E39,'4.20 (5)'!E43,'4.20 (5)'!E47,'4.20 (5)'!E52,'4.20 (5)'!E56,'4.20 (5)'!E60,'4.20 (5)'!E64,'4.20 (5)'!E68,'4.20 (5)'!E72,'4.20 (5)'!E76,'4.20 (6)'!E13,'4.20 (6)'!E18,'4.20 (6)'!E22,'4.20 (6)'!E26,'4.20 (6)'!E30,'4.20 (6)'!E34,'4.20 (6)'!E38,'4.20 (6)'!E42,'4.20 (6)'!E47,'4.20 (6)'!E51,'4.20 (6)'!E55,'4.20 (6)'!E59,'4.20 (6)'!E63,'4.20 (6)'!E67,'4.20 (6)'!E71,'4.20 (7)'!E13,'4.20 (7)'!E17,'4.20 (7)'!E21,'4.20 (7)'!E25,'4.20 (7)'!E30,'4.20 (7)'!E34,'4.20 (7)'!E38,'4.20 (7)'!E42,'4.20 (7)'!E46)</f>
        <v>2771</v>
      </c>
      <c r="F13" s="721">
        <f>SUM(F18,F22,F26,F30,F34,F38,F42,F46,F50,F54,F58,F62,F66,F71,F75,'4.20 (2)'!F13,'4.20 (2)'!F17,'4.20 (2)'!F21,'4.20 (2)'!F25,'4.20 (2)'!F29,'4.20 (2)'!F33,'4.20 (2)'!F37,'4.20 (2)'!F41,'4.20 (2)'!F46,'4.20 (2)'!F50,'4.20 (2)'!F54,'4.20 (2)'!F58,'4.20 (2)'!F62,'4.20 (2)'!F67,'4.20 (2)'!F71,'4.20 (2)'!F75,'4.20 (3)'!F13,'4.20 (3)'!F17,'4.20 (3)'!F21,'4.20 (3)'!F26,'4.20 (3)'!F30,'4.20 (3)'!F34,'4.20 (3)'!F38,'4.20 (3)'!F42,'4.20 (3)'!F47,'4.20 (3)'!F51,'4.20 (3)'!F55,'4.20 (3)'!F59,'4.20 (3)'!F63,'4.20 (3)'!F67,'4.20 (3)'!F71,'4.20 (3)'!F75,'4.20 (4)'!F13,'4.20 (4)'!F17,'4.20 (4)'!F21,'4.20 (4)'!F26,'4.20 (4)'!F30,'4.20 (4)'!F34,'4.20 (4)'!F38,'4.20 (4)'!F42,'4.20 (4)'!F46,'4.20 (4)'!F50,'4.20 (4)'!F54,'4.20 (4)'!F58,'4.20 (4)'!F62,'4.20 (4)'!F66,'4.20 (4)'!F70,'4.20 (4)'!F74,'4.20 (5)'!F13,'4.20 (5)'!F18,'4.20 (5)'!F22,'4.20 (5)'!F27,'4.20 (5)'!F31,'4.20 (5)'!F35,'4.20 (5)'!F39,'4.20 (5)'!F43,'4.20 (5)'!F47,'4.20 (5)'!F52,'4.20 (5)'!F56,'4.20 (5)'!F60,'4.20 (5)'!F64,'4.20 (5)'!F68,'4.20 (5)'!F72,'4.20 (5)'!F76,'4.20 (6)'!F13,'4.20 (6)'!F18,'4.20 (6)'!F22,'4.20 (6)'!F26,'4.20 (6)'!F30,'4.20 (6)'!F34,'4.20 (6)'!F38,'4.20 (6)'!F42,'4.20 (6)'!F47,'4.20 (6)'!F51,'4.20 (6)'!F55,'4.20 (6)'!F59,'4.20 (6)'!F63,'4.20 (6)'!F67,'4.20 (6)'!F71,'4.20 (7)'!F13,'4.20 (7)'!F17,'4.20 (7)'!F21,'4.20 (7)'!F25,'4.20 (7)'!F30,'4.20 (7)'!F34,'4.20 (7)'!F38,'4.20 (7)'!F42,'4.20 (7)'!F46)</f>
        <v>1091</v>
      </c>
      <c r="G13" s="721">
        <f>SUM(G18,G22,G26,G30,G34,G38,G42,G46,G50,G54,G58,G62,G66,G71,G75,'4.20 (2)'!G13,'4.20 (2)'!G17,'4.20 (2)'!G21,'4.20 (2)'!G25,'4.20 (2)'!G29,'4.20 (2)'!G33,'4.20 (2)'!G37,'4.20 (2)'!G41,'4.20 (2)'!G46,'4.20 (2)'!G50,'4.20 (2)'!G54,'4.20 (2)'!G58,'4.20 (2)'!G62,'4.20 (2)'!G67,'4.20 (2)'!G71,'4.20 (2)'!G75,'4.20 (3)'!G13,'4.20 (3)'!G17,'4.20 (3)'!G21,'4.20 (3)'!G26,'4.20 (3)'!G30,'4.20 (3)'!G34,'4.20 (3)'!G38,'4.20 (3)'!G42,'4.20 (3)'!G47,'4.20 (3)'!G51,'4.20 (3)'!G55,'4.20 (3)'!G59,'4.20 (3)'!G63,'4.20 (3)'!G67,'4.20 (3)'!G71,'4.20 (3)'!G75,'4.20 (4)'!G13,'4.20 (4)'!G17,'4.20 (4)'!G21,'4.20 (4)'!G26,'4.20 (4)'!G30,'4.20 (4)'!G34,'4.20 (4)'!G38,'4.20 (4)'!G42,'4.20 (4)'!G46,'4.20 (4)'!G50,'4.20 (4)'!G54,'4.20 (4)'!G58,'4.20 (4)'!G62,'4.20 (4)'!G66,'4.20 (4)'!G70,'4.20 (4)'!G74,'4.20 (5)'!G13,'4.20 (5)'!G18,'4.20 (5)'!G22,'4.20 (5)'!G27,'4.20 (5)'!G31,'4.20 (5)'!G35,'4.20 (5)'!G39,'4.20 (5)'!G43,'4.20 (5)'!G47,'4.20 (5)'!G52,'4.20 (5)'!G56,'4.20 (5)'!G60,'4.20 (5)'!G64,'4.20 (5)'!G68,'4.20 (5)'!G72,'4.20 (5)'!G76,'4.20 (6)'!G13,'4.20 (6)'!G18,'4.20 (6)'!G22,'4.20 (6)'!G26,'4.20 (6)'!G30,'4.20 (6)'!G34,'4.20 (6)'!G38,'4.20 (6)'!G42,'4.20 (6)'!G47,'4.20 (6)'!G51,'4.20 (6)'!G55,'4.20 (6)'!G59,'4.20 (6)'!G63,'4.20 (6)'!G67,'4.20 (6)'!G71,'4.20 (7)'!G13,'4.20 (7)'!G17,'4.20 (7)'!G21,'4.20 (7)'!G25,'4.20 (7)'!G30,'4.20 (7)'!G34,'4.20 (7)'!G38,'4.20 (7)'!G42,'4.20 (7)'!G46)</f>
        <v>1680</v>
      </c>
      <c r="H13" s="721"/>
      <c r="I13" s="721">
        <f>SUM(I18,I22,I26,I30,I34,I38,I42,I46,I50,I54,I58,I62,I66,I71,I75,'4.20 (2)'!I13,'4.20 (2)'!I17,'4.20 (2)'!I21,'4.20 (2)'!I25,'4.20 (2)'!I29,'4.20 (2)'!I33,'4.20 (2)'!I37,'4.20 (2)'!I41,'4.20 (2)'!I46,'4.20 (2)'!I50,'4.20 (2)'!I54,'4.20 (2)'!I58,'4.20 (2)'!I62,'4.20 (2)'!I67,'4.20 (2)'!I71,'4.20 (2)'!I75,'4.20 (3)'!I13,'4.20 (3)'!I17,'4.20 (3)'!I21,'4.20 (3)'!I26,'4.20 (3)'!I30,'4.20 (3)'!I34,'4.20 (3)'!I38,,'4.20 (3)'!I42,'4.20 (3)'!I47,'4.20 (3)'!I51,'4.20 (3)'!I55,'4.20 (3)'!I59,'4.20 (3)'!I63,'4.20 (3)'!I67,'4.20 (3)'!I71,'4.20 (3)'!I75,'4.20 (4)'!I13,'4.20 (4)'!I17,'4.20 (4)'!I21,'4.20 (4)'!I26,'4.20 (4)'!I30,'4.20 (4)'!I34,'4.20 (4)'!I38,'4.20 (4)'!I42,'4.20 (4)'!I46,'4.20 (4)'!I50,'4.20 (4)'!I54,'4.20 (4)'!I58,'4.20 (4)'!I62,'4.20 (4)'!I66,'4.20 (4)'!I70,'4.20 (4)'!I74,'4.20 (5)'!I13,'4.20 (5)'!I18,'4.20 (5)'!I22,'4.20 (5)'!I27,'4.20 (5)'!I31,'4.20 (5)'!I35,'4.20 (5)'!I39,'4.20 (5)'!I43,'4.20 (5)'!I47,'4.20 (5)'!I52,'4.20 (5)'!I56,'4.20 (5)'!I60,'4.20 (5)'!I64,'4.20 (5)'!I68,'4.20 (5)'!I72,'4.20 (5)'!I76,'4.20 (6)'!I13,'4.20 (6)'!I18,'4.20 (6)'!I22,'4.20 (6)'!I26,'4.20 (6)'!I30,'4.20 (6)'!I34,'4.20 (6)'!I38,'4.20 (6)'!I42,'4.20 (6)'!I47,'4.20 (6)'!I51,'4.20 (6)'!I55,'4.20 (6)'!I59,'4.20 (6)'!I63,'4.20 (6)'!I67,'4.20 (6)'!I71,'4.20 (7)'!I13,'4.20 (7)'!I17,'4.20 (7)'!I21,'4.20 (7)'!I25,'4.20 (7)'!I30,'4.20 (7)'!I34,'4.20 (7)'!I38,'4.20 (7)'!I42,'4.20 (7)'!I46)</f>
        <v>15272</v>
      </c>
      <c r="J13" s="721">
        <f>SUM(J18,J22,J26,J30,J34,J38,J42,J46,J50,J54,J58,J62,J66,J71,J75,'4.20 (2)'!J13,'4.20 (2)'!J17,'4.20 (2)'!J21,'4.20 (2)'!J25,'4.20 (2)'!J29,'4.20 (2)'!J33,'4.20 (2)'!J37,'4.20 (2)'!J41,'4.20 (2)'!J46,'4.20 (2)'!J50,'4.20 (2)'!J54,'4.20 (2)'!J58,'4.20 (2)'!J62,'4.20 (2)'!J67,'4.20 (2)'!J71,'4.20 (2)'!J75,'4.20 (3)'!J13,'4.20 (3)'!J17,'4.20 (3)'!J21,'4.20 (3)'!J26,'4.20 (3)'!J30,'4.20 (3)'!J34,'4.20 (3)'!J38,'4.20 (3)'!J42,'4.20 (3)'!J47,'4.20 (3)'!J51,'4.20 (3)'!J55,'4.20 (3)'!J59,'4.20 (3)'!J63,'4.20 (3)'!J67,'4.20 (3)'!J71,'4.20 (3)'!J75,'4.20 (4)'!J13,'4.20 (4)'!J17,'4.20 (4)'!J21,'4.20 (4)'!J26,'4.20 (4)'!J30,'4.20 (4)'!J34,'4.20 (4)'!J38,'4.20 (4)'!J42,'4.20 (4)'!J46,'4.20 (4)'!J50,'4.20 (4)'!J54,'4.20 (4)'!J58,'4.20 (4)'!J62,'4.20 (4)'!J66,'4.20 (4)'!J70,'4.20 (4)'!J74,'4.20 (5)'!J13,'4.20 (5)'!J18,'4.20 (5)'!J22,'4.20 (5)'!J27,'4.20 (5)'!J31,'4.20 (5)'!J35,'4.20 (5)'!J39,'4.20 (5)'!J43,'4.20 (5)'!J47,'4.20 (5)'!J52,'4.20 (5)'!J56,'4.20 (5)'!J60,'4.20 (5)'!J64,'4.20 (5)'!J68,'4.20 (5)'!J72,'4.20 (5)'!J76,'4.20 (6)'!J13,'4.20 (6)'!J18,'4.20 (6)'!J22,'4.20 (6)'!J26,'4.20 (6)'!J30,'4.20 (6)'!J34,'4.20 (6)'!J38,'4.20 (6)'!J42,'4.20 (6)'!J47,'4.20 (6)'!J51,'4.20 (6)'!J55,'4.20 (6)'!J59,'4.20 (6)'!J63,'4.20 (6)'!J67,'4.20 (6)'!J71,'4.20 (7)'!J13,'4.20 (7)'!J17,'4.20 (7)'!J21,'4.20 (7)'!J25,'4.20 (7)'!J30,'4.20 (7)'!J34,'4.20 (7)'!J38,'4.20 (7)'!J42,'4.20 (7)'!J46)</f>
        <v>9043</v>
      </c>
      <c r="K13" s="721">
        <f>SUM(K18,K22,K26,K30,K34,K38,K42,K46,K50,K54,K58,K62,K66,K71,K75,'4.20 (2)'!K13,'4.20 (2)'!K17,'4.20 (2)'!K21,'4.20 (2)'!K25,'4.20 (2)'!K29,'4.20 (2)'!K33,'4.20 (2)'!K37,'4.20 (2)'!K41,'4.20 (2)'!K46,'4.20 (2)'!K50,'4.20 (2)'!K54,'4.20 (2)'!K58,'4.20 (2)'!K62,'4.20 (2)'!K67,'4.20 (2)'!K71,'4.20 (2)'!K75,'4.20 (3)'!K13,'4.20 (3)'!K17,'4.20 (3)'!K21,'4.20 (3)'!K26,'4.20 (3)'!K30,'4.20 (3)'!K34,'4.20 (3)'!K38,'4.20 (3)'!K42,'4.20 (3)'!K47,'4.20 (3)'!K51,'4.20 (3)'!K55,'4.20 (3)'!K59,'4.20 (3)'!K63,'4.20 (3)'!K67,'4.20 (3)'!K71,'4.20 (3)'!K75,'4.20 (4)'!K13,'4.20 (4)'!K17,'4.20 (4)'!K21,'4.20 (4)'!K26,'4.20 (4)'!K30,'4.20 (4)'!K34,'4.20 (4)'!K38,'4.20 (4)'!K42,'4.20 (4)'!K46,'4.20 (4)'!K50,'4.20 (4)'!K54,'4.20 (4)'!K58,'4.20 (4)'!K62,'4.20 (4)'!K66,'4.20 (4)'!K70,'4.20 (4)'!K74,'4.20 (5)'!K13,'4.20 (5)'!K18,'4.20 (5)'!K22,'4.20 (5)'!K27,'4.20 (5)'!K31,'4.20 (5)'!K35,'4.20 (5)'!K39,'4.20 (5)'!K43,'4.20 (5)'!K47,'4.20 (5)'!K52,'4.20 (5)'!K56,'4.20 (5)'!K60,'4.20 (5)'!K64,'4.20 (5)'!K68,'4.20 (5)'!K72,'4.20 (5)'!K76,'4.20 (6)'!K13,'4.20 (6)'!K18,'4.20 (6)'!K22,'4.20 (6)'!K26,'4.20 (6)'!K30,'4.20 (6)'!K34,'4.20 (6)'!K38,'4.20 (6)'!K42,'4.20 (6)'!K47,'4.20 (6)'!K51,'4.20 (6)'!K55,'4.20 (6)'!K59,'4.20 (6)'!K63,'4.20 (6)'!K67,'4.20 (6)'!K71,'4.20 (7)'!K13,'4.20 (7)'!K17,'4.20 (7)'!K21,'4.20 (7)'!K25,'4.20 (7)'!K30,'4.20 (7)'!K34,'4.20 (7)'!K38,'4.20 (7)'!K42,'4.20 (7)'!K46)</f>
        <v>6229</v>
      </c>
      <c r="L13" s="721"/>
    </row>
    <row r="14" spans="1:12" s="1" customFormat="1" ht="15" customHeight="1">
      <c r="A14" s="2"/>
      <c r="B14" s="10"/>
      <c r="C14" s="10"/>
      <c r="D14" s="720">
        <v>2023</v>
      </c>
      <c r="E14" s="721">
        <f>SUM(E19,E23,E27,E31,E35,E39,E43,E47,E51,E55,E59,E63,E67,E72,E76,'4.20 (2)'!E14,'4.20 (2)'!E18,'4.20 (2)'!E22,'4.20 (2)'!E26,'4.20 (2)'!E30,'4.20 (2)'!E34,'4.20 (2)'!E38,'4.20 (2)'!E42,'4.20 (2)'!E47,'4.20 (2)'!E51,'4.20 (2)'!E55,'4.20 (2)'!E59,'4.20 (2)'!E63,'4.20 (2)'!E68,'4.20 (2)'!E72,'4.20 (2)'!E76,'4.20 (3)'!E14,'4.20 (3)'!E18,'4.20 (3)'!E22,'4.20 (3)'!E27,'4.20 (3)'!E31,'4.20 (3)'!E35,'4.20 (3)'!E39,,'4.20 (3)'!E43,'4.20 (3)'!E48,'4.20 (3)'!E52,'4.20 (3)'!E56,'4.20 (3)'!E60,'4.20 (3)'!E64,'4.20 (3)'!E68,'4.20 (3)'!E72,'4.20 (3)'!E76,'4.20 (4)'!E14,'4.20 (4)'!E18,'4.20 (4)'!E22,'4.20 (4)'!E27,'4.20 (4)'!E31,'4.20 (4)'!E35,'4.20 (4)'!E39,'4.20 (4)'!E43,'4.20 (4)'!E47,'4.20 (4)'!E51,'4.20 (4)'!E55,'4.20 (4)'!E59,'4.20 (4)'!E63,'4.20 (4)'!E67,'4.20 (4)'!E71,'4.20 (4)'!E75,'4.20 (5)'!E14,'4.20 (5)'!E19,'4.20 (5)'!E23,'4.20 (5)'!E28,'4.20 (5)'!E32,'4.20 (5)'!E36,'4.20 (5)'!E40,'4.20 (5)'!E44,'4.20 (5)'!E48,'4.20 (5)'!E53,'4.20 (5)'!E57,'4.20 (5)'!E61,'4.20 (5)'!E65,'4.20 (5)'!E69,'4.20 (5)'!E73,'4.20 (5)'!E77,'4.20 (6)'!E14,'4.20 (6)'!E19,'4.20 (6)'!E23,'4.20 (6)'!E27,'4.20 (6)'!E31,'4.20 (6)'!E35,'4.20 (6)'!E39,'4.20 (6)'!E43,'4.20 (6)'!E48,'4.20 (6)'!E52,'4.20 (6)'!E56,'4.20 (6)'!E60,'4.20 (6)'!E64,'4.20 (6)'!E68,'4.20 (6)'!E72,'4.20 (7)'!E14,'4.20 (7)'!E18,'4.20 (7)'!E22,'4.20 (7)'!E26,'4.20 (7)'!E31,'4.20 (7)'!E35,'4.20 (7)'!E39,'4.20 (7)'!E43,'4.20 (7)'!E50)</f>
        <v>2772</v>
      </c>
      <c r="F14" s="721">
        <f>SUM(F19,F23,F27,F31,F35,F39,F43,F47,F51,F55,F59,F63,F67,F72,F76,'4.20 (2)'!F14,'4.20 (2)'!F18,'4.20 (2)'!F22,'4.20 (2)'!F26,'4.20 (2)'!F30,'4.20 (2)'!F34,'4.20 (2)'!F38,'4.20 (2)'!F42,'4.20 (2)'!F47,'4.20 (2)'!F51,'4.20 (2)'!F55,'4.20 (2)'!F59,'4.20 (2)'!F63,'4.20 (2)'!F68,'4.20 (2)'!F72,'4.20 (2)'!F76,'4.20 (3)'!F14,'4.20 (3)'!F18,'4.20 (3)'!F22,'4.20 (3)'!F27,'4.20 (3)'!F31,'4.20 (3)'!F35,'4.20 (3)'!F39,'4.20 (3)'!F43,'4.20 (3)'!F48,'4.20 (3)'!F52,'4.20 (3)'!F56,'4.20 (3)'!F60,'4.20 (3)'!F64,'4.20 (3)'!F68,'4.20 (3)'!F72,'4.20 (3)'!F76,'4.20 (4)'!F14,'4.20 (4)'!F18,'4.20 (4)'!F22,'4.20 (4)'!F27,'4.20 (4)'!F31,'4.20 (4)'!F35,'4.20 (4)'!F39,'4.20 (4)'!F43,'4.20 (4)'!F47,'4.20 (4)'!F51,'4.20 (4)'!F55,'4.20 (4)'!F59,'4.20 (4)'!F63,'4.20 (4)'!F67,'4.20 (4)'!F71,'4.20 (4)'!F75,'4.20 (5)'!F14,'4.20 (5)'!F19,'4.20 (5)'!F23,'4.20 (5)'!F28,'4.20 (5)'!F32,'4.20 (5)'!F36,'4.20 (5)'!F40,'4.20 (5)'!F44,'4.20 (5)'!F48,'4.20 (5)'!F53,'4.20 (5)'!F57,'4.20 (5)'!F61,'4.20 (5)'!F65,'4.20 (5)'!F69,'4.20 (5)'!F73,'4.20 (5)'!F77,'4.20 (6)'!F14,'4.20 (6)'!F19,'4.20 (6)'!F23,'4.20 (6)'!F27,'4.20 (6)'!F31,'4.20 (6)'!F35,'4.20 (6)'!F39,'4.20 (6)'!F43,'4.20 (6)'!F48,'4.20 (6)'!F52,'4.20 (6)'!F56,'4.20 (6)'!F60,'4.20 (6)'!F64,'4.20 (6)'!F68,'4.20 (6)'!F72,'4.20 (7)'!F14,'4.20 (7)'!F18,'4.20 (7)'!F22,'4.20 (7)'!F26,'4.20 (7)'!F31,'4.20 (7)'!F35,'4.20 (7)'!F39,'4.20 (7)'!F43,'4.20 (7)'!F50)</f>
        <v>1077</v>
      </c>
      <c r="G14" s="721">
        <f>SUM(G19,G23,G27,G31,G35,G39,G43,G47,G51,G55,G59,G63,G67,G72,G76,'4.20 (2)'!G14,'4.20 (2)'!G18,'4.20 (2)'!G22,'4.20 (2)'!G26,'4.20 (2)'!G30,'4.20 (2)'!G34,'4.20 (2)'!G38,'4.20 (2)'!G42,'4.20 (2)'!G47,'4.20 (2)'!G51,'4.20 (2)'!G55,'4.20 (2)'!G59,'4.20 (2)'!G63,'4.20 (2)'!G68,'4.20 (2)'!G72,'4.20 (2)'!G76,'4.20 (3)'!G14,'4.20 (3)'!G18,'4.20 (3)'!G22,'4.20 (3)'!G27,'4.20 (3)'!G31,'4.20 (3)'!G35,'4.20 (3)'!G39,'4.20 (3)'!G43,'4.20 (3)'!G48,'4.20 (3)'!G52,'4.20 (3)'!G56,'4.20 (3)'!G60,'4.20 (3)'!G64,'4.20 (3)'!G68,'4.20 (3)'!G72,'4.20 (3)'!G76,'4.20 (4)'!G14,'4.20 (4)'!G18,'4.20 (4)'!G22,'4.20 (4)'!G27,'4.20 (4)'!G31,'4.20 (4)'!G35,'4.20 (4)'!G39,'4.20 (4)'!G43,'4.20 (4)'!G47,'4.20 (4)'!G51,'4.20 (4)'!G55,'4.20 (4)'!G59,'4.20 (4)'!G63,'4.20 (4)'!G67,'4.20 (4)'!G71,'4.20 (4)'!G75,'4.20 (5)'!G14,'4.20 (5)'!G19,'4.20 (5)'!G23,'4.20 (5)'!G28,'4.20 (5)'!G32,'4.20 (5)'!G36,'4.20 (5)'!G40,'4.20 (5)'!G44,'4.20 (5)'!G48,'4.20 (5)'!G53,'4.20 (5)'!G57,'4.20 (5)'!G61,'4.20 (5)'!G65,'4.20 (5)'!G69,'4.20 (5)'!G73,'4.20 (5)'!G77,'4.20 (6)'!G14,'4.20 (6)'!G19,'4.20 (6)'!G23,'4.20 (6)'!G27,'4.20 (6)'!G31,'4.20 (6)'!G35,'4.20 (6)'!G39,'4.20 (6)'!G43,'4.20 (6)'!G48,'4.20 (6)'!G52,'4.20 (6)'!G56,'4.20 (6)'!G60,'4.20 (6)'!G64,'4.20 (6)'!G68,'4.20 (6)'!G72,'4.20 (7)'!G14,'4.20 (7)'!G18,'4.20 (7)'!G22,'4.20 (7)'!G26,'4.20 (7)'!G31,'4.20 (7)'!G35,'4.20 (7)'!G39,'4.20 (7)'!G43,'4.20 (7)'!G50)</f>
        <v>1695</v>
      </c>
      <c r="H14" s="721"/>
      <c r="I14" s="721">
        <f>SUM(I19,I23,I27,I31,I35,I39,I43,I47,I51,I55,I59,I63,I67,I72,I76,'4.20 (2)'!I14,'4.20 (2)'!I18,'4.20 (2)'!I22,'4.20 (2)'!I26,'4.20 (2)'!I30,'4.20 (2)'!I34,'4.20 (2)'!I38,'4.20 (2)'!I42,'4.20 (2)'!I47,'4.20 (2)'!I51,'4.20 (2)'!I55,'4.20 (2)'!I59,'4.20 (2)'!I63,'4.20 (2)'!I68,'4.20 (2)'!I72,'4.20 (2)'!I76,'4.20 (3)'!I14,'4.20 (3)'!I18,'4.20 (3)'!I22,'4.20 (3)'!I27,'4.20 (3)'!I31,'4.20 (3)'!I35,'4.20 (3)'!I39,,'4.20 (3)'!I43,'4.20 (3)'!I48,'4.20 (3)'!I52,'4.20 (3)'!I56,'4.20 (3)'!I60,'4.20 (3)'!I64,'4.20 (3)'!I68,'4.20 (3)'!I72,'4.20 (3)'!I76,'4.20 (4)'!I14,'4.20 (4)'!I18,'4.20 (4)'!I22,'4.20 (4)'!I27,'4.20 (4)'!I31,'4.20 (4)'!I35,'4.20 (4)'!I39,'4.20 (4)'!I43,'4.20 (4)'!I47,'4.20 (4)'!I51,'4.20 (4)'!I55,'4.20 (4)'!I59,'4.20 (4)'!I63,'4.20 (4)'!I67,'4.20 (4)'!I71,'4.20 (4)'!I75,'4.20 (5)'!I14,'4.20 (5)'!I19,'4.20 (5)'!I23,'4.20 (5)'!I28,'4.20 (5)'!I32,'4.20 (5)'!I36,'4.20 (5)'!I40,'4.20 (5)'!I44,'4.20 (5)'!I48,'4.20 (5)'!I53,'4.20 (5)'!I57,'4.20 (5)'!I61,'4.20 (5)'!I65,'4.20 (5)'!I69,'4.20 (5)'!I73,'4.20 (5)'!I77,'4.20 (6)'!I14,'4.20 (6)'!I19,'4.20 (6)'!I23,'4.20 (6)'!I27,'4.20 (6)'!I31,'4.20 (6)'!I35,'4.20 (6)'!I39,'4.20 (6)'!I43,'4.20 (6)'!I48,'4.20 (6)'!I52,'4.20 (6)'!I56,'4.20 (6)'!I60,'4.20 (6)'!I64,'4.20 (6)'!I68,'4.20 (6)'!I72,'4.20 (7)'!I14,'4.20 (7)'!I18,'4.20 (7)'!I22,'4.20 (7)'!I26,'4.20 (7)'!I31,'4.20 (7)'!I35,'4.20 (7)'!I39,'4.20 (7)'!I43,'4.20 (7)'!I45)</f>
        <v>16490</v>
      </c>
      <c r="J14" s="721">
        <f>SUM(J19,J23,J27,J31,J35,J39,J43,J47,J51,J55,J59,J63,J67,J72,J76,'4.20 (2)'!J14,'4.20 (2)'!J18,'4.20 (2)'!J22,'4.20 (2)'!J26,'4.20 (2)'!J30,'4.20 (2)'!J34,'4.20 (2)'!J38,'4.20 (2)'!J42,'4.20 (2)'!J47,'4.20 (2)'!J51,'4.20 (2)'!J55,'4.20 (2)'!J59,'4.20 (2)'!J63,'4.20 (2)'!J68,'4.20 (2)'!J72,'4.20 (2)'!J76,'4.20 (3)'!J14,'4.20 (3)'!J18,'4.20 (3)'!J22,'4.20 (3)'!J27,'4.20 (3)'!J31,'4.20 (3)'!J35,'4.20 (3)'!J39,'4.20 (3)'!J43,'4.20 (3)'!J48,'4.20 (3)'!J52,'4.20 (3)'!J56,'4.20 (3)'!J60,'4.20 (3)'!J64,'4.20 (3)'!J68,'4.20 (3)'!J72,'4.20 (3)'!J76,'4.20 (4)'!J14,'4.20 (4)'!J18,'4.20 (4)'!J22,'4.20 (4)'!J27,'4.20 (4)'!J31,'4.20 (4)'!J35,'4.20 (4)'!J39,'4.20 (4)'!J43,'4.20 (4)'!J47,'4.20 (4)'!J51,'4.20 (4)'!J55,'4.20 (4)'!J59,'4.20 (4)'!J63,'4.20 (4)'!J67,'4.20 (4)'!J71,'4.20 (4)'!J75,'4.20 (5)'!J14,'4.20 (5)'!J19,'4.20 (5)'!J23,'4.20 (5)'!J28,'4.20 (5)'!J32,'4.20 (5)'!J36,'4.20 (5)'!J40,'4.20 (5)'!J44,'4.20 (5)'!J48,'4.20 (5)'!J53,'4.20 (5)'!J57,'4.20 (5)'!J61,'4.20 (5)'!J65,'4.20 (5)'!J69,'4.20 (5)'!J73,'4.20 (5)'!J77,'4.20 (6)'!J14,'4.20 (6)'!J19,'4.20 (6)'!J23,'4.20 (6)'!J27,'4.20 (6)'!J31,'4.20 (6)'!J35,'4.20 (6)'!J39,'4.20 (6)'!J43,'4.20 (6)'!J48,'4.20 (6)'!J52,'4.20 (6)'!J56,'4.20 (6)'!J60,'4.20 (6)'!J64,'4.20 (6)'!J68,'4.20 (6)'!J72,'4.20 (7)'!J14,'4.20 (7)'!J18,'4.20 (7)'!J22,'4.20 (7)'!J26,'4.20 (7)'!J31,'4.20 (7)'!J35,'4.20 (7)'!J39,'4.20 (7)'!J43,'4.20 (7)'!J45,'4.20 (7)'!J46,'4.20 (7)'!J48)</f>
        <v>10081</v>
      </c>
      <c r="K14" s="721">
        <f>SUM(K19,K23,K27,K31,K35,K39,K43,K47,K51,K55,K59,K63,K67,K72,K76,'4.20 (2)'!K14,'4.20 (2)'!K18,'4.20 (2)'!K22,'4.20 (2)'!K26,'4.20 (2)'!K30,'4.20 (2)'!K34,'4.20 (2)'!K38,'4.20 (2)'!K42,'4.20 (2)'!K47,'4.20 (2)'!K51,'4.20 (2)'!K55,'4.20 (2)'!K59,'4.20 (2)'!K63,'4.20 (2)'!K68,'4.20 (2)'!K72,'4.20 (2)'!K76,'4.20 (3)'!K14,'4.20 (3)'!K18,'4.20 (3)'!K22,'4.20 (3)'!K27,'4.20 (3)'!K31,'4.20 (3)'!K35,'4.20 (3)'!K39,'4.20 (3)'!K43,'4.20 (3)'!K48,'4.20 (3)'!K52,'4.20 (3)'!K56,'4.20 (3)'!K60,'4.20 (3)'!K64,'4.20 (3)'!K68,'4.20 (3)'!K72,'4.20 (3)'!K76,'4.20 (4)'!K14,'4.20 (4)'!K18,'4.20 (4)'!K22,'4.20 (4)'!K27,'4.20 (4)'!K31,'4.20 (4)'!K35,'4.20 (4)'!K39,'4.20 (4)'!K43,'4.20 (4)'!K47,'4.20 (4)'!K51,'4.20 (4)'!K55,'4.20 (4)'!K59,'4.20 (4)'!K63,'4.20 (4)'!K67,'4.20 (4)'!K71,'4.20 (4)'!K75,'4.20 (5)'!K14,'4.20 (5)'!K19,'4.20 (5)'!K23,'4.20 (5)'!K28,'4.20 (5)'!K32,'4.20 (5)'!K36,'4.20 (5)'!K40,'4.20 (5)'!K44,'4.20 (5)'!K48,'4.20 (5)'!K53,'4.20 (5)'!K57,'4.20 (5)'!K61,'4.20 (5)'!K65,'4.20 (5)'!K69,'4.20 (5)'!K73,'4.20 (5)'!K77,'4.20 (6)'!K14,'4.20 (6)'!K19,'4.20 (6)'!K23,'4.20 (6)'!K27,'4.20 (6)'!K31,'4.20 (6)'!K35,'4.20 (6)'!K39,'4.20 (6)'!K43,'4.20 (6)'!K48,'4.20 (6)'!K52,'4.20 (6)'!K56,'4.20 (6)'!K60,'4.20 (6)'!K64,'4.20 (6)'!K68,'4.20 (6)'!K72,'4.20 (7)'!K14,'4.20 (7)'!K18,'4.20 (7)'!K22,'4.20 (7)'!K26,'4.20 (7)'!K31,'4.20 (7)'!K35,'4.20 (7)'!K39,'4.20 (7)'!K43,'4.20 (7)'!K45,'4.20 (7)'!K46,'4.20 (7)'!K48)</f>
        <v>6508</v>
      </c>
      <c r="L14" s="721"/>
    </row>
    <row r="15" spans="1:12" s="1" customFormat="1" ht="8.1" customHeight="1">
      <c r="A15" s="2"/>
      <c r="B15" s="10"/>
      <c r="C15" s="10"/>
      <c r="D15" s="651"/>
      <c r="E15" s="296"/>
      <c r="F15" s="296"/>
      <c r="G15" s="296"/>
      <c r="H15" s="28"/>
      <c r="I15" s="722"/>
      <c r="J15" s="723"/>
      <c r="K15" s="723"/>
      <c r="L15" s="721"/>
    </row>
    <row r="16" spans="1:12" s="1" customFormat="1" ht="15" customHeight="1">
      <c r="A16" s="2"/>
      <c r="B16" s="10" t="s">
        <v>13</v>
      </c>
      <c r="C16" s="10"/>
      <c r="D16" s="651"/>
      <c r="E16" s="8"/>
      <c r="F16" s="8"/>
      <c r="G16" s="8"/>
      <c r="H16" s="8"/>
      <c r="I16" s="8"/>
      <c r="J16" s="8"/>
      <c r="K16" s="8"/>
      <c r="L16" s="13"/>
    </row>
    <row r="17" spans="1:12" s="1" customFormat="1" ht="15" customHeight="1">
      <c r="A17" s="2"/>
      <c r="B17" s="6" t="s">
        <v>573</v>
      </c>
      <c r="C17" s="10"/>
      <c r="D17" s="651">
        <v>2021</v>
      </c>
      <c r="E17" s="8">
        <f>SUM(F17:G17)</f>
        <v>52</v>
      </c>
      <c r="F17" s="8">
        <v>29</v>
      </c>
      <c r="G17" s="8">
        <v>23</v>
      </c>
      <c r="H17" s="8"/>
      <c r="I17" s="8">
        <f>SUM(J17:K17)</f>
        <v>165</v>
      </c>
      <c r="J17" s="8">
        <v>136</v>
      </c>
      <c r="K17" s="8">
        <v>29</v>
      </c>
      <c r="L17" s="13"/>
    </row>
    <row r="18" spans="1:12" s="1" customFormat="1" ht="15" customHeight="1">
      <c r="A18" s="2"/>
      <c r="B18" s="9" t="s">
        <v>574</v>
      </c>
      <c r="C18" s="27"/>
      <c r="D18" s="622">
        <v>2022</v>
      </c>
      <c r="E18" s="8">
        <f>SUM(F18:G18)</f>
        <v>52</v>
      </c>
      <c r="F18" s="8">
        <v>30</v>
      </c>
      <c r="G18" s="8">
        <v>22</v>
      </c>
      <c r="H18" s="8"/>
      <c r="I18" s="8">
        <f>SUM(J18:K18)</f>
        <v>221</v>
      </c>
      <c r="J18" s="8">
        <v>183</v>
      </c>
      <c r="K18" s="8">
        <v>38</v>
      </c>
      <c r="L18" s="13"/>
    </row>
    <row r="19" spans="1:12" s="1" customFormat="1" ht="15" customHeight="1">
      <c r="A19" s="2"/>
      <c r="B19" s="9"/>
      <c r="C19" s="27"/>
      <c r="D19" s="651">
        <v>2023</v>
      </c>
      <c r="E19" s="8">
        <f>SUM(F19:G19)</f>
        <v>49</v>
      </c>
      <c r="F19" s="8">
        <v>27</v>
      </c>
      <c r="G19" s="8">
        <v>22</v>
      </c>
      <c r="H19" s="8"/>
      <c r="I19" s="8">
        <f>SUM(J19:K19)</f>
        <v>281</v>
      </c>
      <c r="J19" s="8">
        <v>226</v>
      </c>
      <c r="K19" s="8">
        <v>55</v>
      </c>
      <c r="L19" s="13"/>
    </row>
    <row r="20" spans="1:12" s="1" customFormat="1" ht="8.1" customHeight="1">
      <c r="A20" s="2"/>
      <c r="B20" s="9"/>
      <c r="C20" s="27"/>
      <c r="D20" s="651"/>
      <c r="E20" s="8"/>
      <c r="F20" s="8"/>
      <c r="G20" s="8"/>
      <c r="H20" s="8"/>
      <c r="I20" s="8"/>
      <c r="J20" s="8"/>
      <c r="K20" s="8"/>
      <c r="L20" s="13"/>
    </row>
    <row r="21" spans="1:12" s="1" customFormat="1" ht="15" customHeight="1">
      <c r="A21" s="2"/>
      <c r="B21" s="6" t="s">
        <v>575</v>
      </c>
      <c r="C21" s="10"/>
      <c r="D21" s="651">
        <v>2021</v>
      </c>
      <c r="E21" s="8">
        <f>SUM(F21:G21)</f>
        <v>46</v>
      </c>
      <c r="F21" s="8">
        <v>16</v>
      </c>
      <c r="G21" s="8">
        <v>30</v>
      </c>
      <c r="H21" s="8"/>
      <c r="I21" s="8">
        <f>SUM(J21:K21)</f>
        <v>172</v>
      </c>
      <c r="J21" s="8">
        <v>126</v>
      </c>
      <c r="K21" s="8">
        <v>46</v>
      </c>
      <c r="L21" s="13"/>
    </row>
    <row r="22" spans="1:12" s="1" customFormat="1" ht="15" customHeight="1">
      <c r="A22" s="2"/>
      <c r="B22" s="9" t="s">
        <v>576</v>
      </c>
      <c r="C22" s="27"/>
      <c r="D22" s="622">
        <v>2022</v>
      </c>
      <c r="E22" s="8">
        <f>SUM(F22:G22)</f>
        <v>44</v>
      </c>
      <c r="F22" s="8">
        <v>14</v>
      </c>
      <c r="G22" s="8">
        <v>30</v>
      </c>
      <c r="H22" s="8"/>
      <c r="I22" s="8">
        <f>SUM(J22:K22)</f>
        <v>151</v>
      </c>
      <c r="J22" s="8">
        <v>112</v>
      </c>
      <c r="K22" s="8">
        <v>39</v>
      </c>
      <c r="L22" s="13"/>
    </row>
    <row r="23" spans="1:12" s="1" customFormat="1" ht="15" customHeight="1">
      <c r="A23" s="2"/>
      <c r="B23" s="9"/>
      <c r="C23" s="27"/>
      <c r="D23" s="651">
        <v>2023</v>
      </c>
      <c r="E23" s="8">
        <f>SUM(F23:G23)</f>
        <v>48</v>
      </c>
      <c r="F23" s="8">
        <v>14</v>
      </c>
      <c r="G23" s="8">
        <v>34</v>
      </c>
      <c r="H23" s="8"/>
      <c r="I23" s="8">
        <f>SUM(J23:K23)</f>
        <v>145</v>
      </c>
      <c r="J23" s="8">
        <v>105</v>
      </c>
      <c r="K23" s="8">
        <v>40</v>
      </c>
      <c r="L23" s="13"/>
    </row>
    <row r="24" spans="1:12" s="1" customFormat="1" ht="8.1" customHeight="1">
      <c r="A24" s="2"/>
      <c r="B24" s="9"/>
      <c r="C24" s="27"/>
      <c r="D24" s="651"/>
      <c r="E24" s="8"/>
      <c r="F24" s="8"/>
      <c r="G24" s="8"/>
      <c r="H24" s="8"/>
      <c r="I24" s="8"/>
      <c r="J24" s="8"/>
      <c r="K24" s="8"/>
      <c r="L24" s="13"/>
    </row>
    <row r="25" spans="1:12" s="1" customFormat="1" ht="15" customHeight="1">
      <c r="A25" s="2"/>
      <c r="B25" s="6" t="s">
        <v>577</v>
      </c>
      <c r="C25" s="10"/>
      <c r="D25" s="651">
        <v>2021</v>
      </c>
      <c r="E25" s="8">
        <f>SUM(F25:G25)</f>
        <v>52</v>
      </c>
      <c r="F25" s="8">
        <v>28</v>
      </c>
      <c r="G25" s="8">
        <v>24</v>
      </c>
      <c r="H25" s="8"/>
      <c r="I25" s="8">
        <f>SUM(J25:K25)</f>
        <v>342</v>
      </c>
      <c r="J25" s="8">
        <v>189</v>
      </c>
      <c r="K25" s="8">
        <v>153</v>
      </c>
      <c r="L25" s="13"/>
    </row>
    <row r="26" spans="1:12" s="1" customFormat="1" ht="15" customHeight="1">
      <c r="A26" s="2"/>
      <c r="B26" s="9" t="s">
        <v>578</v>
      </c>
      <c r="C26" s="27"/>
      <c r="D26" s="622">
        <v>2022</v>
      </c>
      <c r="E26" s="8">
        <f>SUM(F26:G26)</f>
        <v>51</v>
      </c>
      <c r="F26" s="8">
        <v>28</v>
      </c>
      <c r="G26" s="8">
        <v>23</v>
      </c>
      <c r="H26" s="8"/>
      <c r="I26" s="8">
        <f>SUM(J26:K26)</f>
        <v>254</v>
      </c>
      <c r="J26" s="8">
        <v>154</v>
      </c>
      <c r="K26" s="8">
        <v>100</v>
      </c>
      <c r="L26" s="13"/>
    </row>
    <row r="27" spans="1:12" s="1" customFormat="1" ht="15" customHeight="1">
      <c r="A27" s="2"/>
      <c r="B27" s="9"/>
      <c r="C27" s="27"/>
      <c r="D27" s="651">
        <v>2023</v>
      </c>
      <c r="E27" s="8">
        <f>SUM(F27:G27)</f>
        <v>50</v>
      </c>
      <c r="F27" s="8">
        <v>29</v>
      </c>
      <c r="G27" s="8">
        <v>21</v>
      </c>
      <c r="H27" s="8"/>
      <c r="I27" s="8">
        <f>SUM(J27:K27)</f>
        <v>253</v>
      </c>
      <c r="J27" s="8">
        <v>164</v>
      </c>
      <c r="K27" s="8">
        <v>89</v>
      </c>
      <c r="L27" s="13"/>
    </row>
    <row r="28" spans="1:12" s="1" customFormat="1" ht="8.1" customHeight="1">
      <c r="A28" s="2"/>
      <c r="B28" s="9"/>
      <c r="C28" s="27"/>
      <c r="D28" s="651"/>
      <c r="E28" s="8"/>
      <c r="F28" s="8"/>
      <c r="G28" s="8"/>
      <c r="H28" s="8"/>
      <c r="I28" s="8"/>
      <c r="J28" s="8"/>
      <c r="K28" s="8"/>
      <c r="L28" s="13"/>
    </row>
    <row r="29" spans="1:12" s="1" customFormat="1" ht="15" customHeight="1">
      <c r="A29" s="2"/>
      <c r="B29" s="6" t="s">
        <v>579</v>
      </c>
      <c r="C29" s="7"/>
      <c r="D29" s="651">
        <v>2021</v>
      </c>
      <c r="E29" s="8">
        <f>SUM(F29:G29)</f>
        <v>37</v>
      </c>
      <c r="F29" s="8">
        <v>16</v>
      </c>
      <c r="G29" s="8">
        <v>21</v>
      </c>
      <c r="H29" s="8"/>
      <c r="I29" s="8">
        <f>SUM(J29:K29)</f>
        <v>282</v>
      </c>
      <c r="J29" s="8">
        <v>204</v>
      </c>
      <c r="K29" s="8">
        <v>78</v>
      </c>
      <c r="L29" s="13"/>
    </row>
    <row r="30" spans="1:12" s="1" customFormat="1" ht="15" customHeight="1">
      <c r="A30" s="2"/>
      <c r="B30" s="9" t="s">
        <v>580</v>
      </c>
      <c r="C30" s="7"/>
      <c r="D30" s="622">
        <v>2022</v>
      </c>
      <c r="E30" s="8">
        <f>SUM(F30:G30)</f>
        <v>37</v>
      </c>
      <c r="F30" s="8">
        <v>16</v>
      </c>
      <c r="G30" s="8">
        <v>21</v>
      </c>
      <c r="H30" s="8"/>
      <c r="I30" s="8">
        <f>SUM(J30:K30)</f>
        <v>259</v>
      </c>
      <c r="J30" s="8">
        <v>173</v>
      </c>
      <c r="K30" s="8">
        <v>86</v>
      </c>
      <c r="L30" s="13"/>
    </row>
    <row r="31" spans="1:12" s="1" customFormat="1" ht="15" customHeight="1">
      <c r="A31" s="2"/>
      <c r="B31" s="9"/>
      <c r="C31" s="7"/>
      <c r="D31" s="651">
        <v>2023</v>
      </c>
      <c r="E31" s="8">
        <f>SUM(F31:G31)</f>
        <v>37</v>
      </c>
      <c r="F31" s="8">
        <v>15</v>
      </c>
      <c r="G31" s="8">
        <v>22</v>
      </c>
      <c r="H31" s="8"/>
      <c r="I31" s="8">
        <f>SUM(J31:K31)</f>
        <v>289</v>
      </c>
      <c r="J31" s="8">
        <v>198</v>
      </c>
      <c r="K31" s="8">
        <v>91</v>
      </c>
      <c r="L31" s="13"/>
    </row>
    <row r="32" spans="1:12" s="1" customFormat="1" ht="8.1" customHeight="1">
      <c r="A32" s="2"/>
      <c r="B32" s="9"/>
      <c r="C32" s="7"/>
      <c r="D32" s="651"/>
      <c r="E32" s="8"/>
      <c r="F32" s="8"/>
      <c r="G32" s="8"/>
      <c r="H32" s="8"/>
      <c r="I32" s="8"/>
      <c r="J32" s="8"/>
      <c r="K32" s="8"/>
      <c r="L32" s="13"/>
    </row>
    <row r="33" spans="1:15" s="1" customFormat="1" ht="15" customHeight="1">
      <c r="A33" s="2"/>
      <c r="B33" s="6" t="s">
        <v>581</v>
      </c>
      <c r="C33" s="10"/>
      <c r="D33" s="651">
        <v>2021</v>
      </c>
      <c r="E33" s="8">
        <f>SUM(F33:G33)</f>
        <v>40</v>
      </c>
      <c r="F33" s="8">
        <v>6</v>
      </c>
      <c r="G33" s="8">
        <v>34</v>
      </c>
      <c r="H33" s="8"/>
      <c r="I33" s="8">
        <f>SUM(J33:K33)</f>
        <v>248</v>
      </c>
      <c r="J33" s="8">
        <v>58</v>
      </c>
      <c r="K33" s="8">
        <v>190</v>
      </c>
      <c r="L33" s="13"/>
    </row>
    <row r="34" spans="1:15" s="1" customFormat="1" ht="15" customHeight="1">
      <c r="A34" s="2"/>
      <c r="B34" s="9" t="s">
        <v>582</v>
      </c>
      <c r="C34" s="27"/>
      <c r="D34" s="622">
        <v>2022</v>
      </c>
      <c r="E34" s="8">
        <f>SUM(F34:G34)</f>
        <v>40</v>
      </c>
      <c r="F34" s="8">
        <v>6</v>
      </c>
      <c r="G34" s="8">
        <v>34</v>
      </c>
      <c r="H34" s="8"/>
      <c r="I34" s="8">
        <f>SUM(J34:K34)</f>
        <v>226</v>
      </c>
      <c r="J34" s="8">
        <v>66</v>
      </c>
      <c r="K34" s="8">
        <v>160</v>
      </c>
      <c r="L34" s="13"/>
    </row>
    <row r="35" spans="1:15" s="1" customFormat="1" ht="15" customHeight="1">
      <c r="A35" s="2"/>
      <c r="B35" s="9"/>
      <c r="C35" s="27"/>
      <c r="D35" s="651">
        <v>2023</v>
      </c>
      <c r="E35" s="8">
        <f>SUM(F35:G35)</f>
        <v>46</v>
      </c>
      <c r="F35" s="8">
        <v>5</v>
      </c>
      <c r="G35" s="8">
        <v>41</v>
      </c>
      <c r="H35" s="8"/>
      <c r="I35" s="8">
        <f>SUM(J35:K35)</f>
        <v>248</v>
      </c>
      <c r="J35" s="8">
        <v>65</v>
      </c>
      <c r="K35" s="8">
        <v>183</v>
      </c>
      <c r="L35" s="13"/>
    </row>
    <row r="36" spans="1:15" s="1" customFormat="1" ht="8.1" customHeight="1">
      <c r="A36" s="2"/>
      <c r="B36" s="9"/>
      <c r="C36" s="7"/>
      <c r="D36" s="651"/>
      <c r="E36" s="8"/>
      <c r="F36" s="8"/>
      <c r="G36" s="8"/>
      <c r="H36" s="8"/>
      <c r="I36" s="8"/>
      <c r="J36" s="8"/>
      <c r="K36" s="8"/>
      <c r="L36" s="13"/>
      <c r="M36" s="31"/>
      <c r="O36" s="2"/>
    </row>
    <row r="37" spans="1:15" s="1" customFormat="1" ht="15" customHeight="1">
      <c r="A37" s="2"/>
      <c r="B37" s="6" t="s">
        <v>583</v>
      </c>
      <c r="C37" s="10"/>
      <c r="D37" s="651">
        <v>2021</v>
      </c>
      <c r="E37" s="8">
        <f>SUM(F37:G37)</f>
        <v>16</v>
      </c>
      <c r="F37" s="8">
        <v>7</v>
      </c>
      <c r="G37" s="8">
        <v>9</v>
      </c>
      <c r="H37" s="8"/>
      <c r="I37" s="8">
        <f>SUM(J37:K37)</f>
        <v>100</v>
      </c>
      <c r="J37" s="8">
        <v>99</v>
      </c>
      <c r="K37" s="159">
        <v>1</v>
      </c>
      <c r="L37" s="13"/>
      <c r="O37" s="2"/>
    </row>
    <row r="38" spans="1:15" s="1" customFormat="1" ht="15" customHeight="1">
      <c r="A38" s="2"/>
      <c r="B38" s="9" t="s">
        <v>584</v>
      </c>
      <c r="C38" s="27"/>
      <c r="D38" s="622">
        <v>2022</v>
      </c>
      <c r="E38" s="8">
        <f>SUM(F38:G38)</f>
        <v>16</v>
      </c>
      <c r="F38" s="8">
        <v>7</v>
      </c>
      <c r="G38" s="8">
        <v>9</v>
      </c>
      <c r="H38" s="8"/>
      <c r="I38" s="8">
        <f>SUM(J38:K38)</f>
        <v>113</v>
      </c>
      <c r="J38" s="8">
        <v>111</v>
      </c>
      <c r="K38" s="8">
        <v>2</v>
      </c>
      <c r="L38" s="13"/>
      <c r="O38" s="2"/>
    </row>
    <row r="39" spans="1:15" s="1" customFormat="1" ht="15" customHeight="1">
      <c r="A39" s="2"/>
      <c r="B39" s="9"/>
      <c r="C39" s="27"/>
      <c r="D39" s="651">
        <v>2023</v>
      </c>
      <c r="E39" s="8">
        <f>SUM(F39:G39)</f>
        <v>17</v>
      </c>
      <c r="F39" s="8">
        <v>7</v>
      </c>
      <c r="G39" s="8">
        <v>10</v>
      </c>
      <c r="H39" s="8"/>
      <c r="I39" s="8">
        <f>SUM(J39:K39)</f>
        <v>126</v>
      </c>
      <c r="J39" s="8">
        <v>124</v>
      </c>
      <c r="K39" s="8">
        <v>2</v>
      </c>
      <c r="L39" s="13"/>
      <c r="O39" s="2"/>
    </row>
    <row r="40" spans="1:15" s="1" customFormat="1" ht="8.1" customHeight="1">
      <c r="A40" s="2"/>
      <c r="B40" s="9"/>
      <c r="C40" s="27"/>
      <c r="D40" s="651"/>
      <c r="E40" s="8"/>
      <c r="F40" s="8"/>
      <c r="G40" s="8"/>
      <c r="H40" s="8"/>
      <c r="I40" s="8"/>
      <c r="J40" s="8"/>
      <c r="K40" s="8"/>
      <c r="L40" s="13"/>
    </row>
    <row r="41" spans="1:15" s="1" customFormat="1" ht="15" customHeight="1">
      <c r="A41" s="2"/>
      <c r="B41" s="6" t="s">
        <v>982</v>
      </c>
      <c r="C41" s="10"/>
      <c r="D41" s="651">
        <v>2021</v>
      </c>
      <c r="E41" s="8">
        <f>SUM(F41:G41)</f>
        <v>16</v>
      </c>
      <c r="F41" s="8">
        <v>6</v>
      </c>
      <c r="G41" s="8">
        <v>10</v>
      </c>
      <c r="H41" s="8"/>
      <c r="I41" s="8">
        <f>SUM(J41:K41)</f>
        <v>40</v>
      </c>
      <c r="J41" s="8">
        <v>18</v>
      </c>
      <c r="K41" s="8">
        <v>22</v>
      </c>
      <c r="L41" s="13"/>
    </row>
    <row r="42" spans="1:15" s="1" customFormat="1" ht="15" customHeight="1">
      <c r="A42" s="2"/>
      <c r="B42" s="9" t="s">
        <v>981</v>
      </c>
      <c r="C42" s="27"/>
      <c r="D42" s="622">
        <v>2022</v>
      </c>
      <c r="E42" s="8">
        <f>SUM(F42:G42)</f>
        <v>16</v>
      </c>
      <c r="F42" s="8">
        <v>6</v>
      </c>
      <c r="G42" s="8">
        <v>10</v>
      </c>
      <c r="H42" s="8"/>
      <c r="I42" s="8">
        <f>SUM(J42:K42)</f>
        <v>35</v>
      </c>
      <c r="J42" s="8">
        <v>18</v>
      </c>
      <c r="K42" s="8">
        <v>17</v>
      </c>
      <c r="L42" s="13"/>
      <c r="O42" s="2"/>
    </row>
    <row r="43" spans="1:15" s="1" customFormat="1" ht="15" customHeight="1">
      <c r="A43" s="2"/>
      <c r="B43" s="9"/>
      <c r="C43" s="27"/>
      <c r="D43" s="651">
        <v>2023</v>
      </c>
      <c r="E43" s="8">
        <f>SUM(F43:G43)</f>
        <v>16</v>
      </c>
      <c r="F43" s="8">
        <v>6</v>
      </c>
      <c r="G43" s="8">
        <v>10</v>
      </c>
      <c r="H43" s="8"/>
      <c r="I43" s="8">
        <f>SUM(J43:K43)</f>
        <v>48</v>
      </c>
      <c r="J43" s="8">
        <v>27</v>
      </c>
      <c r="K43" s="8">
        <v>21</v>
      </c>
      <c r="L43" s="13"/>
      <c r="O43" s="2"/>
    </row>
    <row r="44" spans="1:15" s="1" customFormat="1" ht="8.1" customHeight="1">
      <c r="A44" s="2"/>
      <c r="B44" s="9"/>
      <c r="C44" s="27"/>
      <c r="D44" s="651"/>
      <c r="E44" s="8"/>
      <c r="F44" s="8"/>
      <c r="G44" s="8"/>
      <c r="H44" s="8"/>
      <c r="I44" s="8"/>
      <c r="J44" s="8"/>
      <c r="K44" s="8"/>
      <c r="L44" s="13"/>
    </row>
    <row r="45" spans="1:15" s="1" customFormat="1" ht="15" customHeight="1">
      <c r="A45" s="2"/>
      <c r="B45" s="6" t="s">
        <v>985</v>
      </c>
      <c r="C45" s="10"/>
      <c r="D45" s="651">
        <v>2021</v>
      </c>
      <c r="E45" s="8">
        <f>SUM(F45:G45)</f>
        <v>18</v>
      </c>
      <c r="F45" s="8">
        <v>3</v>
      </c>
      <c r="G45" s="8">
        <v>15</v>
      </c>
      <c r="H45" s="8"/>
      <c r="I45" s="8">
        <f>SUM(J45:K45)</f>
        <v>56</v>
      </c>
      <c r="J45" s="8">
        <v>26</v>
      </c>
      <c r="K45" s="8">
        <v>30</v>
      </c>
      <c r="L45" s="13"/>
    </row>
    <row r="46" spans="1:15" s="1" customFormat="1" ht="15" customHeight="1">
      <c r="A46" s="2"/>
      <c r="B46" s="9" t="s">
        <v>986</v>
      </c>
      <c r="C46" s="27"/>
      <c r="D46" s="622">
        <v>2022</v>
      </c>
      <c r="E46" s="8">
        <f>SUM(F46:G46)</f>
        <v>18</v>
      </c>
      <c r="F46" s="8">
        <v>3</v>
      </c>
      <c r="G46" s="8">
        <v>15</v>
      </c>
      <c r="H46" s="8"/>
      <c r="I46" s="8">
        <f>SUM(J46:K46)</f>
        <v>53</v>
      </c>
      <c r="J46" s="8">
        <v>22</v>
      </c>
      <c r="K46" s="8">
        <v>31</v>
      </c>
      <c r="L46" s="13"/>
    </row>
    <row r="47" spans="1:15" s="1" customFormat="1" ht="15" customHeight="1">
      <c r="A47" s="2"/>
      <c r="B47" s="9"/>
      <c r="C47" s="27"/>
      <c r="D47" s="651">
        <v>2023</v>
      </c>
      <c r="E47" s="8">
        <f>SUM(F47:G47)</f>
        <v>19</v>
      </c>
      <c r="F47" s="8">
        <v>2</v>
      </c>
      <c r="G47" s="8">
        <v>17</v>
      </c>
      <c r="H47" s="8"/>
      <c r="I47" s="8">
        <f>SUM(J47:K47)</f>
        <v>67</v>
      </c>
      <c r="J47" s="8">
        <v>27</v>
      </c>
      <c r="K47" s="8">
        <v>40</v>
      </c>
      <c r="L47" s="13"/>
    </row>
    <row r="48" spans="1:15" s="1" customFormat="1" ht="8.1" customHeight="1">
      <c r="A48" s="2"/>
      <c r="B48" s="9"/>
      <c r="C48" s="27"/>
      <c r="D48" s="651"/>
      <c r="E48" s="8"/>
      <c r="F48" s="8"/>
      <c r="G48" s="8"/>
      <c r="H48" s="8"/>
      <c r="I48" s="8"/>
      <c r="J48" s="8"/>
      <c r="K48" s="8"/>
      <c r="L48" s="13"/>
    </row>
    <row r="49" spans="1:15" s="1" customFormat="1" ht="15" customHeight="1">
      <c r="A49" s="2"/>
      <c r="B49" s="6" t="s">
        <v>983</v>
      </c>
      <c r="C49" s="10"/>
      <c r="D49" s="651">
        <v>2021</v>
      </c>
      <c r="E49" s="8">
        <f>SUM(F49:G49)</f>
        <v>15</v>
      </c>
      <c r="F49" s="8">
        <v>5</v>
      </c>
      <c r="G49" s="8">
        <v>10</v>
      </c>
      <c r="H49" s="8"/>
      <c r="I49" s="8">
        <f>SUM(J49:K49)</f>
        <v>47</v>
      </c>
      <c r="J49" s="8">
        <v>2</v>
      </c>
      <c r="K49" s="8">
        <v>45</v>
      </c>
      <c r="L49" s="13"/>
    </row>
    <row r="50" spans="1:15" s="1" customFormat="1" ht="15" customHeight="1">
      <c r="A50" s="2"/>
      <c r="B50" s="9" t="s">
        <v>984</v>
      </c>
      <c r="C50" s="27"/>
      <c r="D50" s="622">
        <v>2022</v>
      </c>
      <c r="E50" s="8">
        <f>SUM(F50:G50)</f>
        <v>15</v>
      </c>
      <c r="F50" s="8">
        <v>5</v>
      </c>
      <c r="G50" s="8">
        <v>10</v>
      </c>
      <c r="H50" s="8"/>
      <c r="I50" s="8">
        <f>SUM(J50:K50)</f>
        <v>38</v>
      </c>
      <c r="J50" s="8">
        <v>4</v>
      </c>
      <c r="K50" s="8">
        <v>34</v>
      </c>
      <c r="L50" s="13"/>
    </row>
    <row r="51" spans="1:15" s="1" customFormat="1" ht="15" customHeight="1">
      <c r="A51" s="2"/>
      <c r="B51" s="9"/>
      <c r="C51" s="27"/>
      <c r="D51" s="651">
        <v>2023</v>
      </c>
      <c r="E51" s="8">
        <f>SUM(F51:G51)</f>
        <v>16</v>
      </c>
      <c r="F51" s="8">
        <v>5</v>
      </c>
      <c r="G51" s="8">
        <v>11</v>
      </c>
      <c r="H51" s="8"/>
      <c r="I51" s="8">
        <f>SUM(J51:K51)</f>
        <v>23</v>
      </c>
      <c r="J51" s="8">
        <v>3</v>
      </c>
      <c r="K51" s="8">
        <v>20</v>
      </c>
      <c r="L51" s="13"/>
    </row>
    <row r="52" spans="1:15" s="1" customFormat="1" ht="8.1" customHeight="1">
      <c r="A52" s="2"/>
      <c r="B52" s="9"/>
      <c r="C52" s="27"/>
      <c r="D52" s="651"/>
      <c r="E52" s="8"/>
      <c r="F52" s="8"/>
      <c r="G52" s="8"/>
      <c r="H52" s="8"/>
      <c r="I52" s="8"/>
      <c r="J52" s="8"/>
      <c r="K52" s="8"/>
      <c r="L52" s="13"/>
      <c r="O52" s="2"/>
    </row>
    <row r="53" spans="1:15" s="1" customFormat="1" ht="15" customHeight="1">
      <c r="A53" s="2"/>
      <c r="B53" s="6" t="s">
        <v>987</v>
      </c>
      <c r="C53" s="10"/>
      <c r="D53" s="651">
        <v>2021</v>
      </c>
      <c r="E53" s="8">
        <f>SUM(F53:G53)</f>
        <v>13</v>
      </c>
      <c r="F53" s="8">
        <v>4</v>
      </c>
      <c r="G53" s="8">
        <v>9</v>
      </c>
      <c r="H53" s="8"/>
      <c r="I53" s="8">
        <f>SUM(J53:K53)</f>
        <v>48</v>
      </c>
      <c r="J53" s="8">
        <v>16</v>
      </c>
      <c r="K53" s="8">
        <v>32</v>
      </c>
      <c r="L53" s="13"/>
      <c r="M53" s="15"/>
      <c r="O53" s="2"/>
    </row>
    <row r="54" spans="1:15" s="1" customFormat="1" ht="15" customHeight="1">
      <c r="A54" s="2"/>
      <c r="B54" s="9" t="s">
        <v>980</v>
      </c>
      <c r="C54" s="27"/>
      <c r="D54" s="622">
        <v>2022</v>
      </c>
      <c r="E54" s="8">
        <f>SUM(F54:G54)</f>
        <v>12</v>
      </c>
      <c r="F54" s="8">
        <v>4</v>
      </c>
      <c r="G54" s="8">
        <v>8</v>
      </c>
      <c r="H54" s="8"/>
      <c r="I54" s="8">
        <f>SUM(J54:K54)</f>
        <v>33</v>
      </c>
      <c r="J54" s="8">
        <v>14</v>
      </c>
      <c r="K54" s="8">
        <v>19</v>
      </c>
      <c r="L54" s="13"/>
      <c r="M54" s="31"/>
      <c r="O54" s="2"/>
    </row>
    <row r="55" spans="1:15" s="1" customFormat="1" ht="15" customHeight="1">
      <c r="A55" s="2"/>
      <c r="B55" s="9"/>
      <c r="C55" s="27"/>
      <c r="D55" s="651">
        <v>2023</v>
      </c>
      <c r="E55" s="8">
        <f>SUM(F55:G55)</f>
        <v>12</v>
      </c>
      <c r="F55" s="8">
        <v>4</v>
      </c>
      <c r="G55" s="8">
        <v>8</v>
      </c>
      <c r="H55" s="8"/>
      <c r="I55" s="8">
        <f>SUM(J55:K55)</f>
        <v>42</v>
      </c>
      <c r="J55" s="8">
        <v>21</v>
      </c>
      <c r="K55" s="8">
        <v>21</v>
      </c>
      <c r="L55" s="13"/>
      <c r="M55" s="31"/>
      <c r="O55" s="2"/>
    </row>
    <row r="56" spans="1:15" s="1" customFormat="1" ht="8.1" customHeight="1">
      <c r="A56" s="2"/>
      <c r="B56" s="9"/>
      <c r="C56" s="27"/>
      <c r="D56" s="651"/>
      <c r="E56" s="8"/>
      <c r="F56" s="8"/>
      <c r="G56" s="8"/>
      <c r="H56" s="8"/>
      <c r="I56" s="8"/>
      <c r="J56" s="8"/>
      <c r="K56" s="8"/>
      <c r="L56" s="13"/>
      <c r="O56" s="2"/>
    </row>
    <row r="57" spans="1:15" s="1" customFormat="1" ht="15" customHeight="1">
      <c r="A57" s="2"/>
      <c r="B57" s="6" t="s">
        <v>585</v>
      </c>
      <c r="C57" s="7"/>
      <c r="D57" s="651">
        <v>2021</v>
      </c>
      <c r="E57" s="8">
        <f>SUM(F57:G57)</f>
        <v>23</v>
      </c>
      <c r="F57" s="8">
        <v>10</v>
      </c>
      <c r="G57" s="8">
        <v>13</v>
      </c>
      <c r="H57" s="8"/>
      <c r="I57" s="8">
        <f>SUM(J57:K57)</f>
        <v>110</v>
      </c>
      <c r="J57" s="8">
        <v>75</v>
      </c>
      <c r="K57" s="8">
        <v>35</v>
      </c>
      <c r="L57" s="13"/>
      <c r="O57" s="2"/>
    </row>
    <row r="58" spans="1:15" s="1" customFormat="1" ht="15" customHeight="1">
      <c r="A58" s="2"/>
      <c r="B58" s="9" t="s">
        <v>586</v>
      </c>
      <c r="C58" s="7"/>
      <c r="D58" s="622">
        <v>2022</v>
      </c>
      <c r="E58" s="8">
        <f>SUM(F58:G58)</f>
        <v>23</v>
      </c>
      <c r="F58" s="8">
        <v>10</v>
      </c>
      <c r="G58" s="8">
        <v>13</v>
      </c>
      <c r="H58" s="8"/>
      <c r="I58" s="8">
        <f>SUM(J58:K58)</f>
        <v>118</v>
      </c>
      <c r="J58" s="8">
        <v>83</v>
      </c>
      <c r="K58" s="8">
        <v>35</v>
      </c>
      <c r="L58" s="13"/>
      <c r="M58" s="15"/>
      <c r="O58" s="2"/>
    </row>
    <row r="59" spans="1:15" s="1" customFormat="1" ht="15" customHeight="1">
      <c r="A59" s="2"/>
      <c r="B59" s="9"/>
      <c r="C59" s="7"/>
      <c r="D59" s="651">
        <v>2023</v>
      </c>
      <c r="E59" s="8">
        <f>SUM(F59:G59)</f>
        <v>21</v>
      </c>
      <c r="F59" s="8">
        <v>10</v>
      </c>
      <c r="G59" s="8">
        <v>11</v>
      </c>
      <c r="H59" s="8"/>
      <c r="I59" s="8">
        <f>SUM(J59:K59)</f>
        <v>102</v>
      </c>
      <c r="J59" s="8">
        <v>76</v>
      </c>
      <c r="K59" s="8">
        <v>26</v>
      </c>
      <c r="L59" s="13"/>
      <c r="M59" s="15"/>
      <c r="O59" s="2"/>
    </row>
    <row r="60" spans="1:15" s="1" customFormat="1" ht="8.1" customHeight="1">
      <c r="A60" s="2"/>
      <c r="B60" s="9"/>
      <c r="C60" s="27"/>
      <c r="D60" s="651"/>
      <c r="E60" s="8"/>
      <c r="F60" s="8"/>
      <c r="G60" s="8"/>
      <c r="H60" s="8"/>
      <c r="I60" s="8"/>
      <c r="J60" s="8"/>
      <c r="K60" s="8"/>
      <c r="L60" s="13"/>
      <c r="M60" s="31"/>
      <c r="O60" s="2"/>
    </row>
    <row r="61" spans="1:15" s="1" customFormat="1" ht="15" customHeight="1">
      <c r="A61" s="2"/>
      <c r="B61" s="6" t="s">
        <v>978</v>
      </c>
      <c r="C61" s="7"/>
      <c r="D61" s="651">
        <v>2021</v>
      </c>
      <c r="E61" s="8">
        <f>SUM(F61:G61)</f>
        <v>14</v>
      </c>
      <c r="F61" s="8">
        <v>5</v>
      </c>
      <c r="G61" s="8">
        <v>9</v>
      </c>
      <c r="H61" s="8"/>
      <c r="I61" s="8">
        <f>SUM(J61:K61)</f>
        <v>26</v>
      </c>
      <c r="J61" s="8">
        <v>14</v>
      </c>
      <c r="K61" s="8">
        <v>12</v>
      </c>
      <c r="L61" s="13"/>
      <c r="M61" s="15"/>
      <c r="O61" s="2"/>
    </row>
    <row r="62" spans="1:15" s="1" customFormat="1" ht="15" customHeight="1">
      <c r="A62" s="2"/>
      <c r="B62" s="9" t="s">
        <v>979</v>
      </c>
      <c r="C62" s="7"/>
      <c r="D62" s="622">
        <v>2022</v>
      </c>
      <c r="E62" s="8">
        <f>SUM(F62:G62)</f>
        <v>14</v>
      </c>
      <c r="F62" s="8">
        <v>5</v>
      </c>
      <c r="G62" s="8">
        <v>9</v>
      </c>
      <c r="H62" s="8"/>
      <c r="I62" s="8">
        <f>SUM(J62:K62)</f>
        <v>23</v>
      </c>
      <c r="J62" s="8">
        <v>9</v>
      </c>
      <c r="K62" s="8">
        <v>14</v>
      </c>
      <c r="L62" s="13"/>
      <c r="M62" s="31"/>
      <c r="O62" s="2"/>
    </row>
    <row r="63" spans="1:15" s="1" customFormat="1" ht="15" customHeight="1">
      <c r="A63" s="2"/>
      <c r="B63" s="9"/>
      <c r="C63" s="7"/>
      <c r="D63" s="651">
        <v>2023</v>
      </c>
      <c r="E63" s="8">
        <f>SUM(F63:G63)</f>
        <v>16</v>
      </c>
      <c r="F63" s="8">
        <v>6</v>
      </c>
      <c r="G63" s="8">
        <v>10</v>
      </c>
      <c r="H63" s="8"/>
      <c r="I63" s="8">
        <f>SUM(J63:K63)</f>
        <v>29</v>
      </c>
      <c r="J63" s="8">
        <v>7</v>
      </c>
      <c r="K63" s="8">
        <v>22</v>
      </c>
      <c r="L63" s="13"/>
      <c r="M63" s="31"/>
      <c r="O63" s="2"/>
    </row>
    <row r="64" spans="1:15" s="1" customFormat="1" ht="8.1" customHeight="1">
      <c r="A64" s="2"/>
      <c r="B64" s="9"/>
      <c r="C64" s="7"/>
      <c r="D64" s="651"/>
      <c r="E64" s="8"/>
      <c r="F64" s="8"/>
      <c r="G64" s="8"/>
      <c r="H64" s="8"/>
      <c r="I64" s="8"/>
      <c r="J64" s="8"/>
      <c r="K64" s="8"/>
      <c r="L64" s="13"/>
      <c r="M64" s="15"/>
      <c r="O64" s="2"/>
    </row>
    <row r="65" spans="1:15" s="1" customFormat="1" ht="15" customHeight="1">
      <c r="A65" s="2"/>
      <c r="B65" s="6" t="s">
        <v>587</v>
      </c>
      <c r="C65" s="30"/>
      <c r="D65" s="651">
        <v>2021</v>
      </c>
      <c r="E65" s="8" t="s">
        <v>29</v>
      </c>
      <c r="F65" s="8" t="s">
        <v>29</v>
      </c>
      <c r="G65" s="8" t="s">
        <v>29</v>
      </c>
      <c r="H65" s="8"/>
      <c r="I65" s="8">
        <f>SUM(J65:K65)</f>
        <v>40</v>
      </c>
      <c r="J65" s="8">
        <v>21</v>
      </c>
      <c r="K65" s="8">
        <v>19</v>
      </c>
      <c r="L65" s="13"/>
      <c r="M65" s="15"/>
      <c r="O65" s="2"/>
    </row>
    <row r="66" spans="1:15" s="1" customFormat="1" ht="15" customHeight="1">
      <c r="A66" s="2"/>
      <c r="B66" s="9" t="s">
        <v>588</v>
      </c>
      <c r="C66" s="7"/>
      <c r="D66" s="622">
        <v>2022</v>
      </c>
      <c r="E66" s="8" t="s">
        <v>29</v>
      </c>
      <c r="F66" s="8" t="s">
        <v>29</v>
      </c>
      <c r="G66" s="8" t="s">
        <v>29</v>
      </c>
      <c r="H66" s="8"/>
      <c r="I66" s="8">
        <f>SUM(J66:K66)</f>
        <v>41</v>
      </c>
      <c r="J66" s="8">
        <v>27</v>
      </c>
      <c r="K66" s="8">
        <v>14</v>
      </c>
      <c r="L66" s="13"/>
      <c r="M66" s="15"/>
      <c r="O66" s="2"/>
    </row>
    <row r="67" spans="1:15" s="1" customFormat="1" ht="15" customHeight="1">
      <c r="A67" s="2"/>
      <c r="B67" s="9"/>
      <c r="C67" s="7"/>
      <c r="D67" s="651">
        <v>2023</v>
      </c>
      <c r="E67" s="8" t="s">
        <v>29</v>
      </c>
      <c r="F67" s="8" t="s">
        <v>29</v>
      </c>
      <c r="G67" s="8" t="s">
        <v>29</v>
      </c>
      <c r="H67" s="8"/>
      <c r="I67" s="8">
        <f>SUM(J67:K67)</f>
        <v>59</v>
      </c>
      <c r="J67" s="8">
        <v>43</v>
      </c>
      <c r="K67" s="8">
        <v>16</v>
      </c>
      <c r="L67" s="13"/>
      <c r="M67" s="15"/>
      <c r="O67" s="2"/>
    </row>
    <row r="68" spans="1:15" s="1" customFormat="1" ht="8.1" customHeight="1">
      <c r="A68" s="2"/>
      <c r="B68" s="9"/>
      <c r="C68" s="7"/>
      <c r="D68" s="651"/>
      <c r="E68" s="8"/>
      <c r="F68" s="8"/>
      <c r="G68" s="8"/>
      <c r="H68" s="8"/>
      <c r="I68" s="8"/>
      <c r="J68" s="8"/>
      <c r="K68" s="8"/>
      <c r="L68" s="13"/>
      <c r="M68" s="15"/>
      <c r="O68" s="2"/>
    </row>
    <row r="69" spans="1:15" s="1" customFormat="1" ht="15" customHeight="1">
      <c r="A69" s="2"/>
      <c r="B69" s="10" t="s">
        <v>14</v>
      </c>
      <c r="C69" s="27"/>
      <c r="D69" s="651"/>
      <c r="E69" s="8"/>
      <c r="F69" s="8"/>
      <c r="G69" s="8"/>
      <c r="H69" s="8"/>
      <c r="I69" s="8"/>
      <c r="J69" s="8"/>
      <c r="K69" s="8"/>
      <c r="L69" s="13"/>
      <c r="O69" s="2"/>
    </row>
    <row r="70" spans="1:15" s="1" customFormat="1" ht="15" customHeight="1">
      <c r="A70" s="2"/>
      <c r="B70" s="6" t="s">
        <v>589</v>
      </c>
      <c r="C70" s="10"/>
      <c r="D70" s="651">
        <v>2021</v>
      </c>
      <c r="E70" s="8">
        <f>SUM(F70:G70)</f>
        <v>67</v>
      </c>
      <c r="F70" s="8">
        <v>38</v>
      </c>
      <c r="G70" s="8">
        <v>29</v>
      </c>
      <c r="H70" s="8"/>
      <c r="I70" s="8">
        <f>SUM(J70:K70)</f>
        <v>358</v>
      </c>
      <c r="J70" s="8">
        <v>326</v>
      </c>
      <c r="K70" s="8">
        <v>32</v>
      </c>
      <c r="L70" s="13"/>
      <c r="O70" s="2"/>
    </row>
    <row r="71" spans="1:15" s="1" customFormat="1" ht="15" customHeight="1">
      <c r="A71" s="2"/>
      <c r="B71" s="9" t="s">
        <v>590</v>
      </c>
      <c r="C71" s="27"/>
      <c r="D71" s="622">
        <v>2022</v>
      </c>
      <c r="E71" s="8">
        <f>SUM(F71:G71)</f>
        <v>67</v>
      </c>
      <c r="F71" s="8">
        <v>38</v>
      </c>
      <c r="G71" s="8">
        <v>29</v>
      </c>
      <c r="H71" s="8"/>
      <c r="I71" s="8">
        <f>SUM(J71:K71)</f>
        <v>397</v>
      </c>
      <c r="J71" s="8">
        <v>341</v>
      </c>
      <c r="K71" s="8">
        <v>56</v>
      </c>
      <c r="L71" s="13"/>
      <c r="O71" s="2"/>
    </row>
    <row r="72" spans="1:15" s="1" customFormat="1" ht="15" customHeight="1">
      <c r="A72" s="2"/>
      <c r="B72" s="9"/>
      <c r="C72" s="27"/>
      <c r="D72" s="651">
        <v>2023</v>
      </c>
      <c r="E72" s="8">
        <f>SUM(F72:G72)</f>
        <v>63</v>
      </c>
      <c r="F72" s="8">
        <v>33</v>
      </c>
      <c r="G72" s="8">
        <v>30</v>
      </c>
      <c r="H72" s="8"/>
      <c r="I72" s="8">
        <f>SUM(J72:K72)</f>
        <v>458</v>
      </c>
      <c r="J72" s="8">
        <v>382</v>
      </c>
      <c r="K72" s="8">
        <v>76</v>
      </c>
      <c r="L72" s="13"/>
      <c r="O72" s="2"/>
    </row>
    <row r="73" spans="1:15" s="1" customFormat="1" ht="8.1" customHeight="1">
      <c r="A73" s="2"/>
      <c r="B73" s="9"/>
      <c r="C73" s="27"/>
      <c r="D73" s="651"/>
      <c r="E73" s="8"/>
      <c r="F73" s="8"/>
      <c r="G73" s="8"/>
      <c r="H73" s="8"/>
      <c r="I73" s="8"/>
      <c r="J73" s="8"/>
      <c r="K73" s="8"/>
      <c r="L73" s="13"/>
      <c r="O73" s="2"/>
    </row>
    <row r="74" spans="1:15" s="1" customFormat="1" ht="15" customHeight="1">
      <c r="A74" s="2"/>
      <c r="B74" s="6" t="s">
        <v>591</v>
      </c>
      <c r="C74" s="7"/>
      <c r="D74" s="651">
        <v>2021</v>
      </c>
      <c r="E74" s="8">
        <f>SUM(F74:G74)</f>
        <v>57</v>
      </c>
      <c r="F74" s="8">
        <v>19</v>
      </c>
      <c r="G74" s="8">
        <v>38</v>
      </c>
      <c r="H74" s="8"/>
      <c r="I74" s="8">
        <f>SUM(J74:K74)</f>
        <v>507</v>
      </c>
      <c r="J74" s="8">
        <v>225</v>
      </c>
      <c r="K74" s="8">
        <v>282</v>
      </c>
      <c r="L74" s="13"/>
      <c r="O74" s="2"/>
    </row>
    <row r="75" spans="1:15" s="1" customFormat="1" ht="15" customHeight="1">
      <c r="A75" s="2"/>
      <c r="B75" s="9" t="s">
        <v>592</v>
      </c>
      <c r="C75" s="7"/>
      <c r="D75" s="622">
        <v>2022</v>
      </c>
      <c r="E75" s="8">
        <f>SUM(F75:G75)</f>
        <v>58</v>
      </c>
      <c r="F75" s="8">
        <v>19</v>
      </c>
      <c r="G75" s="8">
        <v>39</v>
      </c>
      <c r="H75" s="8"/>
      <c r="I75" s="8">
        <f>SUM(J75:K75)</f>
        <v>453</v>
      </c>
      <c r="J75" s="8">
        <v>192</v>
      </c>
      <c r="K75" s="8">
        <v>261</v>
      </c>
      <c r="L75" s="13"/>
      <c r="O75" s="2"/>
    </row>
    <row r="76" spans="1:15" s="1" customFormat="1" ht="15" customHeight="1">
      <c r="A76" s="2"/>
      <c r="B76" s="9"/>
      <c r="C76" s="7"/>
      <c r="D76" s="651">
        <v>2023</v>
      </c>
      <c r="E76" s="8">
        <f>SUM(F76:G76)</f>
        <v>64</v>
      </c>
      <c r="F76" s="8">
        <v>20</v>
      </c>
      <c r="G76" s="8">
        <v>44</v>
      </c>
      <c r="H76" s="8"/>
      <c r="I76" s="8">
        <f>SUM(J76:K76)</f>
        <v>481</v>
      </c>
      <c r="J76" s="8">
        <v>198</v>
      </c>
      <c r="K76" s="8">
        <v>283</v>
      </c>
      <c r="L76" s="13"/>
      <c r="O76" s="2"/>
    </row>
    <row r="77" spans="1:15" s="1" customFormat="1" ht="13.15" customHeight="1" thickBot="1">
      <c r="A77" s="692"/>
      <c r="B77" s="655"/>
      <c r="C77" s="655"/>
      <c r="D77" s="656"/>
      <c r="E77" s="655"/>
      <c r="F77" s="724"/>
      <c r="G77" s="724"/>
      <c r="H77" s="724"/>
      <c r="I77" s="724"/>
      <c r="J77" s="724"/>
      <c r="K77" s="724"/>
      <c r="L77" s="659"/>
      <c r="O77" s="2"/>
    </row>
    <row r="78" spans="1:15" s="1" customFormat="1" ht="16.5" customHeight="1">
      <c r="A78" s="2"/>
      <c r="B78" s="661"/>
      <c r="C78" s="27"/>
      <c r="D78" s="12"/>
      <c r="E78" s="27"/>
      <c r="F78" s="653"/>
      <c r="G78" s="653"/>
      <c r="H78" s="27"/>
      <c r="I78" s="661"/>
      <c r="J78" s="7"/>
      <c r="K78" s="662"/>
      <c r="L78" s="367" t="s">
        <v>829</v>
      </c>
    </row>
    <row r="79" spans="1:15" s="1" customFormat="1" ht="16.5" customHeight="1">
      <c r="A79" s="2"/>
      <c r="B79" s="664"/>
      <c r="C79" s="27"/>
      <c r="D79" s="12"/>
      <c r="E79" s="27"/>
      <c r="F79" s="653"/>
      <c r="G79" s="653"/>
      <c r="H79" s="27"/>
      <c r="I79" s="665"/>
      <c r="J79" s="7"/>
      <c r="K79" s="662"/>
      <c r="L79" s="368" t="s">
        <v>810</v>
      </c>
    </row>
    <row r="80" spans="1:15">
      <c r="B80" s="507"/>
      <c r="C80" s="507"/>
      <c r="D80" s="622"/>
      <c r="E80" s="507"/>
      <c r="F80" s="507"/>
      <c r="G80" s="507"/>
      <c r="H80" s="507"/>
      <c r="I80" s="507"/>
      <c r="J80" s="507"/>
      <c r="K80" s="507"/>
      <c r="L80" s="507"/>
    </row>
  </sheetData>
  <mergeCells count="4">
    <mergeCell ref="E5:G6"/>
    <mergeCell ref="I6:K6"/>
    <mergeCell ref="E7:G7"/>
    <mergeCell ref="I7:K7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3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O83"/>
  <sheetViews>
    <sheetView view="pageBreakPreview" zoomScale="90" zoomScaleNormal="100" zoomScaleSheetLayoutView="90" workbookViewId="0">
      <selection activeCell="B4" sqref="B4"/>
    </sheetView>
  </sheetViews>
  <sheetFormatPr defaultColWidth="12.5703125" defaultRowHeight="16.5"/>
  <cols>
    <col min="1" max="1" width="1.28515625" style="587" customWidth="1"/>
    <col min="2" max="2" width="14.28515625" style="587" customWidth="1"/>
    <col min="3" max="3" width="38.28515625" style="587" customWidth="1"/>
    <col min="4" max="4" width="10.28515625" style="608" customWidth="1"/>
    <col min="5" max="5" width="7.7109375" style="587" customWidth="1"/>
    <col min="6" max="6" width="8.7109375" style="587" customWidth="1"/>
    <col min="7" max="7" width="12.5703125" style="587" customWidth="1"/>
    <col min="8" max="8" width="1.140625" style="587" customWidth="1"/>
    <col min="9" max="9" width="7.7109375" style="587" customWidth="1"/>
    <col min="10" max="10" width="8.7109375" style="587" customWidth="1"/>
    <col min="11" max="11" width="12.5703125" style="587" customWidth="1"/>
    <col min="12" max="12" width="1.140625" style="587" customWidth="1"/>
    <col min="13" max="16384" width="12.5703125" style="587"/>
  </cols>
  <sheetData>
    <row r="1" spans="1:15" ht="10.15" customHeight="1"/>
    <row r="2" spans="1:15" s="1" customFormat="1" ht="16.5" customHeight="1">
      <c r="B2" s="627" t="s">
        <v>1215</v>
      </c>
      <c r="C2" s="628" t="s">
        <v>1147</v>
      </c>
      <c r="D2" s="629"/>
      <c r="F2" s="630"/>
      <c r="G2" s="630"/>
      <c r="I2" s="631"/>
    </row>
    <row r="3" spans="1:15" s="1" customFormat="1" ht="16.5" customHeight="1">
      <c r="B3" s="632" t="s">
        <v>1216</v>
      </c>
      <c r="C3" s="633" t="s">
        <v>1148</v>
      </c>
      <c r="D3" s="634"/>
      <c r="F3" s="630"/>
      <c r="G3" s="630"/>
      <c r="I3" s="631"/>
    </row>
    <row r="4" spans="1:15" s="1" customFormat="1" ht="12" customHeight="1" thickBot="1">
      <c r="D4" s="635"/>
      <c r="F4" s="630"/>
      <c r="G4" s="630"/>
      <c r="I4" s="631"/>
    </row>
    <row r="5" spans="1:15" s="1" customFormat="1" ht="2.25" customHeight="1" thickTop="1">
      <c r="A5" s="636"/>
      <c r="B5" s="637"/>
      <c r="C5" s="637"/>
      <c r="D5" s="638"/>
      <c r="E5" s="1717" t="s">
        <v>394</v>
      </c>
      <c r="F5" s="1717"/>
      <c r="G5" s="1717"/>
      <c r="H5" s="637"/>
      <c r="I5" s="639"/>
      <c r="J5" s="640"/>
      <c r="K5" s="637"/>
      <c r="L5" s="636"/>
    </row>
    <row r="6" spans="1:15" s="1" customFormat="1" ht="15" customHeight="1">
      <c r="A6" s="2"/>
      <c r="B6" s="10" t="s">
        <v>569</v>
      </c>
      <c r="C6" s="7"/>
      <c r="D6" s="641" t="s">
        <v>1</v>
      </c>
      <c r="E6" s="1713"/>
      <c r="F6" s="1713"/>
      <c r="G6" s="1713"/>
      <c r="H6" s="642"/>
      <c r="I6" s="1718" t="s">
        <v>395</v>
      </c>
      <c r="J6" s="1718"/>
      <c r="K6" s="1718"/>
      <c r="L6" s="2"/>
    </row>
    <row r="7" spans="1:15" s="1" customFormat="1" ht="15" customHeight="1">
      <c r="A7" s="2"/>
      <c r="B7" s="643" t="s">
        <v>570</v>
      </c>
      <c r="C7" s="7"/>
      <c r="D7" s="669" t="s">
        <v>6</v>
      </c>
      <c r="E7" s="1714" t="s">
        <v>398</v>
      </c>
      <c r="F7" s="1714"/>
      <c r="G7" s="1714"/>
      <c r="H7" s="670"/>
      <c r="I7" s="1719" t="s">
        <v>359</v>
      </c>
      <c r="J7" s="1719"/>
      <c r="K7" s="1719"/>
      <c r="L7" s="2"/>
    </row>
    <row r="8" spans="1:15" s="1" customFormat="1" ht="19.5" customHeight="1">
      <c r="A8" s="2"/>
      <c r="B8" s="7"/>
      <c r="C8" s="27"/>
      <c r="D8" s="641"/>
      <c r="E8" s="382" t="s">
        <v>2</v>
      </c>
      <c r="F8" s="382" t="s">
        <v>571</v>
      </c>
      <c r="G8" s="382" t="s">
        <v>34</v>
      </c>
      <c r="H8" s="382"/>
      <c r="I8" s="382" t="s">
        <v>2</v>
      </c>
      <c r="J8" s="382" t="s">
        <v>571</v>
      </c>
      <c r="K8" s="382" t="s">
        <v>34</v>
      </c>
      <c r="L8" s="2"/>
    </row>
    <row r="9" spans="1:15" s="1" customFormat="1" ht="14.25" customHeight="1">
      <c r="A9" s="2"/>
      <c r="B9" s="7"/>
      <c r="C9" s="27"/>
      <c r="D9" s="641"/>
      <c r="E9" s="383" t="s">
        <v>7</v>
      </c>
      <c r="F9" s="383" t="s">
        <v>572</v>
      </c>
      <c r="G9" s="383" t="s">
        <v>36</v>
      </c>
      <c r="H9" s="383"/>
      <c r="I9" s="383" t="s">
        <v>7</v>
      </c>
      <c r="J9" s="383" t="s">
        <v>572</v>
      </c>
      <c r="K9" s="383" t="s">
        <v>36</v>
      </c>
      <c r="L9" s="2"/>
    </row>
    <row r="10" spans="1:15" s="1" customFormat="1" ht="3" customHeight="1">
      <c r="A10" s="646"/>
      <c r="B10" s="646"/>
      <c r="C10" s="646"/>
      <c r="D10" s="647"/>
      <c r="E10" s="646"/>
      <c r="F10" s="648"/>
      <c r="G10" s="648"/>
      <c r="H10" s="646"/>
      <c r="I10" s="649"/>
      <c r="J10" s="648"/>
      <c r="K10" s="646"/>
      <c r="L10" s="646"/>
    </row>
    <row r="11" spans="1:15" s="1" customFormat="1" ht="8.1" customHeight="1">
      <c r="A11" s="2"/>
      <c r="B11" s="3"/>
      <c r="C11" s="2"/>
      <c r="D11" s="635"/>
      <c r="E11" s="650"/>
      <c r="F11" s="4"/>
      <c r="G11" s="4"/>
      <c r="H11" s="4"/>
      <c r="I11" s="4"/>
      <c r="J11" s="4"/>
      <c r="K11" s="4"/>
      <c r="M11" s="15"/>
      <c r="O11" s="2"/>
    </row>
    <row r="12" spans="1:15" s="1" customFormat="1" ht="15.6" customHeight="1">
      <c r="A12" s="2"/>
      <c r="B12" s="6" t="s">
        <v>593</v>
      </c>
      <c r="C12" s="10"/>
      <c r="D12" s="651">
        <v>2021</v>
      </c>
      <c r="E12" s="8">
        <f>SUM(F12:G12)</f>
        <v>43</v>
      </c>
      <c r="F12" s="8">
        <v>20</v>
      </c>
      <c r="G12" s="8">
        <v>23</v>
      </c>
      <c r="H12" s="8"/>
      <c r="I12" s="8">
        <f>SUM(J12:K12)</f>
        <v>252</v>
      </c>
      <c r="J12" s="8">
        <v>125</v>
      </c>
      <c r="K12" s="8">
        <v>127</v>
      </c>
      <c r="L12" s="13"/>
      <c r="O12" s="2"/>
    </row>
    <row r="13" spans="1:15" s="1" customFormat="1" ht="15.6" customHeight="1">
      <c r="A13" s="2"/>
      <c r="B13" s="9" t="s">
        <v>594</v>
      </c>
      <c r="C13" s="27"/>
      <c r="D13" s="622">
        <v>2022</v>
      </c>
      <c r="E13" s="8">
        <f t="shared" ref="E13:E14" si="0">SUM(F13:G13)</f>
        <v>46</v>
      </c>
      <c r="F13" s="8">
        <v>21</v>
      </c>
      <c r="G13" s="8">
        <v>25</v>
      </c>
      <c r="H13" s="8"/>
      <c r="I13" s="8">
        <f t="shared" ref="I13:I14" si="1">SUM(J13:K13)</f>
        <v>187</v>
      </c>
      <c r="J13" s="8">
        <v>92</v>
      </c>
      <c r="K13" s="8">
        <v>95</v>
      </c>
      <c r="L13" s="13"/>
      <c r="M13" s="15"/>
      <c r="O13" s="2"/>
    </row>
    <row r="14" spans="1:15" s="1" customFormat="1" ht="15.6" customHeight="1">
      <c r="A14" s="2"/>
      <c r="B14" s="9"/>
      <c r="C14" s="27"/>
      <c r="D14" s="651">
        <v>2023</v>
      </c>
      <c r="E14" s="8">
        <f t="shared" si="0"/>
        <v>40</v>
      </c>
      <c r="F14" s="8">
        <v>20</v>
      </c>
      <c r="G14" s="8">
        <v>20</v>
      </c>
      <c r="H14" s="8"/>
      <c r="I14" s="8">
        <f t="shared" si="1"/>
        <v>239</v>
      </c>
      <c r="J14" s="8">
        <v>108</v>
      </c>
      <c r="K14" s="8">
        <v>131</v>
      </c>
      <c r="L14" s="13"/>
      <c r="M14" s="15"/>
      <c r="O14" s="2"/>
    </row>
    <row r="15" spans="1:15" s="1" customFormat="1" ht="8.1" customHeight="1">
      <c r="A15" s="2"/>
      <c r="B15" s="9"/>
      <c r="C15" s="27"/>
      <c r="D15" s="651"/>
      <c r="E15" s="8"/>
      <c r="F15" s="8"/>
      <c r="G15" s="8"/>
      <c r="H15" s="8"/>
      <c r="I15" s="8"/>
      <c r="J15" s="8"/>
      <c r="K15" s="8"/>
      <c r="L15" s="13"/>
      <c r="M15" s="15"/>
      <c r="O15" s="2"/>
    </row>
    <row r="16" spans="1:15" s="1" customFormat="1" ht="15.6" customHeight="1">
      <c r="A16" s="2"/>
      <c r="B16" s="6" t="s">
        <v>595</v>
      </c>
      <c r="C16" s="10"/>
      <c r="D16" s="651">
        <v>2020</v>
      </c>
      <c r="E16" s="8">
        <f>SUM(F16:G16)</f>
        <v>21</v>
      </c>
      <c r="F16" s="8">
        <v>6</v>
      </c>
      <c r="G16" s="8">
        <v>15</v>
      </c>
      <c r="H16" s="8"/>
      <c r="I16" s="8">
        <f>SUM(J16:K16)</f>
        <v>162</v>
      </c>
      <c r="J16" s="8">
        <v>52</v>
      </c>
      <c r="K16" s="8">
        <v>110</v>
      </c>
      <c r="L16" s="13"/>
      <c r="M16" s="31"/>
      <c r="O16" s="2"/>
    </row>
    <row r="17" spans="1:15" s="1" customFormat="1" ht="15.6" customHeight="1">
      <c r="A17" s="2"/>
      <c r="B17" s="9" t="s">
        <v>596</v>
      </c>
      <c r="C17" s="27"/>
      <c r="D17" s="651">
        <v>2021</v>
      </c>
      <c r="E17" s="8">
        <f t="shared" ref="E17:E18" si="2">SUM(F17:G17)</f>
        <v>21</v>
      </c>
      <c r="F17" s="8">
        <v>6</v>
      </c>
      <c r="G17" s="8">
        <v>15</v>
      </c>
      <c r="H17" s="8"/>
      <c r="I17" s="8">
        <f t="shared" ref="I17:I18" si="3">SUM(J17:K17)</f>
        <v>146</v>
      </c>
      <c r="J17" s="8">
        <v>38</v>
      </c>
      <c r="K17" s="8">
        <v>108</v>
      </c>
      <c r="L17" s="13"/>
      <c r="O17" s="2"/>
    </row>
    <row r="18" spans="1:15" s="1" customFormat="1" ht="15.6" customHeight="1">
      <c r="A18" s="2"/>
      <c r="B18" s="9"/>
      <c r="C18" s="27"/>
      <c r="D18" s="622">
        <v>2022</v>
      </c>
      <c r="E18" s="8">
        <f t="shared" si="2"/>
        <v>22</v>
      </c>
      <c r="F18" s="8">
        <v>6</v>
      </c>
      <c r="G18" s="8">
        <v>16</v>
      </c>
      <c r="H18" s="8"/>
      <c r="I18" s="8">
        <f t="shared" si="3"/>
        <v>178</v>
      </c>
      <c r="J18" s="8">
        <v>58</v>
      </c>
      <c r="K18" s="8">
        <v>120</v>
      </c>
      <c r="L18" s="13"/>
      <c r="O18" s="2"/>
    </row>
    <row r="19" spans="1:15" s="1" customFormat="1" ht="8.1" customHeight="1">
      <c r="A19" s="2"/>
      <c r="B19" s="9"/>
      <c r="C19" s="27"/>
      <c r="D19" s="651">
        <v>2023</v>
      </c>
      <c r="E19" s="8"/>
      <c r="F19" s="8"/>
      <c r="G19" s="8"/>
      <c r="H19" s="8"/>
      <c r="I19" s="8"/>
      <c r="J19" s="8"/>
      <c r="K19" s="8"/>
      <c r="L19" s="13"/>
      <c r="O19" s="2"/>
    </row>
    <row r="20" spans="1:15" s="1" customFormat="1" ht="15.6" customHeight="1">
      <c r="A20" s="2"/>
      <c r="B20" s="6" t="s">
        <v>597</v>
      </c>
      <c r="C20" s="10"/>
      <c r="D20" s="651">
        <v>2021</v>
      </c>
      <c r="E20" s="8">
        <f>SUM(F20:G20)</f>
        <v>22</v>
      </c>
      <c r="F20" s="8">
        <v>6</v>
      </c>
      <c r="G20" s="8">
        <v>16</v>
      </c>
      <c r="H20" s="8"/>
      <c r="I20" s="8">
        <f>SUM(J20:K20)</f>
        <v>123</v>
      </c>
      <c r="J20" s="8">
        <v>7</v>
      </c>
      <c r="K20" s="8">
        <v>116</v>
      </c>
      <c r="L20" s="13"/>
      <c r="O20" s="2"/>
    </row>
    <row r="21" spans="1:15" s="1" customFormat="1" ht="15.6" customHeight="1">
      <c r="A21" s="2"/>
      <c r="B21" s="9" t="s">
        <v>598</v>
      </c>
      <c r="C21" s="27"/>
      <c r="D21" s="622">
        <v>2022</v>
      </c>
      <c r="E21" s="8">
        <f t="shared" ref="E21:E22" si="4">SUM(F21:G21)</f>
        <v>21</v>
      </c>
      <c r="F21" s="8">
        <v>5</v>
      </c>
      <c r="G21" s="8">
        <v>16</v>
      </c>
      <c r="H21" s="8"/>
      <c r="I21" s="8">
        <f t="shared" ref="I21:I22" si="5">SUM(J21:K21)</f>
        <v>143</v>
      </c>
      <c r="J21" s="8">
        <v>20</v>
      </c>
      <c r="K21" s="8">
        <v>123</v>
      </c>
      <c r="L21" s="13"/>
      <c r="O21" s="2"/>
    </row>
    <row r="22" spans="1:15" s="1" customFormat="1" ht="15.6" customHeight="1">
      <c r="A22" s="2"/>
      <c r="B22" s="9"/>
      <c r="C22" s="27"/>
      <c r="D22" s="651">
        <v>2023</v>
      </c>
      <c r="E22" s="8">
        <f t="shared" si="4"/>
        <v>23</v>
      </c>
      <c r="F22" s="8">
        <v>5</v>
      </c>
      <c r="G22" s="8">
        <v>18</v>
      </c>
      <c r="H22" s="8"/>
      <c r="I22" s="8">
        <f t="shared" si="5"/>
        <v>141</v>
      </c>
      <c r="J22" s="8">
        <v>23</v>
      </c>
      <c r="K22" s="8">
        <v>118</v>
      </c>
      <c r="L22" s="13"/>
      <c r="O22" s="2"/>
    </row>
    <row r="23" spans="1:15" s="1" customFormat="1" ht="8.1" customHeight="1">
      <c r="A23" s="2"/>
      <c r="B23" s="9"/>
      <c r="C23" s="27"/>
      <c r="D23" s="651"/>
      <c r="E23" s="8"/>
      <c r="F23" s="8"/>
      <c r="G23" s="8"/>
      <c r="H23" s="8"/>
      <c r="I23" s="8"/>
      <c r="J23" s="8"/>
      <c r="K23" s="8"/>
      <c r="L23" s="13"/>
      <c r="O23" s="2"/>
    </row>
    <row r="24" spans="1:15" s="1" customFormat="1" ht="15.6" customHeight="1">
      <c r="A24" s="2"/>
      <c r="B24" s="6" t="s">
        <v>990</v>
      </c>
      <c r="C24" s="10"/>
      <c r="D24" s="651">
        <v>2021</v>
      </c>
      <c r="E24" s="8">
        <f>SUM(F24:G24)</f>
        <v>17</v>
      </c>
      <c r="F24" s="8">
        <v>15</v>
      </c>
      <c r="G24" s="8">
        <v>2</v>
      </c>
      <c r="H24" s="8"/>
      <c r="I24" s="8">
        <f>SUM(J24:K24)</f>
        <v>108</v>
      </c>
      <c r="J24" s="8">
        <v>106</v>
      </c>
      <c r="K24" s="8">
        <v>2</v>
      </c>
      <c r="L24" s="13"/>
      <c r="O24" s="2"/>
    </row>
    <row r="25" spans="1:15" s="1" customFormat="1" ht="15.6" customHeight="1">
      <c r="A25" s="2"/>
      <c r="B25" s="9" t="s">
        <v>991</v>
      </c>
      <c r="C25" s="27"/>
      <c r="D25" s="622">
        <v>2022</v>
      </c>
      <c r="E25" s="8">
        <f t="shared" ref="E25:E26" si="6">SUM(F25:G25)</f>
        <v>17</v>
      </c>
      <c r="F25" s="8">
        <v>15</v>
      </c>
      <c r="G25" s="8">
        <v>2</v>
      </c>
      <c r="H25" s="8"/>
      <c r="I25" s="8">
        <f t="shared" ref="I25:I26" si="7">SUM(J25:K25)</f>
        <v>77</v>
      </c>
      <c r="J25" s="8">
        <v>76</v>
      </c>
      <c r="K25" s="8">
        <v>1</v>
      </c>
      <c r="L25" s="13"/>
      <c r="O25" s="2"/>
    </row>
    <row r="26" spans="1:15" s="1" customFormat="1" ht="15.6" customHeight="1">
      <c r="A26" s="2"/>
      <c r="B26" s="9"/>
      <c r="C26" s="27"/>
      <c r="D26" s="651">
        <v>2023</v>
      </c>
      <c r="E26" s="8">
        <f t="shared" si="6"/>
        <v>16</v>
      </c>
      <c r="F26" s="8">
        <v>14</v>
      </c>
      <c r="G26" s="8">
        <v>2</v>
      </c>
      <c r="H26" s="8"/>
      <c r="I26" s="8">
        <f t="shared" si="7"/>
        <v>121</v>
      </c>
      <c r="J26" s="8">
        <v>120</v>
      </c>
      <c r="K26" s="8">
        <v>1</v>
      </c>
      <c r="L26" s="13"/>
      <c r="O26" s="2"/>
    </row>
    <row r="27" spans="1:15" s="1" customFormat="1" ht="8.1" customHeight="1">
      <c r="A27" s="2"/>
      <c r="B27" s="9"/>
      <c r="C27" s="27"/>
      <c r="D27" s="651"/>
      <c r="E27" s="8"/>
      <c r="F27" s="8"/>
      <c r="G27" s="8"/>
      <c r="H27" s="8"/>
      <c r="I27" s="8"/>
      <c r="J27" s="8"/>
      <c r="K27" s="8"/>
      <c r="L27" s="13"/>
      <c r="O27" s="2"/>
    </row>
    <row r="28" spans="1:15" s="1" customFormat="1" ht="15.6" customHeight="1">
      <c r="A28" s="2"/>
      <c r="B28" s="6" t="s">
        <v>988</v>
      </c>
      <c r="C28" s="10"/>
      <c r="D28" s="651">
        <v>2021</v>
      </c>
      <c r="E28" s="8">
        <f>SUM(F28:G28)</f>
        <v>15</v>
      </c>
      <c r="F28" s="8">
        <v>6</v>
      </c>
      <c r="G28" s="8">
        <v>9</v>
      </c>
      <c r="H28" s="8"/>
      <c r="I28" s="8">
        <f>SUM(J28:K28)</f>
        <v>46</v>
      </c>
      <c r="J28" s="8">
        <v>9</v>
      </c>
      <c r="K28" s="8">
        <v>37</v>
      </c>
      <c r="L28" s="13"/>
      <c r="O28" s="2"/>
    </row>
    <row r="29" spans="1:15" s="1" customFormat="1" ht="15.6" customHeight="1">
      <c r="A29" s="2"/>
      <c r="B29" s="9" t="s">
        <v>989</v>
      </c>
      <c r="C29" s="27"/>
      <c r="D29" s="622">
        <v>2022</v>
      </c>
      <c r="E29" s="8">
        <f t="shared" ref="E29:E30" si="8">SUM(F29:G29)</f>
        <v>15</v>
      </c>
      <c r="F29" s="8">
        <v>6</v>
      </c>
      <c r="G29" s="8">
        <v>9</v>
      </c>
      <c r="H29" s="8"/>
      <c r="I29" s="8">
        <f t="shared" ref="I29:I30" si="9">SUM(J29:K29)</f>
        <v>34</v>
      </c>
      <c r="J29" s="8">
        <v>10</v>
      </c>
      <c r="K29" s="8">
        <v>24</v>
      </c>
      <c r="L29" s="13"/>
      <c r="O29" s="2"/>
    </row>
    <row r="30" spans="1:15" s="1" customFormat="1" ht="15.6" customHeight="1">
      <c r="A30" s="2"/>
      <c r="B30" s="9"/>
      <c r="C30" s="27"/>
      <c r="D30" s="651">
        <v>2023</v>
      </c>
      <c r="E30" s="8">
        <f t="shared" si="8"/>
        <v>15</v>
      </c>
      <c r="F30" s="8">
        <v>6</v>
      </c>
      <c r="G30" s="8">
        <v>9</v>
      </c>
      <c r="H30" s="8"/>
      <c r="I30" s="8">
        <f t="shared" si="9"/>
        <v>44</v>
      </c>
      <c r="J30" s="8">
        <v>15</v>
      </c>
      <c r="K30" s="8">
        <v>29</v>
      </c>
      <c r="L30" s="13"/>
      <c r="O30" s="2"/>
    </row>
    <row r="31" spans="1:15" s="1" customFormat="1" ht="8.1" customHeight="1">
      <c r="A31" s="2"/>
      <c r="B31" s="9"/>
      <c r="C31" s="27"/>
      <c r="D31" s="651"/>
      <c r="E31" s="8"/>
      <c r="F31" s="8"/>
      <c r="G31" s="8"/>
      <c r="H31" s="8"/>
      <c r="I31" s="8"/>
      <c r="J31" s="8"/>
      <c r="K31" s="8"/>
      <c r="L31" s="13"/>
      <c r="O31" s="2"/>
    </row>
    <row r="32" spans="1:15" ht="15.6" customHeight="1">
      <c r="A32" s="5"/>
      <c r="B32" s="6" t="s">
        <v>599</v>
      </c>
      <c r="C32" s="10"/>
      <c r="D32" s="651">
        <v>2021</v>
      </c>
      <c r="E32" s="8">
        <f>SUM(F32:G32)</f>
        <v>22</v>
      </c>
      <c r="F32" s="8">
        <v>9</v>
      </c>
      <c r="G32" s="8">
        <v>13</v>
      </c>
      <c r="H32" s="8"/>
      <c r="I32" s="8">
        <f>SUM(J32:K32)</f>
        <v>148</v>
      </c>
      <c r="J32" s="8">
        <v>97</v>
      </c>
      <c r="K32" s="8">
        <v>51</v>
      </c>
      <c r="L32" s="703"/>
    </row>
    <row r="33" spans="1:12" ht="15.6" customHeight="1">
      <c r="A33" s="3"/>
      <c r="B33" s="9" t="s">
        <v>600</v>
      </c>
      <c r="C33" s="27"/>
      <c r="D33" s="622">
        <v>2022</v>
      </c>
      <c r="E33" s="8">
        <f t="shared" ref="E33:E34" si="10">SUM(F33:G33)</f>
        <v>22</v>
      </c>
      <c r="F33" s="8">
        <v>9</v>
      </c>
      <c r="G33" s="8">
        <v>13</v>
      </c>
      <c r="H33" s="8"/>
      <c r="I33" s="8">
        <f t="shared" ref="I33:I34" si="11">SUM(J33:K33)</f>
        <v>149</v>
      </c>
      <c r="J33" s="8">
        <v>93</v>
      </c>
      <c r="K33" s="8">
        <v>56</v>
      </c>
      <c r="L33" s="703"/>
    </row>
    <row r="34" spans="1:12" ht="15.6" customHeight="1">
      <c r="A34" s="3"/>
      <c r="B34" s="9"/>
      <c r="C34" s="27"/>
      <c r="D34" s="651">
        <v>2023</v>
      </c>
      <c r="E34" s="8">
        <f t="shared" si="10"/>
        <v>22</v>
      </c>
      <c r="F34" s="8">
        <v>11</v>
      </c>
      <c r="G34" s="8">
        <v>11</v>
      </c>
      <c r="H34" s="8"/>
      <c r="I34" s="8">
        <f t="shared" si="11"/>
        <v>156</v>
      </c>
      <c r="J34" s="8">
        <v>105</v>
      </c>
      <c r="K34" s="8">
        <v>51</v>
      </c>
      <c r="L34" s="29"/>
    </row>
    <row r="35" spans="1:12" ht="8.1" customHeight="1">
      <c r="A35" s="3"/>
      <c r="B35" s="9"/>
      <c r="C35" s="27"/>
      <c r="D35" s="651"/>
      <c r="E35" s="8"/>
      <c r="F35" s="8"/>
      <c r="G35" s="8"/>
      <c r="H35" s="8"/>
      <c r="I35" s="8"/>
      <c r="J35" s="8"/>
      <c r="K35" s="8"/>
      <c r="L35" s="29"/>
    </row>
    <row r="36" spans="1:12" ht="15.6" customHeight="1">
      <c r="A36" s="5"/>
      <c r="B36" s="6" t="s">
        <v>601</v>
      </c>
      <c r="C36" s="27"/>
      <c r="D36" s="651">
        <v>2021</v>
      </c>
      <c r="E36" s="8">
        <f>SUM(F36:G36)</f>
        <v>17</v>
      </c>
      <c r="F36" s="8">
        <v>8</v>
      </c>
      <c r="G36" s="8">
        <v>9</v>
      </c>
      <c r="H36" s="8"/>
      <c r="I36" s="8">
        <f>SUM(J36:K36)</f>
        <v>96</v>
      </c>
      <c r="J36" s="8">
        <v>17</v>
      </c>
      <c r="K36" s="8">
        <v>79</v>
      </c>
      <c r="L36" s="29"/>
    </row>
    <row r="37" spans="1:12" ht="15.6" customHeight="1">
      <c r="A37" s="3"/>
      <c r="B37" s="9" t="s">
        <v>602</v>
      </c>
      <c r="C37" s="27"/>
      <c r="D37" s="622">
        <v>2022</v>
      </c>
      <c r="E37" s="8">
        <f t="shared" ref="E37:E38" si="12">SUM(F37:G37)</f>
        <v>17</v>
      </c>
      <c r="F37" s="8">
        <v>8</v>
      </c>
      <c r="G37" s="8">
        <v>9</v>
      </c>
      <c r="H37" s="8"/>
      <c r="I37" s="8">
        <f t="shared" ref="I37:I38" si="13">SUM(J37:K37)</f>
        <v>78</v>
      </c>
      <c r="J37" s="8">
        <v>11</v>
      </c>
      <c r="K37" s="8">
        <v>67</v>
      </c>
      <c r="L37" s="29"/>
    </row>
    <row r="38" spans="1:12" ht="15.6" customHeight="1">
      <c r="A38" s="2"/>
      <c r="B38" s="7"/>
      <c r="C38" s="7"/>
      <c r="D38" s="651">
        <v>2023</v>
      </c>
      <c r="E38" s="8">
        <f t="shared" si="12"/>
        <v>17</v>
      </c>
      <c r="F38" s="8">
        <v>8</v>
      </c>
      <c r="G38" s="8">
        <v>9</v>
      </c>
      <c r="H38" s="8"/>
      <c r="I38" s="8">
        <f t="shared" si="13"/>
        <v>71</v>
      </c>
      <c r="J38" s="8">
        <v>14</v>
      </c>
      <c r="K38" s="8">
        <v>57</v>
      </c>
      <c r="L38" s="683"/>
    </row>
    <row r="39" spans="1:12" ht="8.1" customHeight="1">
      <c r="A39" s="2"/>
      <c r="B39" s="7"/>
      <c r="C39" s="7"/>
      <c r="D39" s="651"/>
      <c r="E39" s="8"/>
      <c r="F39" s="8"/>
      <c r="G39" s="8"/>
      <c r="H39" s="8"/>
      <c r="I39" s="8"/>
      <c r="J39" s="8"/>
      <c r="K39" s="8"/>
      <c r="L39" s="683"/>
    </row>
    <row r="40" spans="1:12" ht="15.6" customHeight="1">
      <c r="A40" s="5"/>
      <c r="B40" s="6" t="s">
        <v>603</v>
      </c>
      <c r="C40" s="30"/>
      <c r="D40" s="651">
        <v>2021</v>
      </c>
      <c r="E40" s="8" t="s">
        <v>29</v>
      </c>
      <c r="F40" s="8" t="s">
        <v>29</v>
      </c>
      <c r="G40" s="8" t="s">
        <v>29</v>
      </c>
      <c r="H40" s="8"/>
      <c r="I40" s="8">
        <f>SUM(J40:K40)</f>
        <v>38</v>
      </c>
      <c r="J40" s="8">
        <v>22</v>
      </c>
      <c r="K40" s="8">
        <v>16</v>
      </c>
      <c r="L40" s="507"/>
    </row>
    <row r="41" spans="1:12" ht="15.6" customHeight="1">
      <c r="A41" s="3"/>
      <c r="B41" s="9" t="s">
        <v>604</v>
      </c>
      <c r="C41" s="7"/>
      <c r="D41" s="622">
        <v>2022</v>
      </c>
      <c r="E41" s="8" t="s">
        <v>29</v>
      </c>
      <c r="F41" s="8" t="s">
        <v>29</v>
      </c>
      <c r="G41" s="8" t="s">
        <v>29</v>
      </c>
      <c r="H41" s="8"/>
      <c r="I41" s="8">
        <f t="shared" ref="I41:I42" si="14">SUM(J41:K41)</f>
        <v>51</v>
      </c>
      <c r="J41" s="8">
        <v>28</v>
      </c>
      <c r="K41" s="8">
        <v>23</v>
      </c>
      <c r="L41" s="683"/>
    </row>
    <row r="42" spans="1:12" ht="15.6" customHeight="1">
      <c r="A42" s="2"/>
      <c r="B42" s="7"/>
      <c r="C42" s="7"/>
      <c r="D42" s="651">
        <v>2023</v>
      </c>
      <c r="E42" s="8" t="s">
        <v>29</v>
      </c>
      <c r="F42" s="8" t="s">
        <v>29</v>
      </c>
      <c r="G42" s="8" t="s">
        <v>29</v>
      </c>
      <c r="H42" s="8"/>
      <c r="I42" s="8">
        <f t="shared" si="14"/>
        <v>37</v>
      </c>
      <c r="J42" s="8">
        <v>20</v>
      </c>
      <c r="K42" s="8">
        <v>17</v>
      </c>
      <c r="L42" s="683"/>
    </row>
    <row r="43" spans="1:12" ht="8.1" customHeight="1">
      <c r="A43" s="2"/>
      <c r="B43" s="7"/>
      <c r="C43" s="7"/>
      <c r="D43" s="651"/>
      <c r="E43" s="8"/>
      <c r="F43" s="8"/>
      <c r="G43" s="8"/>
      <c r="H43" s="8"/>
      <c r="I43" s="8"/>
      <c r="J43" s="8"/>
      <c r="K43" s="8"/>
      <c r="L43" s="683"/>
    </row>
    <row r="44" spans="1:12">
      <c r="A44" s="15"/>
      <c r="B44" s="10" t="s">
        <v>15</v>
      </c>
      <c r="C44" s="27"/>
      <c r="D44" s="651">
        <v>2021</v>
      </c>
      <c r="E44" s="8"/>
      <c r="F44" s="8"/>
      <c r="G44" s="8"/>
      <c r="H44" s="8"/>
      <c r="I44" s="8"/>
      <c r="J44" s="8"/>
      <c r="K44" s="8"/>
      <c r="L44" s="683"/>
    </row>
    <row r="45" spans="1:12" ht="15.6" customHeight="1">
      <c r="A45" s="5"/>
      <c r="B45" s="6" t="s">
        <v>605</v>
      </c>
      <c r="C45" s="7"/>
      <c r="D45" s="622">
        <v>2022</v>
      </c>
      <c r="E45" s="8">
        <f>SUM(F45:G45)</f>
        <v>23</v>
      </c>
      <c r="F45" s="8">
        <v>6</v>
      </c>
      <c r="G45" s="8">
        <v>17</v>
      </c>
      <c r="H45" s="8"/>
      <c r="I45" s="8">
        <f>SUM(J45:K45)</f>
        <v>243</v>
      </c>
      <c r="J45" s="8">
        <v>108</v>
      </c>
      <c r="K45" s="8">
        <v>135</v>
      </c>
      <c r="L45" s="28"/>
    </row>
    <row r="46" spans="1:12" ht="15.6" customHeight="1">
      <c r="A46" s="3"/>
      <c r="B46" s="9" t="s">
        <v>606</v>
      </c>
      <c r="C46" s="7"/>
      <c r="D46" s="651">
        <v>2023</v>
      </c>
      <c r="E46" s="8">
        <f t="shared" ref="E46:E47" si="15">SUM(F46:G46)</f>
        <v>23</v>
      </c>
      <c r="F46" s="8">
        <v>6</v>
      </c>
      <c r="G46" s="8">
        <v>17</v>
      </c>
      <c r="H46" s="8"/>
      <c r="I46" s="8">
        <f t="shared" ref="I46:I47" si="16">SUM(J46:K46)</f>
        <v>240</v>
      </c>
      <c r="J46" s="8">
        <v>101</v>
      </c>
      <c r="K46" s="8">
        <v>139</v>
      </c>
      <c r="L46" s="28"/>
    </row>
    <row r="47" spans="1:12" ht="15.6" customHeight="1">
      <c r="A47" s="3"/>
      <c r="B47" s="9"/>
      <c r="C47" s="7"/>
      <c r="D47" s="651">
        <v>2022</v>
      </c>
      <c r="E47" s="8">
        <f t="shared" si="15"/>
        <v>22</v>
      </c>
      <c r="F47" s="8">
        <v>7</v>
      </c>
      <c r="G47" s="8">
        <v>15</v>
      </c>
      <c r="H47" s="8"/>
      <c r="I47" s="8">
        <f t="shared" si="16"/>
        <v>216</v>
      </c>
      <c r="J47" s="8">
        <v>85</v>
      </c>
      <c r="K47" s="8">
        <v>131</v>
      </c>
      <c r="L47" s="683"/>
    </row>
    <row r="48" spans="1:12" ht="8.1" customHeight="1">
      <c r="A48" s="3"/>
      <c r="B48" s="9"/>
      <c r="C48" s="7"/>
      <c r="D48" s="651"/>
      <c r="E48" s="8"/>
      <c r="F48" s="8"/>
      <c r="G48" s="8"/>
      <c r="H48" s="8"/>
      <c r="I48" s="8"/>
      <c r="J48" s="8"/>
      <c r="K48" s="8"/>
      <c r="L48" s="683"/>
    </row>
    <row r="49" spans="1:12" ht="15.6" customHeight="1">
      <c r="A49" s="5"/>
      <c r="B49" s="6" t="s">
        <v>994</v>
      </c>
      <c r="C49" s="27"/>
      <c r="D49" s="651">
        <v>2021</v>
      </c>
      <c r="E49" s="8">
        <f>SUM(F49:G49)</f>
        <v>22</v>
      </c>
      <c r="F49" s="8">
        <v>5</v>
      </c>
      <c r="G49" s="8">
        <v>17</v>
      </c>
      <c r="H49" s="8"/>
      <c r="I49" s="8">
        <f>SUM(J49:K49)</f>
        <v>67</v>
      </c>
      <c r="J49" s="8">
        <v>1</v>
      </c>
      <c r="K49" s="8">
        <v>66</v>
      </c>
      <c r="L49" s="28"/>
    </row>
    <row r="50" spans="1:12" ht="15.6" customHeight="1">
      <c r="A50" s="3"/>
      <c r="B50" s="9" t="s">
        <v>995</v>
      </c>
      <c r="C50" s="27"/>
      <c r="D50" s="622">
        <v>2022</v>
      </c>
      <c r="E50" s="8">
        <f t="shared" ref="E50:E51" si="17">SUM(F50:G50)</f>
        <v>22</v>
      </c>
      <c r="F50" s="8">
        <v>5</v>
      </c>
      <c r="G50" s="8">
        <v>17</v>
      </c>
      <c r="H50" s="8"/>
      <c r="I50" s="8">
        <f t="shared" ref="I50:I51" si="18">SUM(J50:K50)</f>
        <v>56</v>
      </c>
      <c r="J50" s="8" t="s">
        <v>29</v>
      </c>
      <c r="K50" s="8">
        <v>56</v>
      </c>
      <c r="L50" s="29"/>
    </row>
    <row r="51" spans="1:12" ht="15.6" customHeight="1">
      <c r="A51" s="3"/>
      <c r="B51" s="9"/>
      <c r="C51" s="27"/>
      <c r="D51" s="651">
        <v>2023</v>
      </c>
      <c r="E51" s="8">
        <f t="shared" si="17"/>
        <v>24</v>
      </c>
      <c r="F51" s="8">
        <v>5</v>
      </c>
      <c r="G51" s="8">
        <v>19</v>
      </c>
      <c r="H51" s="8"/>
      <c r="I51" s="8">
        <f t="shared" si="18"/>
        <v>57</v>
      </c>
      <c r="J51" s="8" t="s">
        <v>29</v>
      </c>
      <c r="K51" s="8">
        <v>57</v>
      </c>
      <c r="L51" s="683"/>
    </row>
    <row r="52" spans="1:12" ht="8.1" customHeight="1">
      <c r="A52" s="3"/>
      <c r="B52" s="9"/>
      <c r="C52" s="27"/>
      <c r="D52" s="651"/>
      <c r="E52" s="8"/>
      <c r="F52" s="8"/>
      <c r="G52" s="8"/>
      <c r="H52" s="8"/>
      <c r="I52" s="8"/>
      <c r="J52" s="8"/>
      <c r="K52" s="8"/>
      <c r="L52" s="683"/>
    </row>
    <row r="53" spans="1:12" ht="15.6" customHeight="1">
      <c r="A53" s="5"/>
      <c r="B53" s="6" t="s">
        <v>992</v>
      </c>
      <c r="C53" s="10"/>
      <c r="D53" s="651">
        <v>2021</v>
      </c>
      <c r="E53" s="8">
        <f>SUM(F53:G53)</f>
        <v>23</v>
      </c>
      <c r="F53" s="8">
        <v>11</v>
      </c>
      <c r="G53" s="8">
        <v>12</v>
      </c>
      <c r="H53" s="8"/>
      <c r="I53" s="8">
        <f>SUM(J53:K53)</f>
        <v>100</v>
      </c>
      <c r="J53" s="8">
        <v>43</v>
      </c>
      <c r="K53" s="8">
        <v>57</v>
      </c>
      <c r="L53" s="28"/>
    </row>
    <row r="54" spans="1:12" ht="15.6" customHeight="1">
      <c r="A54" s="3"/>
      <c r="B54" s="9" t="s">
        <v>993</v>
      </c>
      <c r="C54" s="27"/>
      <c r="D54" s="622">
        <v>2022</v>
      </c>
      <c r="E54" s="8">
        <f t="shared" ref="E54:E55" si="19">SUM(F54:G54)</f>
        <v>23</v>
      </c>
      <c r="F54" s="8">
        <v>11</v>
      </c>
      <c r="G54" s="8">
        <v>12</v>
      </c>
      <c r="H54" s="8"/>
      <c r="I54" s="8">
        <f t="shared" ref="I54:I55" si="20">SUM(J54:K54)</f>
        <v>78</v>
      </c>
      <c r="J54" s="8">
        <v>28</v>
      </c>
      <c r="K54" s="8">
        <v>50</v>
      </c>
      <c r="L54" s="28"/>
    </row>
    <row r="55" spans="1:12" ht="15.6" customHeight="1">
      <c r="A55" s="3"/>
      <c r="B55" s="9"/>
      <c r="C55" s="27"/>
      <c r="D55" s="651">
        <v>2023</v>
      </c>
      <c r="E55" s="8">
        <f t="shared" si="19"/>
        <v>28</v>
      </c>
      <c r="F55" s="8">
        <v>10</v>
      </c>
      <c r="G55" s="8">
        <v>18</v>
      </c>
      <c r="H55" s="8"/>
      <c r="I55" s="8">
        <f t="shared" si="20"/>
        <v>74</v>
      </c>
      <c r="J55" s="8">
        <v>25</v>
      </c>
      <c r="K55" s="8">
        <v>49</v>
      </c>
      <c r="L55" s="683"/>
    </row>
    <row r="56" spans="1:12" ht="8.1" customHeight="1">
      <c r="A56" s="3"/>
      <c r="B56" s="9"/>
      <c r="C56" s="27"/>
      <c r="D56" s="651"/>
      <c r="E56" s="8"/>
      <c r="F56" s="8"/>
      <c r="G56" s="8"/>
      <c r="H56" s="8"/>
      <c r="I56" s="8"/>
      <c r="J56" s="8"/>
      <c r="K56" s="8"/>
      <c r="L56" s="683"/>
    </row>
    <row r="57" spans="1:12" ht="15.6" customHeight="1">
      <c r="A57" s="5"/>
      <c r="B57" s="6" t="s">
        <v>1008</v>
      </c>
      <c r="C57" s="10"/>
      <c r="D57" s="651">
        <v>2021</v>
      </c>
      <c r="E57" s="8" t="s">
        <v>29</v>
      </c>
      <c r="F57" s="8" t="s">
        <v>29</v>
      </c>
      <c r="G57" s="8" t="s">
        <v>29</v>
      </c>
      <c r="H57" s="8"/>
      <c r="I57" s="8">
        <f>SUM(J57:K57)</f>
        <v>181</v>
      </c>
      <c r="J57" s="8">
        <v>17</v>
      </c>
      <c r="K57" s="8">
        <v>164</v>
      </c>
      <c r="L57" s="593"/>
    </row>
    <row r="58" spans="1:12" ht="15.6" customHeight="1">
      <c r="A58" s="3"/>
      <c r="B58" s="9" t="s">
        <v>996</v>
      </c>
      <c r="C58" s="27"/>
      <c r="D58" s="622">
        <v>2022</v>
      </c>
      <c r="E58" s="8" t="s">
        <v>29</v>
      </c>
      <c r="F58" s="8" t="s">
        <v>29</v>
      </c>
      <c r="G58" s="8" t="s">
        <v>29</v>
      </c>
      <c r="H58" s="8"/>
      <c r="I58" s="8">
        <f t="shared" ref="I58:I59" si="21">SUM(J58:K58)</f>
        <v>127</v>
      </c>
      <c r="J58" s="8">
        <v>7</v>
      </c>
      <c r="K58" s="8">
        <v>120</v>
      </c>
      <c r="L58" s="28"/>
    </row>
    <row r="59" spans="1:12" ht="15.6" customHeight="1">
      <c r="A59" s="3"/>
      <c r="B59" s="9"/>
      <c r="C59" s="27"/>
      <c r="D59" s="651">
        <v>2023</v>
      </c>
      <c r="E59" s="8" t="s">
        <v>29</v>
      </c>
      <c r="F59" s="8" t="s">
        <v>29</v>
      </c>
      <c r="G59" s="8" t="s">
        <v>29</v>
      </c>
      <c r="H59" s="8"/>
      <c r="I59" s="8">
        <f t="shared" si="21"/>
        <v>137</v>
      </c>
      <c r="J59" s="8">
        <v>9</v>
      </c>
      <c r="K59" s="8">
        <v>128</v>
      </c>
      <c r="L59" s="683"/>
    </row>
    <row r="60" spans="1:12" ht="8.1" customHeight="1">
      <c r="A60" s="3"/>
      <c r="B60" s="9"/>
      <c r="C60" s="27"/>
      <c r="D60" s="651"/>
      <c r="E60" s="8"/>
      <c r="F60" s="8"/>
      <c r="G60" s="8"/>
      <c r="H60" s="8"/>
      <c r="I60" s="8"/>
      <c r="J60" s="8"/>
      <c r="K60" s="8"/>
      <c r="L60" s="683"/>
    </row>
    <row r="61" spans="1:12" ht="15.6" customHeight="1">
      <c r="A61" s="5"/>
      <c r="B61" s="6" t="s">
        <v>607</v>
      </c>
      <c r="C61" s="27"/>
      <c r="D61" s="651">
        <v>2021</v>
      </c>
      <c r="E61" s="8" t="s">
        <v>29</v>
      </c>
      <c r="F61" s="8" t="s">
        <v>29</v>
      </c>
      <c r="G61" s="8" t="s">
        <v>29</v>
      </c>
      <c r="H61" s="8"/>
      <c r="I61" s="8">
        <f>SUM(J61:K61)</f>
        <v>81</v>
      </c>
      <c r="J61" s="8">
        <v>48</v>
      </c>
      <c r="K61" s="8">
        <v>33</v>
      </c>
      <c r="L61" s="507"/>
    </row>
    <row r="62" spans="1:12" ht="15.6" customHeight="1">
      <c r="A62" s="3"/>
      <c r="B62" s="9" t="s">
        <v>608</v>
      </c>
      <c r="C62" s="27"/>
      <c r="D62" s="622">
        <v>2022</v>
      </c>
      <c r="E62" s="8" t="s">
        <v>29</v>
      </c>
      <c r="F62" s="8" t="s">
        <v>29</v>
      </c>
      <c r="G62" s="8" t="s">
        <v>29</v>
      </c>
      <c r="H62" s="8"/>
      <c r="I62" s="8">
        <f t="shared" ref="I62:I63" si="22">SUM(J62:K62)</f>
        <v>69</v>
      </c>
      <c r="J62" s="8">
        <v>43</v>
      </c>
      <c r="K62" s="8">
        <v>26</v>
      </c>
      <c r="L62" s="683"/>
    </row>
    <row r="63" spans="1:12" ht="15.6" customHeight="1">
      <c r="A63" s="3"/>
      <c r="B63" s="9"/>
      <c r="C63" s="27"/>
      <c r="D63" s="651">
        <v>2023</v>
      </c>
      <c r="E63" s="8" t="s">
        <v>29</v>
      </c>
      <c r="F63" s="8" t="s">
        <v>29</v>
      </c>
      <c r="G63" s="8" t="s">
        <v>29</v>
      </c>
      <c r="H63" s="8"/>
      <c r="I63" s="8">
        <f t="shared" si="22"/>
        <v>54</v>
      </c>
      <c r="J63" s="8">
        <v>32</v>
      </c>
      <c r="K63" s="8">
        <v>22</v>
      </c>
      <c r="L63" s="593"/>
    </row>
    <row r="64" spans="1:12" ht="8.1" customHeight="1">
      <c r="A64" s="3"/>
      <c r="B64" s="9"/>
      <c r="C64" s="27"/>
      <c r="D64" s="651"/>
      <c r="E64" s="8"/>
      <c r="F64" s="8"/>
      <c r="G64" s="8"/>
      <c r="H64" s="8"/>
      <c r="I64" s="8"/>
      <c r="J64" s="8"/>
      <c r="K64" s="8"/>
      <c r="L64" s="593"/>
    </row>
    <row r="65" spans="1:12">
      <c r="A65" s="15"/>
      <c r="B65" s="10" t="s">
        <v>16</v>
      </c>
      <c r="C65" s="27"/>
      <c r="D65" s="651"/>
      <c r="E65" s="8"/>
      <c r="F65" s="8"/>
      <c r="G65" s="8"/>
      <c r="H65" s="8"/>
      <c r="I65" s="8"/>
      <c r="J65" s="8"/>
      <c r="K65" s="8"/>
      <c r="L65" s="683"/>
    </row>
    <row r="66" spans="1:12" ht="15.6" customHeight="1">
      <c r="A66" s="5"/>
      <c r="B66" s="6" t="s">
        <v>609</v>
      </c>
      <c r="C66" s="27"/>
      <c r="D66" s="651">
        <v>2021</v>
      </c>
      <c r="E66" s="8">
        <f>SUM(F66:G66)</f>
        <v>54</v>
      </c>
      <c r="F66" s="8">
        <v>28</v>
      </c>
      <c r="G66" s="8">
        <v>26</v>
      </c>
      <c r="H66" s="8"/>
      <c r="I66" s="8">
        <f>SUM(J66:K66)</f>
        <v>305</v>
      </c>
      <c r="J66" s="8">
        <v>228</v>
      </c>
      <c r="K66" s="8">
        <v>77</v>
      </c>
      <c r="L66" s="28"/>
    </row>
    <row r="67" spans="1:12" ht="15.6" customHeight="1">
      <c r="A67" s="3"/>
      <c r="B67" s="9" t="s">
        <v>610</v>
      </c>
      <c r="C67" s="27"/>
      <c r="D67" s="622">
        <v>2022</v>
      </c>
      <c r="E67" s="8">
        <f t="shared" ref="E67:E68" si="23">SUM(F67:G67)</f>
        <v>55</v>
      </c>
      <c r="F67" s="8">
        <v>29</v>
      </c>
      <c r="G67" s="8">
        <v>26</v>
      </c>
      <c r="H67" s="8"/>
      <c r="I67" s="8">
        <f t="shared" ref="I67:I68" si="24">SUM(J67:K67)</f>
        <v>311</v>
      </c>
      <c r="J67" s="8">
        <v>228</v>
      </c>
      <c r="K67" s="8">
        <v>83</v>
      </c>
      <c r="L67" s="29"/>
    </row>
    <row r="68" spans="1:12" ht="15.6" customHeight="1">
      <c r="A68" s="3"/>
      <c r="B68" s="9"/>
      <c r="C68" s="27"/>
      <c r="D68" s="651">
        <v>2023</v>
      </c>
      <c r="E68" s="8">
        <f t="shared" si="23"/>
        <v>53</v>
      </c>
      <c r="F68" s="8">
        <v>27</v>
      </c>
      <c r="G68" s="8">
        <v>26</v>
      </c>
      <c r="H68" s="8"/>
      <c r="I68" s="8">
        <f t="shared" si="24"/>
        <v>349</v>
      </c>
      <c r="J68" s="8">
        <v>260</v>
      </c>
      <c r="K68" s="8">
        <v>89</v>
      </c>
      <c r="L68" s="683"/>
    </row>
    <row r="69" spans="1:12" ht="8.1" customHeight="1">
      <c r="A69" s="3"/>
      <c r="B69" s="9"/>
      <c r="C69" s="27"/>
      <c r="D69" s="651"/>
      <c r="E69" s="8"/>
      <c r="F69" s="8"/>
      <c r="G69" s="8"/>
      <c r="H69" s="8"/>
      <c r="I69" s="8"/>
      <c r="J69" s="8"/>
      <c r="K69" s="8"/>
      <c r="L69" s="683"/>
    </row>
    <row r="70" spans="1:12" ht="15.6" customHeight="1">
      <c r="A70" s="5"/>
      <c r="B70" s="6" t="s">
        <v>611</v>
      </c>
      <c r="C70" s="10"/>
      <c r="D70" s="651">
        <v>2021</v>
      </c>
      <c r="E70" s="8">
        <f>SUM(F70:G70)</f>
        <v>53</v>
      </c>
      <c r="F70" s="8">
        <v>24</v>
      </c>
      <c r="G70" s="8">
        <v>29</v>
      </c>
      <c r="H70" s="8"/>
      <c r="I70" s="8">
        <f>SUM(J70:K70)</f>
        <v>291</v>
      </c>
      <c r="J70" s="8">
        <v>221</v>
      </c>
      <c r="K70" s="8">
        <v>70</v>
      </c>
      <c r="L70" s="28"/>
    </row>
    <row r="71" spans="1:12" ht="15.6" customHeight="1">
      <c r="A71" s="3"/>
      <c r="B71" s="9" t="s">
        <v>612</v>
      </c>
      <c r="C71" s="27"/>
      <c r="D71" s="622">
        <v>2022</v>
      </c>
      <c r="E71" s="8">
        <f t="shared" ref="E71:E72" si="25">SUM(F71:G71)</f>
        <v>52</v>
      </c>
      <c r="F71" s="8">
        <v>23</v>
      </c>
      <c r="G71" s="8">
        <v>29</v>
      </c>
      <c r="H71" s="8"/>
      <c r="I71" s="8">
        <f t="shared" ref="I71:I72" si="26">SUM(J71:K71)</f>
        <v>299</v>
      </c>
      <c r="J71" s="8">
        <v>226</v>
      </c>
      <c r="K71" s="8">
        <v>73</v>
      </c>
      <c r="L71" s="28"/>
    </row>
    <row r="72" spans="1:12" ht="15.6" customHeight="1">
      <c r="A72" s="3"/>
      <c r="B72" s="9"/>
      <c r="C72" s="27"/>
      <c r="D72" s="651">
        <v>2023</v>
      </c>
      <c r="E72" s="8">
        <f t="shared" si="25"/>
        <v>51</v>
      </c>
      <c r="F72" s="8">
        <v>21</v>
      </c>
      <c r="G72" s="8">
        <v>30</v>
      </c>
      <c r="H72" s="8"/>
      <c r="I72" s="8">
        <f t="shared" si="26"/>
        <v>365</v>
      </c>
      <c r="J72" s="8">
        <v>284</v>
      </c>
      <c r="K72" s="8">
        <v>81</v>
      </c>
      <c r="L72" s="683"/>
    </row>
    <row r="73" spans="1:12" ht="8.1" customHeight="1">
      <c r="A73" s="3"/>
      <c r="B73" s="9"/>
      <c r="C73" s="27"/>
      <c r="D73" s="651"/>
      <c r="E73" s="8"/>
      <c r="F73" s="8"/>
      <c r="G73" s="8"/>
      <c r="H73" s="8"/>
      <c r="I73" s="8"/>
      <c r="J73" s="8"/>
      <c r="K73" s="8"/>
      <c r="L73" s="683"/>
    </row>
    <row r="74" spans="1:12" ht="15.6" customHeight="1">
      <c r="A74" s="5"/>
      <c r="B74" s="6" t="s">
        <v>613</v>
      </c>
      <c r="C74" s="27"/>
      <c r="D74" s="651">
        <v>2021</v>
      </c>
      <c r="E74" s="8">
        <f>SUM(F74:G74)</f>
        <v>45</v>
      </c>
      <c r="F74" s="8">
        <v>17</v>
      </c>
      <c r="G74" s="8">
        <v>28</v>
      </c>
      <c r="H74" s="8"/>
      <c r="I74" s="8">
        <f>SUM(J74:K74)</f>
        <v>214</v>
      </c>
      <c r="J74" s="8">
        <v>127</v>
      </c>
      <c r="K74" s="8">
        <v>87</v>
      </c>
      <c r="L74" s="28"/>
    </row>
    <row r="75" spans="1:12" ht="15.6" customHeight="1">
      <c r="A75" s="3"/>
      <c r="B75" s="9" t="s">
        <v>614</v>
      </c>
      <c r="C75" s="27"/>
      <c r="D75" s="622">
        <v>2022</v>
      </c>
      <c r="E75" s="8">
        <f t="shared" ref="E75:E76" si="27">SUM(F75:G75)</f>
        <v>45</v>
      </c>
      <c r="F75" s="8">
        <v>17</v>
      </c>
      <c r="G75" s="8">
        <v>28</v>
      </c>
      <c r="H75" s="8"/>
      <c r="I75" s="8">
        <f t="shared" ref="I75:I76" si="28">SUM(J75:K75)</f>
        <v>203</v>
      </c>
      <c r="J75" s="8">
        <v>123</v>
      </c>
      <c r="K75" s="8">
        <v>80</v>
      </c>
      <c r="L75" s="29"/>
    </row>
    <row r="76" spans="1:12" ht="15.6" customHeight="1">
      <c r="A76" s="3"/>
      <c r="B76" s="9"/>
      <c r="C76" s="27"/>
      <c r="D76" s="651">
        <v>2023</v>
      </c>
      <c r="E76" s="8">
        <f t="shared" si="27"/>
        <v>44</v>
      </c>
      <c r="F76" s="8">
        <v>17</v>
      </c>
      <c r="G76" s="8">
        <v>27</v>
      </c>
      <c r="H76" s="8"/>
      <c r="I76" s="8">
        <f t="shared" si="28"/>
        <v>229</v>
      </c>
      <c r="J76" s="8">
        <v>151</v>
      </c>
      <c r="K76" s="8">
        <v>78</v>
      </c>
      <c r="L76" s="683"/>
    </row>
    <row r="77" spans="1:12" ht="14.1" customHeight="1" thickBot="1">
      <c r="A77" s="692"/>
      <c r="B77" s="659"/>
      <c r="C77" s="659"/>
      <c r="D77" s="704"/>
      <c r="E77" s="705"/>
      <c r="F77" s="706"/>
      <c r="G77" s="706"/>
      <c r="H77" s="659"/>
      <c r="I77" s="658"/>
      <c r="J77" s="659"/>
      <c r="K77" s="659"/>
      <c r="L77" s="659"/>
    </row>
    <row r="78" spans="1:12" s="525" customFormat="1" ht="16.5" customHeight="1">
      <c r="A78" s="675"/>
      <c r="B78" s="675"/>
      <c r="C78" s="676"/>
      <c r="D78" s="677"/>
      <c r="E78" s="676"/>
      <c r="F78" s="678"/>
      <c r="G78" s="678"/>
      <c r="H78" s="676"/>
      <c r="I78" s="675"/>
      <c r="J78" s="679"/>
      <c r="K78" s="680"/>
      <c r="L78" s="367" t="s">
        <v>829</v>
      </c>
    </row>
    <row r="79" spans="1:12" s="525" customFormat="1" ht="15" customHeight="1">
      <c r="A79" s="385"/>
      <c r="B79" s="385"/>
      <c r="C79" s="676"/>
      <c r="D79" s="677"/>
      <c r="E79" s="676"/>
      <c r="F79" s="678"/>
      <c r="G79" s="678"/>
      <c r="H79" s="676"/>
      <c r="I79" s="681"/>
      <c r="J79" s="679"/>
      <c r="K79" s="680"/>
      <c r="L79" s="368" t="s">
        <v>810</v>
      </c>
    </row>
    <row r="80" spans="1:12" s="525" customFormat="1" ht="16.5" customHeight="1">
      <c r="A80" s="385"/>
      <c r="B80" s="525" t="s">
        <v>1076</v>
      </c>
      <c r="C80" s="707"/>
      <c r="D80" s="708"/>
      <c r="E80" s="708"/>
      <c r="F80" s="678"/>
      <c r="G80" s="678"/>
      <c r="H80" s="676"/>
      <c r="I80" s="681"/>
      <c r="J80" s="679"/>
      <c r="K80" s="680"/>
      <c r="L80" s="676"/>
    </row>
    <row r="81" spans="1:12" s="525" customFormat="1" ht="16.5" customHeight="1">
      <c r="A81" s="675"/>
      <c r="B81" s="690" t="s">
        <v>1074</v>
      </c>
      <c r="C81" s="709"/>
      <c r="D81" s="710"/>
      <c r="E81" s="710"/>
      <c r="F81" s="711"/>
      <c r="G81" s="711"/>
      <c r="H81" s="712"/>
      <c r="I81" s="675"/>
      <c r="J81" s="690"/>
      <c r="K81" s="713"/>
      <c r="L81" s="712"/>
    </row>
    <row r="82" spans="1:12" s="525" customFormat="1" ht="16.5" customHeight="1">
      <c r="A82" s="714"/>
      <c r="B82" s="691" t="s">
        <v>1075</v>
      </c>
      <c r="C82" s="715"/>
      <c r="D82" s="710"/>
      <c r="E82" s="710"/>
      <c r="F82" s="678"/>
      <c r="G82" s="678"/>
      <c r="H82" s="676"/>
      <c r="I82" s="681"/>
      <c r="J82" s="679"/>
      <c r="K82" s="680"/>
      <c r="L82" s="676"/>
    </row>
    <row r="83" spans="1:12">
      <c r="A83" s="702"/>
      <c r="B83" s="702"/>
      <c r="C83" s="31"/>
      <c r="D83" s="716"/>
      <c r="E83" s="31"/>
      <c r="F83" s="696"/>
      <c r="G83" s="696"/>
      <c r="H83" s="31"/>
      <c r="I83" s="697"/>
      <c r="J83" s="2"/>
      <c r="K83" s="698"/>
      <c r="L83" s="31"/>
    </row>
  </sheetData>
  <mergeCells count="4">
    <mergeCell ref="E5:G6"/>
    <mergeCell ref="I6:K6"/>
    <mergeCell ref="E7:G7"/>
    <mergeCell ref="I7:K7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67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83"/>
  <sheetViews>
    <sheetView view="pageBreakPreview" zoomScale="80" zoomScaleNormal="100" zoomScaleSheetLayoutView="80" workbookViewId="0">
      <selection activeCell="B4" sqref="B4"/>
    </sheetView>
  </sheetViews>
  <sheetFormatPr defaultColWidth="12.5703125" defaultRowHeight="16.5"/>
  <cols>
    <col min="1" max="1" width="1.28515625" style="587" customWidth="1"/>
    <col min="2" max="2" width="12.5703125" style="587"/>
    <col min="3" max="3" width="40.28515625" style="587" customWidth="1"/>
    <col min="4" max="4" width="10.28515625" style="587" customWidth="1"/>
    <col min="5" max="6" width="7.7109375" style="587" customWidth="1"/>
    <col min="7" max="7" width="12.28515625" style="587" customWidth="1"/>
    <col min="8" max="8" width="1.140625" style="587" customWidth="1"/>
    <col min="9" max="10" width="7.7109375" style="587" customWidth="1"/>
    <col min="11" max="11" width="12.28515625" style="587" customWidth="1"/>
    <col min="12" max="12" width="1.140625" style="587" customWidth="1"/>
    <col min="13" max="16384" width="12.5703125" style="587"/>
  </cols>
  <sheetData>
    <row r="1" spans="1:15" ht="10.15" customHeight="1">
      <c r="D1" s="608"/>
    </row>
    <row r="2" spans="1:15" s="1" customFormat="1" ht="16.5" customHeight="1">
      <c r="B2" s="627" t="s">
        <v>1215</v>
      </c>
      <c r="C2" s="628" t="s">
        <v>1147</v>
      </c>
      <c r="D2" s="629"/>
      <c r="F2" s="630"/>
      <c r="G2" s="630"/>
      <c r="I2" s="631"/>
    </row>
    <row r="3" spans="1:15" s="1" customFormat="1" ht="16.5" customHeight="1">
      <c r="B3" s="632" t="s">
        <v>1216</v>
      </c>
      <c r="C3" s="633" t="s">
        <v>1148</v>
      </c>
      <c r="D3" s="634"/>
      <c r="F3" s="630"/>
      <c r="G3" s="630"/>
      <c r="I3" s="631"/>
    </row>
    <row r="4" spans="1:15" s="1" customFormat="1" ht="12" customHeight="1" thickBot="1">
      <c r="D4" s="635"/>
      <c r="F4" s="630"/>
      <c r="G4" s="630"/>
      <c r="I4" s="631"/>
    </row>
    <row r="5" spans="1:15" s="1" customFormat="1" ht="2.25" customHeight="1" thickTop="1">
      <c r="A5" s="636"/>
      <c r="B5" s="637"/>
      <c r="C5" s="637"/>
      <c r="D5" s="638"/>
      <c r="E5" s="1717" t="s">
        <v>394</v>
      </c>
      <c r="F5" s="1717"/>
      <c r="G5" s="1717"/>
      <c r="H5" s="637"/>
      <c r="I5" s="639"/>
      <c r="J5" s="640"/>
      <c r="K5" s="637"/>
      <c r="L5" s="636"/>
    </row>
    <row r="6" spans="1:15" s="1" customFormat="1" ht="15" customHeight="1">
      <c r="A6" s="2"/>
      <c r="B6" s="10" t="s">
        <v>569</v>
      </c>
      <c r="C6" s="7"/>
      <c r="D6" s="641" t="s">
        <v>1</v>
      </c>
      <c r="E6" s="1713"/>
      <c r="F6" s="1713"/>
      <c r="G6" s="1713"/>
      <c r="H6" s="642"/>
      <c r="I6" s="1718" t="s">
        <v>395</v>
      </c>
      <c r="J6" s="1718"/>
      <c r="K6" s="1718"/>
      <c r="L6" s="2"/>
    </row>
    <row r="7" spans="1:15" s="1" customFormat="1" ht="15" customHeight="1">
      <c r="A7" s="2"/>
      <c r="B7" s="643" t="s">
        <v>570</v>
      </c>
      <c r="C7" s="7"/>
      <c r="D7" s="669" t="s">
        <v>6</v>
      </c>
      <c r="E7" s="1714" t="s">
        <v>398</v>
      </c>
      <c r="F7" s="1714"/>
      <c r="G7" s="1714"/>
      <c r="H7" s="670"/>
      <c r="I7" s="1719" t="s">
        <v>359</v>
      </c>
      <c r="J7" s="1719"/>
      <c r="K7" s="1719"/>
      <c r="L7" s="2"/>
    </row>
    <row r="8" spans="1:15" s="1" customFormat="1" ht="19.5" customHeight="1">
      <c r="A8" s="2"/>
      <c r="B8" s="7"/>
      <c r="C8" s="27"/>
      <c r="D8" s="641"/>
      <c r="E8" s="382" t="s">
        <v>2</v>
      </c>
      <c r="F8" s="382" t="s">
        <v>571</v>
      </c>
      <c r="G8" s="382" t="s">
        <v>34</v>
      </c>
      <c r="H8" s="382"/>
      <c r="I8" s="382" t="s">
        <v>2</v>
      </c>
      <c r="J8" s="382" t="s">
        <v>571</v>
      </c>
      <c r="K8" s="382" t="s">
        <v>34</v>
      </c>
      <c r="L8" s="2"/>
    </row>
    <row r="9" spans="1:15" s="1" customFormat="1" ht="14.25" customHeight="1">
      <c r="A9" s="2"/>
      <c r="B9" s="7"/>
      <c r="C9" s="27"/>
      <c r="D9" s="641"/>
      <c r="E9" s="383" t="s">
        <v>7</v>
      </c>
      <c r="F9" s="383" t="s">
        <v>572</v>
      </c>
      <c r="G9" s="383" t="s">
        <v>36</v>
      </c>
      <c r="H9" s="383"/>
      <c r="I9" s="383" t="s">
        <v>7</v>
      </c>
      <c r="J9" s="383" t="s">
        <v>572</v>
      </c>
      <c r="K9" s="383" t="s">
        <v>36</v>
      </c>
      <c r="L9" s="2"/>
    </row>
    <row r="10" spans="1:15" s="1" customFormat="1" ht="3" customHeight="1">
      <c r="A10" s="646"/>
      <c r="B10" s="646"/>
      <c r="C10" s="646"/>
      <c r="D10" s="647"/>
      <c r="E10" s="646"/>
      <c r="F10" s="648"/>
      <c r="G10" s="648"/>
      <c r="H10" s="646"/>
      <c r="I10" s="649"/>
      <c r="J10" s="648"/>
      <c r="K10" s="646"/>
      <c r="L10" s="646"/>
    </row>
    <row r="11" spans="1:15" s="1" customFormat="1" ht="8.1" customHeight="1">
      <c r="A11" s="2"/>
      <c r="B11" s="3"/>
      <c r="C11" s="2"/>
      <c r="D11" s="635"/>
      <c r="E11" s="650"/>
      <c r="F11" s="4"/>
      <c r="G11" s="4"/>
      <c r="H11" s="4"/>
      <c r="I11" s="4"/>
      <c r="J11" s="4"/>
      <c r="K11" s="4"/>
      <c r="M11" s="15"/>
      <c r="O11" s="2"/>
    </row>
    <row r="12" spans="1:15" ht="15.6" customHeight="1">
      <c r="A12" s="5"/>
      <c r="B12" s="6" t="s">
        <v>615</v>
      </c>
      <c r="C12" s="7"/>
      <c r="D12" s="651">
        <v>2021</v>
      </c>
      <c r="E12" s="296">
        <f>SUM(F12:G12)</f>
        <v>46</v>
      </c>
      <c r="F12" s="296">
        <v>17</v>
      </c>
      <c r="G12" s="296">
        <v>29</v>
      </c>
      <c r="H12" s="296"/>
      <c r="I12" s="296">
        <f>SUM(J12:K12)</f>
        <v>294</v>
      </c>
      <c r="J12" s="296">
        <v>167</v>
      </c>
      <c r="K12" s="296">
        <v>127</v>
      </c>
      <c r="L12" s="28"/>
      <c r="M12" s="507"/>
    </row>
    <row r="13" spans="1:15" ht="15.6" customHeight="1">
      <c r="A13" s="3"/>
      <c r="B13" s="9" t="s">
        <v>616</v>
      </c>
      <c r="C13" s="7"/>
      <c r="D13" s="622">
        <v>2022</v>
      </c>
      <c r="E13" s="296">
        <f t="shared" ref="E13:E14" si="0">SUM(F13:G13)</f>
        <v>46</v>
      </c>
      <c r="F13" s="296">
        <v>17</v>
      </c>
      <c r="G13" s="296">
        <v>29</v>
      </c>
      <c r="H13" s="296"/>
      <c r="I13" s="296">
        <f t="shared" ref="I13:I14" si="1">SUM(J13:K13)</f>
        <v>275</v>
      </c>
      <c r="J13" s="296">
        <v>152</v>
      </c>
      <c r="K13" s="296">
        <v>123</v>
      </c>
      <c r="L13" s="28"/>
      <c r="M13" s="507"/>
    </row>
    <row r="14" spans="1:15" ht="15.6" customHeight="1">
      <c r="A14" s="3"/>
      <c r="B14" s="9"/>
      <c r="C14" s="7"/>
      <c r="D14" s="651">
        <v>2023</v>
      </c>
      <c r="E14" s="296">
        <f t="shared" si="0"/>
        <v>44</v>
      </c>
      <c r="F14" s="296">
        <v>15</v>
      </c>
      <c r="G14" s="296">
        <v>29</v>
      </c>
      <c r="H14" s="296"/>
      <c r="I14" s="296">
        <f t="shared" si="1"/>
        <v>275</v>
      </c>
      <c r="J14" s="296">
        <v>149</v>
      </c>
      <c r="K14" s="296">
        <v>126</v>
      </c>
      <c r="L14" s="683"/>
      <c r="M14" s="507"/>
    </row>
    <row r="15" spans="1:15" ht="8.1" customHeight="1">
      <c r="A15" s="3"/>
      <c r="B15" s="9"/>
      <c r="C15" s="7"/>
      <c r="D15" s="651"/>
      <c r="E15" s="296"/>
      <c r="F15" s="296"/>
      <c r="G15" s="296"/>
      <c r="H15" s="296"/>
      <c r="I15" s="296"/>
      <c r="J15" s="296"/>
      <c r="K15" s="296"/>
      <c r="L15" s="683"/>
      <c r="M15" s="507"/>
    </row>
    <row r="16" spans="1:15" ht="15.6" customHeight="1">
      <c r="A16" s="5"/>
      <c r="B16" s="6" t="s">
        <v>997</v>
      </c>
      <c r="C16" s="27"/>
      <c r="D16" s="651">
        <v>2021</v>
      </c>
      <c r="E16" s="296">
        <f>SUM(F16:G16)</f>
        <v>18</v>
      </c>
      <c r="F16" s="296">
        <v>5</v>
      </c>
      <c r="G16" s="296">
        <v>13</v>
      </c>
      <c r="H16" s="296"/>
      <c r="I16" s="296">
        <f>SUM(J16:K16)</f>
        <v>133</v>
      </c>
      <c r="J16" s="296">
        <v>53</v>
      </c>
      <c r="K16" s="296">
        <v>80</v>
      </c>
      <c r="L16" s="28"/>
      <c r="M16" s="507"/>
    </row>
    <row r="17" spans="1:13" ht="15.6" customHeight="1">
      <c r="A17" s="3"/>
      <c r="B17" s="9" t="s">
        <v>998</v>
      </c>
      <c r="C17" s="27"/>
      <c r="D17" s="622">
        <v>2022</v>
      </c>
      <c r="E17" s="296">
        <f t="shared" ref="E17:E18" si="2">SUM(F17:G17)</f>
        <v>18</v>
      </c>
      <c r="F17" s="296">
        <v>5</v>
      </c>
      <c r="G17" s="296">
        <v>13</v>
      </c>
      <c r="H17" s="296"/>
      <c r="I17" s="296">
        <f t="shared" ref="I17:I18" si="3">SUM(J17:K17)</f>
        <v>105</v>
      </c>
      <c r="J17" s="296">
        <v>42</v>
      </c>
      <c r="K17" s="296">
        <v>63</v>
      </c>
      <c r="L17" s="29"/>
      <c r="M17" s="507"/>
    </row>
    <row r="18" spans="1:13" ht="15.6" customHeight="1">
      <c r="A18" s="3"/>
      <c r="B18" s="9"/>
      <c r="C18" s="27"/>
      <c r="D18" s="651">
        <v>2023</v>
      </c>
      <c r="E18" s="296">
        <f t="shared" si="2"/>
        <v>20</v>
      </c>
      <c r="F18" s="296">
        <v>6</v>
      </c>
      <c r="G18" s="296">
        <v>14</v>
      </c>
      <c r="H18" s="296"/>
      <c r="I18" s="296">
        <f t="shared" si="3"/>
        <v>139</v>
      </c>
      <c r="J18" s="296">
        <v>47</v>
      </c>
      <c r="K18" s="296">
        <v>92</v>
      </c>
      <c r="L18" s="683"/>
      <c r="M18" s="507"/>
    </row>
    <row r="19" spans="1:13" ht="8.1" customHeight="1">
      <c r="A19" s="3"/>
      <c r="B19" s="9"/>
      <c r="C19" s="27"/>
      <c r="D19" s="651"/>
      <c r="E19" s="296"/>
      <c r="F19" s="296"/>
      <c r="G19" s="296"/>
      <c r="H19" s="296"/>
      <c r="I19" s="296"/>
      <c r="J19" s="296"/>
      <c r="K19" s="296"/>
      <c r="L19" s="683"/>
      <c r="M19" s="507"/>
    </row>
    <row r="20" spans="1:13" ht="15.6" customHeight="1">
      <c r="A20" s="5"/>
      <c r="B20" s="6" t="s">
        <v>999</v>
      </c>
      <c r="C20" s="10"/>
      <c r="D20" s="651">
        <v>2021</v>
      </c>
      <c r="E20" s="296">
        <f>SUM(F20:G20)</f>
        <v>13</v>
      </c>
      <c r="F20" s="296">
        <v>4</v>
      </c>
      <c r="G20" s="296">
        <v>9</v>
      </c>
      <c r="H20" s="296"/>
      <c r="I20" s="296">
        <f>SUM(J20:K20)</f>
        <v>38</v>
      </c>
      <c r="J20" s="296">
        <v>10</v>
      </c>
      <c r="K20" s="296">
        <v>28</v>
      </c>
      <c r="L20" s="28"/>
      <c r="M20" s="507"/>
    </row>
    <row r="21" spans="1:13" ht="15.6" customHeight="1">
      <c r="A21" s="3"/>
      <c r="B21" s="9" t="s">
        <v>1000</v>
      </c>
      <c r="C21" s="27"/>
      <c r="D21" s="622">
        <v>2022</v>
      </c>
      <c r="E21" s="296">
        <f t="shared" ref="E21:E22" si="4">SUM(F21:G21)</f>
        <v>13</v>
      </c>
      <c r="F21" s="296">
        <v>4</v>
      </c>
      <c r="G21" s="296">
        <v>9</v>
      </c>
      <c r="H21" s="296"/>
      <c r="I21" s="296">
        <f t="shared" ref="I21:I22" si="5">SUM(J21:K21)</f>
        <v>24</v>
      </c>
      <c r="J21" s="296">
        <v>7</v>
      </c>
      <c r="K21" s="296">
        <v>17</v>
      </c>
      <c r="L21" s="28"/>
      <c r="M21" s="507"/>
    </row>
    <row r="22" spans="1:13" ht="15.6" customHeight="1">
      <c r="A22" s="15"/>
      <c r="B22" s="10"/>
      <c r="C22" s="7"/>
      <c r="D22" s="651">
        <v>2023</v>
      </c>
      <c r="E22" s="296">
        <f t="shared" si="4"/>
        <v>14</v>
      </c>
      <c r="F22" s="296">
        <v>4</v>
      </c>
      <c r="G22" s="296">
        <v>10</v>
      </c>
      <c r="H22" s="296"/>
      <c r="I22" s="296">
        <f t="shared" si="5"/>
        <v>24</v>
      </c>
      <c r="J22" s="296">
        <v>4</v>
      </c>
      <c r="K22" s="296">
        <v>20</v>
      </c>
      <c r="L22" s="683"/>
      <c r="M22" s="507"/>
    </row>
    <row r="23" spans="1:13" ht="8.1" customHeight="1">
      <c r="A23" s="15"/>
      <c r="B23" s="10"/>
      <c r="C23" s="7"/>
      <c r="D23" s="651"/>
      <c r="E23" s="296"/>
      <c r="F23" s="296"/>
      <c r="G23" s="296"/>
      <c r="H23" s="296"/>
      <c r="I23" s="296"/>
      <c r="J23" s="296"/>
      <c r="K23" s="296"/>
      <c r="L23" s="683"/>
      <c r="M23" s="507"/>
    </row>
    <row r="24" spans="1:13" ht="15.6" customHeight="1">
      <c r="A24" s="15"/>
      <c r="B24" s="10" t="s">
        <v>17</v>
      </c>
      <c r="C24" s="7"/>
      <c r="D24" s="651"/>
      <c r="E24" s="296"/>
      <c r="F24" s="296"/>
      <c r="G24" s="296"/>
      <c r="H24" s="296"/>
      <c r="I24" s="296"/>
      <c r="J24" s="296"/>
      <c r="K24" s="296"/>
      <c r="L24" s="683"/>
      <c r="M24" s="507"/>
    </row>
    <row r="25" spans="1:13" ht="15.6" customHeight="1">
      <c r="A25" s="5"/>
      <c r="B25" s="6" t="s">
        <v>617</v>
      </c>
      <c r="C25" s="27"/>
      <c r="D25" s="651">
        <v>2021</v>
      </c>
      <c r="E25" s="296">
        <f>SUM(F25:G25)</f>
        <v>47</v>
      </c>
      <c r="F25" s="296">
        <v>29</v>
      </c>
      <c r="G25" s="296">
        <v>18</v>
      </c>
      <c r="H25" s="296"/>
      <c r="I25" s="296">
        <f>SUM(J25:K25)</f>
        <v>211</v>
      </c>
      <c r="J25" s="296">
        <v>187</v>
      </c>
      <c r="K25" s="296">
        <v>24</v>
      </c>
      <c r="L25" s="683"/>
      <c r="M25" s="507"/>
    </row>
    <row r="26" spans="1:13" ht="15.6" customHeight="1">
      <c r="A26" s="3"/>
      <c r="B26" s="9" t="s">
        <v>618</v>
      </c>
      <c r="C26" s="27"/>
      <c r="D26" s="622">
        <v>2022</v>
      </c>
      <c r="E26" s="296">
        <f t="shared" ref="E26:E27" si="6">SUM(F26:G26)</f>
        <v>46</v>
      </c>
      <c r="F26" s="296">
        <v>28</v>
      </c>
      <c r="G26" s="296">
        <v>18</v>
      </c>
      <c r="H26" s="296"/>
      <c r="I26" s="296">
        <f t="shared" ref="I26:I27" si="7">SUM(J26:K26)</f>
        <v>253</v>
      </c>
      <c r="J26" s="296">
        <v>230</v>
      </c>
      <c r="K26" s="296">
        <v>23</v>
      </c>
      <c r="L26" s="29"/>
      <c r="M26" s="507"/>
    </row>
    <row r="27" spans="1:13" ht="15.6" customHeight="1">
      <c r="A27" s="3"/>
      <c r="B27" s="9"/>
      <c r="C27" s="27"/>
      <c r="D27" s="651">
        <v>2023</v>
      </c>
      <c r="E27" s="296">
        <f t="shared" si="6"/>
        <v>43</v>
      </c>
      <c r="F27" s="296">
        <v>27</v>
      </c>
      <c r="G27" s="296">
        <v>16</v>
      </c>
      <c r="H27" s="296"/>
      <c r="I27" s="296">
        <f t="shared" si="7"/>
        <v>233</v>
      </c>
      <c r="J27" s="296">
        <v>210</v>
      </c>
      <c r="K27" s="296">
        <v>23</v>
      </c>
      <c r="L27" s="683"/>
      <c r="M27" s="507"/>
    </row>
    <row r="28" spans="1:13" ht="8.1" customHeight="1">
      <c r="A28" s="3"/>
      <c r="B28" s="9"/>
      <c r="C28" s="27"/>
      <c r="D28" s="651"/>
      <c r="E28" s="296"/>
      <c r="F28" s="296"/>
      <c r="G28" s="296"/>
      <c r="H28" s="296"/>
      <c r="I28" s="296"/>
      <c r="J28" s="296"/>
      <c r="K28" s="296"/>
      <c r="L28" s="683"/>
      <c r="M28" s="507"/>
    </row>
    <row r="29" spans="1:13" ht="15.6" customHeight="1">
      <c r="A29" s="5"/>
      <c r="B29" s="6" t="s">
        <v>619</v>
      </c>
      <c r="C29" s="10"/>
      <c r="D29" s="651">
        <v>2021</v>
      </c>
      <c r="E29" s="296">
        <f>SUM(F29:G29)</f>
        <v>47</v>
      </c>
      <c r="F29" s="296">
        <v>14</v>
      </c>
      <c r="G29" s="296">
        <v>33</v>
      </c>
      <c r="H29" s="296"/>
      <c r="I29" s="296">
        <f>SUM(J29:K29)</f>
        <v>332</v>
      </c>
      <c r="J29" s="296">
        <v>201</v>
      </c>
      <c r="K29" s="296">
        <v>131</v>
      </c>
      <c r="L29" s="28"/>
      <c r="M29" s="507"/>
    </row>
    <row r="30" spans="1:13" ht="15.6" customHeight="1">
      <c r="A30" s="3"/>
      <c r="B30" s="9" t="s">
        <v>620</v>
      </c>
      <c r="C30" s="27"/>
      <c r="D30" s="622">
        <v>2022</v>
      </c>
      <c r="E30" s="296">
        <f t="shared" ref="E30:E31" si="8">SUM(F30:G30)</f>
        <v>47</v>
      </c>
      <c r="F30" s="296">
        <v>14</v>
      </c>
      <c r="G30" s="296">
        <v>33</v>
      </c>
      <c r="H30" s="296"/>
      <c r="I30" s="296">
        <f t="shared" ref="I30:I31" si="9">SUM(J30:K30)</f>
        <v>420</v>
      </c>
      <c r="J30" s="296">
        <v>270</v>
      </c>
      <c r="K30" s="296">
        <v>150</v>
      </c>
      <c r="L30" s="28"/>
      <c r="M30" s="507"/>
    </row>
    <row r="31" spans="1:13" ht="15.6" customHeight="1">
      <c r="A31" s="3"/>
      <c r="B31" s="9"/>
      <c r="C31" s="27"/>
      <c r="D31" s="651">
        <v>2023</v>
      </c>
      <c r="E31" s="296">
        <f t="shared" si="8"/>
        <v>47</v>
      </c>
      <c r="F31" s="296">
        <v>14</v>
      </c>
      <c r="G31" s="296">
        <v>33</v>
      </c>
      <c r="H31" s="296"/>
      <c r="I31" s="296">
        <f t="shared" si="9"/>
        <v>378</v>
      </c>
      <c r="J31" s="296">
        <v>258</v>
      </c>
      <c r="K31" s="296">
        <v>120</v>
      </c>
      <c r="L31" s="683"/>
      <c r="M31" s="507"/>
    </row>
    <row r="32" spans="1:13" ht="8.1" customHeight="1">
      <c r="A32" s="3"/>
      <c r="B32" s="9"/>
      <c r="C32" s="27"/>
      <c r="D32" s="651"/>
      <c r="E32" s="296"/>
      <c r="F32" s="296"/>
      <c r="G32" s="296"/>
      <c r="H32" s="296"/>
      <c r="I32" s="296"/>
      <c r="J32" s="296"/>
      <c r="K32" s="296"/>
      <c r="L32" s="683"/>
      <c r="M32" s="507"/>
    </row>
    <row r="33" spans="1:13" ht="15.6" customHeight="1">
      <c r="A33" s="5"/>
      <c r="B33" s="6" t="s">
        <v>621</v>
      </c>
      <c r="C33" s="7"/>
      <c r="D33" s="651">
        <v>2021</v>
      </c>
      <c r="E33" s="296">
        <f>SUM(F33:G33)</f>
        <v>24</v>
      </c>
      <c r="F33" s="296">
        <v>3</v>
      </c>
      <c r="G33" s="296">
        <v>21</v>
      </c>
      <c r="H33" s="296"/>
      <c r="I33" s="296">
        <f>SUM(J33:K33)</f>
        <v>106</v>
      </c>
      <c r="J33" s="296">
        <v>57</v>
      </c>
      <c r="K33" s="296">
        <v>49</v>
      </c>
      <c r="L33" s="28"/>
      <c r="M33" s="507"/>
    </row>
    <row r="34" spans="1:13" ht="15.6" customHeight="1">
      <c r="A34" s="3"/>
      <c r="B34" s="9" t="s">
        <v>622</v>
      </c>
      <c r="C34" s="7"/>
      <c r="D34" s="622">
        <v>2022</v>
      </c>
      <c r="E34" s="296">
        <f t="shared" ref="E34:E35" si="10">SUM(F34:G34)</f>
        <v>24</v>
      </c>
      <c r="F34" s="296">
        <v>3</v>
      </c>
      <c r="G34" s="296">
        <v>21</v>
      </c>
      <c r="H34" s="296"/>
      <c r="I34" s="296">
        <f t="shared" ref="I34:I35" si="11">SUM(J34:K34)</f>
        <v>106</v>
      </c>
      <c r="J34" s="296">
        <v>54</v>
      </c>
      <c r="K34" s="296">
        <v>52</v>
      </c>
      <c r="L34" s="28"/>
      <c r="M34" s="507"/>
    </row>
    <row r="35" spans="1:13" ht="15.6" customHeight="1">
      <c r="A35" s="3"/>
      <c r="B35" s="9"/>
      <c r="C35" s="7"/>
      <c r="D35" s="651">
        <v>2023</v>
      </c>
      <c r="E35" s="296">
        <f t="shared" si="10"/>
        <v>21</v>
      </c>
      <c r="F35" s="296">
        <v>5</v>
      </c>
      <c r="G35" s="296">
        <v>16</v>
      </c>
      <c r="H35" s="296"/>
      <c r="I35" s="296">
        <f t="shared" si="11"/>
        <v>89</v>
      </c>
      <c r="J35" s="296">
        <v>39</v>
      </c>
      <c r="K35" s="296">
        <v>50</v>
      </c>
      <c r="L35" s="683"/>
      <c r="M35" s="507"/>
    </row>
    <row r="36" spans="1:13" ht="8.1" customHeight="1">
      <c r="A36" s="3"/>
      <c r="B36" s="9"/>
      <c r="C36" s="7"/>
      <c r="D36" s="651"/>
      <c r="E36" s="296"/>
      <c r="F36" s="296"/>
      <c r="G36" s="296"/>
      <c r="H36" s="296"/>
      <c r="I36" s="296"/>
      <c r="J36" s="296"/>
      <c r="K36" s="296"/>
      <c r="L36" s="683"/>
      <c r="M36" s="507"/>
    </row>
    <row r="37" spans="1:13" ht="15.6" customHeight="1">
      <c r="A37" s="5"/>
      <c r="B37" s="6" t="s">
        <v>623</v>
      </c>
      <c r="C37" s="7"/>
      <c r="D37" s="651">
        <v>2021</v>
      </c>
      <c r="E37" s="296">
        <f>SUM(F37:G37)</f>
        <v>15</v>
      </c>
      <c r="F37" s="296">
        <v>3</v>
      </c>
      <c r="G37" s="296">
        <v>12</v>
      </c>
      <c r="H37" s="296"/>
      <c r="I37" s="296">
        <f>SUM(J37:K37)</f>
        <v>54</v>
      </c>
      <c r="J37" s="159">
        <v>1</v>
      </c>
      <c r="K37" s="296">
        <v>53</v>
      </c>
      <c r="L37" s="28"/>
      <c r="M37" s="507"/>
    </row>
    <row r="38" spans="1:13" ht="15.6" customHeight="1">
      <c r="A38" s="3"/>
      <c r="B38" s="9" t="s">
        <v>624</v>
      </c>
      <c r="C38" s="7"/>
      <c r="D38" s="622">
        <v>2022</v>
      </c>
      <c r="E38" s="296">
        <f t="shared" ref="E38:E39" si="12">SUM(F38:G38)</f>
        <v>15</v>
      </c>
      <c r="F38" s="296">
        <v>3</v>
      </c>
      <c r="G38" s="296">
        <v>12</v>
      </c>
      <c r="H38" s="296"/>
      <c r="I38" s="296">
        <f t="shared" ref="I38:I39" si="13">SUM(J38:K38)</f>
        <v>40</v>
      </c>
      <c r="J38" s="8">
        <v>1</v>
      </c>
      <c r="K38" s="296">
        <v>39</v>
      </c>
      <c r="L38" s="28"/>
      <c r="M38" s="507"/>
    </row>
    <row r="39" spans="1:13" ht="15.6" customHeight="1">
      <c r="A39" s="3"/>
      <c r="B39" s="9"/>
      <c r="C39" s="7"/>
      <c r="D39" s="651">
        <v>2023</v>
      </c>
      <c r="E39" s="296">
        <f t="shared" si="12"/>
        <v>15</v>
      </c>
      <c r="F39" s="296">
        <v>5</v>
      </c>
      <c r="G39" s="296">
        <v>10</v>
      </c>
      <c r="H39" s="296"/>
      <c r="I39" s="296">
        <f t="shared" si="13"/>
        <v>38</v>
      </c>
      <c r="J39" s="296">
        <v>2</v>
      </c>
      <c r="K39" s="296">
        <v>36</v>
      </c>
      <c r="L39" s="683"/>
      <c r="M39" s="507"/>
    </row>
    <row r="40" spans="1:13" ht="8.1" customHeight="1">
      <c r="A40" s="3"/>
      <c r="B40" s="9"/>
      <c r="C40" s="7"/>
      <c r="D40" s="651"/>
      <c r="E40" s="296"/>
      <c r="F40" s="296"/>
      <c r="G40" s="296"/>
      <c r="H40" s="296"/>
      <c r="I40" s="296"/>
      <c r="J40" s="296"/>
      <c r="K40" s="296"/>
      <c r="L40" s="683"/>
      <c r="M40" s="507"/>
    </row>
    <row r="41" spans="1:13" ht="15.6" customHeight="1">
      <c r="A41" s="5"/>
      <c r="B41" s="6" t="s">
        <v>625</v>
      </c>
      <c r="C41" s="13"/>
      <c r="D41" s="651">
        <v>2021</v>
      </c>
      <c r="E41" s="296">
        <f>SUM(F41:G41)</f>
        <v>20</v>
      </c>
      <c r="F41" s="296">
        <v>6</v>
      </c>
      <c r="G41" s="296">
        <v>14</v>
      </c>
      <c r="H41" s="296"/>
      <c r="I41" s="296">
        <f>SUM(J41:K41)</f>
        <v>57</v>
      </c>
      <c r="J41" s="296">
        <v>54</v>
      </c>
      <c r="K41" s="296">
        <v>3</v>
      </c>
      <c r="L41" s="28"/>
      <c r="M41" s="507"/>
    </row>
    <row r="42" spans="1:13" ht="15.6" customHeight="1">
      <c r="A42" s="3"/>
      <c r="B42" s="9" t="s">
        <v>626</v>
      </c>
      <c r="C42" s="13"/>
      <c r="D42" s="622">
        <v>2022</v>
      </c>
      <c r="E42" s="296">
        <f t="shared" ref="E42:E43" si="14">SUM(F42:G42)</f>
        <v>20</v>
      </c>
      <c r="F42" s="296">
        <v>6</v>
      </c>
      <c r="G42" s="296">
        <v>14</v>
      </c>
      <c r="H42" s="296"/>
      <c r="I42" s="296">
        <f t="shared" ref="I42:I43" si="15">SUM(J42:K42)</f>
        <v>44</v>
      </c>
      <c r="J42" s="296">
        <v>39</v>
      </c>
      <c r="K42" s="296">
        <v>5</v>
      </c>
      <c r="L42" s="28"/>
      <c r="M42" s="507"/>
    </row>
    <row r="43" spans="1:13" ht="15.6" customHeight="1">
      <c r="A43" s="15"/>
      <c r="B43" s="10"/>
      <c r="C43" s="7"/>
      <c r="D43" s="651">
        <v>2023</v>
      </c>
      <c r="E43" s="296">
        <f t="shared" si="14"/>
        <v>18</v>
      </c>
      <c r="F43" s="296">
        <v>5</v>
      </c>
      <c r="G43" s="296">
        <v>13</v>
      </c>
      <c r="H43" s="296"/>
      <c r="I43" s="296">
        <f t="shared" si="15"/>
        <v>34</v>
      </c>
      <c r="J43" s="296">
        <v>32</v>
      </c>
      <c r="K43" s="296">
        <v>2</v>
      </c>
      <c r="L43" s="683"/>
      <c r="M43" s="507"/>
    </row>
    <row r="44" spans="1:13" ht="8.1" customHeight="1">
      <c r="A44" s="15"/>
      <c r="B44" s="10"/>
      <c r="C44" s="7"/>
      <c r="D44" s="651"/>
      <c r="E44" s="296"/>
      <c r="F44" s="296"/>
      <c r="G44" s="296"/>
      <c r="H44" s="296"/>
      <c r="I44" s="296"/>
      <c r="J44" s="296"/>
      <c r="K44" s="296"/>
      <c r="L44" s="683"/>
      <c r="M44" s="507"/>
    </row>
    <row r="45" spans="1:13" ht="15.6" customHeight="1">
      <c r="A45" s="15"/>
      <c r="B45" s="10" t="s">
        <v>18</v>
      </c>
      <c r="C45" s="27"/>
      <c r="D45" s="651"/>
      <c r="E45" s="296"/>
      <c r="F45" s="296"/>
      <c r="G45" s="296"/>
      <c r="H45" s="296"/>
      <c r="I45" s="296"/>
      <c r="J45" s="296"/>
      <c r="K45" s="296"/>
      <c r="L45" s="683"/>
      <c r="M45" s="507"/>
    </row>
    <row r="46" spans="1:13" ht="15.6" customHeight="1">
      <c r="A46" s="5"/>
      <c r="B46" s="6" t="s">
        <v>627</v>
      </c>
      <c r="C46" s="10"/>
      <c r="D46" s="651">
        <v>2021</v>
      </c>
      <c r="E46" s="296">
        <f>SUM(F46:G46)</f>
        <v>60</v>
      </c>
      <c r="F46" s="296">
        <v>28</v>
      </c>
      <c r="G46" s="296">
        <v>32</v>
      </c>
      <c r="H46" s="296"/>
      <c r="I46" s="296">
        <f>SUM(J46:K46)</f>
        <v>319</v>
      </c>
      <c r="J46" s="296">
        <v>173</v>
      </c>
      <c r="K46" s="296">
        <v>146</v>
      </c>
      <c r="L46" s="28"/>
      <c r="M46" s="507"/>
    </row>
    <row r="47" spans="1:13" ht="15.6" customHeight="1">
      <c r="A47" s="3"/>
      <c r="B47" s="9" t="s">
        <v>628</v>
      </c>
      <c r="C47" s="27"/>
      <c r="D47" s="622">
        <v>2022</v>
      </c>
      <c r="E47" s="296">
        <f t="shared" ref="E47:E48" si="16">SUM(F47:G47)</f>
        <v>60</v>
      </c>
      <c r="F47" s="296">
        <v>28</v>
      </c>
      <c r="G47" s="296">
        <v>32</v>
      </c>
      <c r="H47" s="296"/>
      <c r="I47" s="296">
        <f t="shared" ref="I47:I48" si="17">SUM(J47:K47)</f>
        <v>293</v>
      </c>
      <c r="J47" s="296">
        <v>182</v>
      </c>
      <c r="K47" s="296">
        <v>111</v>
      </c>
      <c r="L47" s="28"/>
      <c r="M47" s="507"/>
    </row>
    <row r="48" spans="1:13" ht="15.6" customHeight="1">
      <c r="A48" s="3"/>
      <c r="B48" s="9"/>
      <c r="C48" s="27"/>
      <c r="D48" s="651">
        <v>2023</v>
      </c>
      <c r="E48" s="296">
        <f t="shared" si="16"/>
        <v>61</v>
      </c>
      <c r="F48" s="296">
        <v>26</v>
      </c>
      <c r="G48" s="296">
        <v>35</v>
      </c>
      <c r="H48" s="296"/>
      <c r="I48" s="296">
        <f t="shared" si="17"/>
        <v>284</v>
      </c>
      <c r="J48" s="296">
        <v>203</v>
      </c>
      <c r="K48" s="296">
        <v>81</v>
      </c>
      <c r="L48" s="683"/>
      <c r="M48" s="507"/>
    </row>
    <row r="49" spans="1:13" ht="8.1" customHeight="1">
      <c r="A49" s="2"/>
      <c r="B49" s="7"/>
      <c r="C49" s="7"/>
      <c r="D49" s="651"/>
      <c r="E49" s="296"/>
      <c r="F49" s="296"/>
      <c r="G49" s="296"/>
      <c r="H49" s="296"/>
      <c r="I49" s="296"/>
      <c r="J49" s="296"/>
      <c r="K49" s="296"/>
      <c r="L49" s="7"/>
      <c r="M49" s="507"/>
    </row>
    <row r="50" spans="1:13" ht="15.6" customHeight="1">
      <c r="A50" s="5"/>
      <c r="B50" s="6" t="s">
        <v>629</v>
      </c>
      <c r="C50" s="10"/>
      <c r="D50" s="651">
        <v>2021</v>
      </c>
      <c r="E50" s="296">
        <f>SUM(F50:G50)</f>
        <v>40</v>
      </c>
      <c r="F50" s="296">
        <v>10</v>
      </c>
      <c r="G50" s="296">
        <v>30</v>
      </c>
      <c r="H50" s="296"/>
      <c r="I50" s="296">
        <f>SUM(J50:K50)</f>
        <v>252</v>
      </c>
      <c r="J50" s="296">
        <v>197</v>
      </c>
      <c r="K50" s="296">
        <v>55</v>
      </c>
      <c r="L50" s="11"/>
      <c r="M50" s="507"/>
    </row>
    <row r="51" spans="1:13" ht="15.6" customHeight="1">
      <c r="A51" s="3"/>
      <c r="B51" s="9" t="s">
        <v>630</v>
      </c>
      <c r="C51" s="27"/>
      <c r="D51" s="622">
        <v>2022</v>
      </c>
      <c r="E51" s="296">
        <f t="shared" ref="E51:E52" si="18">SUM(F51:G51)</f>
        <v>40</v>
      </c>
      <c r="F51" s="296">
        <v>10</v>
      </c>
      <c r="G51" s="296">
        <v>30</v>
      </c>
      <c r="H51" s="296"/>
      <c r="I51" s="296">
        <f t="shared" ref="I51:I52" si="19">SUM(J51:K51)</f>
        <v>226</v>
      </c>
      <c r="J51" s="296">
        <v>170</v>
      </c>
      <c r="K51" s="296">
        <v>56</v>
      </c>
      <c r="L51" s="11"/>
      <c r="M51" s="507"/>
    </row>
    <row r="52" spans="1:13" ht="15.6" customHeight="1">
      <c r="A52" s="3"/>
      <c r="B52" s="9"/>
      <c r="C52" s="27"/>
      <c r="D52" s="651">
        <v>2023</v>
      </c>
      <c r="E52" s="296">
        <f t="shared" si="18"/>
        <v>37</v>
      </c>
      <c r="F52" s="296">
        <v>8</v>
      </c>
      <c r="G52" s="296">
        <v>29</v>
      </c>
      <c r="H52" s="296"/>
      <c r="I52" s="296">
        <f t="shared" si="19"/>
        <v>190</v>
      </c>
      <c r="J52" s="296">
        <v>142</v>
      </c>
      <c r="K52" s="296">
        <v>48</v>
      </c>
      <c r="L52" s="27"/>
      <c r="M52" s="507"/>
    </row>
    <row r="53" spans="1:13" ht="8.1" customHeight="1">
      <c r="A53" s="3"/>
      <c r="B53" s="9"/>
      <c r="C53" s="27"/>
      <c r="D53" s="651"/>
      <c r="E53" s="296"/>
      <c r="F53" s="296"/>
      <c r="G53" s="296"/>
      <c r="H53" s="296"/>
      <c r="I53" s="296"/>
      <c r="J53" s="296"/>
      <c r="K53" s="296"/>
      <c r="L53" s="27"/>
      <c r="M53" s="507"/>
    </row>
    <row r="54" spans="1:13" ht="15.6" customHeight="1">
      <c r="A54" s="5"/>
      <c r="B54" s="6" t="s">
        <v>631</v>
      </c>
      <c r="C54" s="10"/>
      <c r="D54" s="651">
        <v>2021</v>
      </c>
      <c r="E54" s="296">
        <f>SUM(F54:G54)</f>
        <v>41</v>
      </c>
      <c r="F54" s="296">
        <v>13</v>
      </c>
      <c r="G54" s="296">
        <v>28</v>
      </c>
      <c r="H54" s="296"/>
      <c r="I54" s="296">
        <f>SUM(J54:K54)</f>
        <v>202</v>
      </c>
      <c r="J54" s="296">
        <v>99</v>
      </c>
      <c r="K54" s="296">
        <v>103</v>
      </c>
      <c r="L54" s="11"/>
      <c r="M54" s="507"/>
    </row>
    <row r="55" spans="1:13" ht="15.6" customHeight="1">
      <c r="A55" s="3"/>
      <c r="B55" s="9" t="s">
        <v>632</v>
      </c>
      <c r="C55" s="27"/>
      <c r="D55" s="622">
        <v>2022</v>
      </c>
      <c r="E55" s="296">
        <f t="shared" ref="E55:E56" si="20">SUM(F55:G55)</f>
        <v>41</v>
      </c>
      <c r="F55" s="296">
        <v>13</v>
      </c>
      <c r="G55" s="296">
        <v>28</v>
      </c>
      <c r="H55" s="296"/>
      <c r="I55" s="296">
        <f t="shared" ref="I55:I56" si="21">SUM(J55:K55)</f>
        <v>189</v>
      </c>
      <c r="J55" s="296">
        <v>107</v>
      </c>
      <c r="K55" s="296">
        <v>82</v>
      </c>
      <c r="L55" s="11"/>
      <c r="M55" s="507"/>
    </row>
    <row r="56" spans="1:13" ht="15.6" customHeight="1">
      <c r="A56" s="3"/>
      <c r="B56" s="9"/>
      <c r="C56" s="27"/>
      <c r="D56" s="651">
        <v>2023</v>
      </c>
      <c r="E56" s="296">
        <f t="shared" si="20"/>
        <v>43</v>
      </c>
      <c r="F56" s="296">
        <v>13</v>
      </c>
      <c r="G56" s="296">
        <v>30</v>
      </c>
      <c r="H56" s="296"/>
      <c r="I56" s="296">
        <f t="shared" si="21"/>
        <v>207</v>
      </c>
      <c r="J56" s="296">
        <v>127</v>
      </c>
      <c r="K56" s="296">
        <v>80</v>
      </c>
      <c r="L56" s="27"/>
      <c r="M56" s="507"/>
    </row>
    <row r="57" spans="1:13" ht="8.1" customHeight="1">
      <c r="A57" s="3"/>
      <c r="B57" s="9"/>
      <c r="C57" s="27"/>
      <c r="D57" s="651"/>
      <c r="E57" s="296"/>
      <c r="F57" s="296"/>
      <c r="G57" s="296"/>
      <c r="H57" s="296"/>
      <c r="I57" s="296"/>
      <c r="J57" s="296"/>
      <c r="K57" s="296"/>
      <c r="L57" s="27"/>
      <c r="M57" s="507"/>
    </row>
    <row r="58" spans="1:13" ht="15.6" customHeight="1">
      <c r="A58" s="5"/>
      <c r="B58" s="6" t="s">
        <v>633</v>
      </c>
      <c r="C58" s="7"/>
      <c r="D58" s="651">
        <v>2021</v>
      </c>
      <c r="E58" s="296">
        <f t="shared" ref="E58:E60" si="22">SUM(F58:G58)</f>
        <v>56</v>
      </c>
      <c r="F58" s="296">
        <v>17</v>
      </c>
      <c r="G58" s="296">
        <v>39</v>
      </c>
      <c r="H58" s="296"/>
      <c r="I58" s="296">
        <f>SUM(J58:K58)</f>
        <v>287</v>
      </c>
      <c r="J58" s="296">
        <v>212</v>
      </c>
      <c r="K58" s="296">
        <v>75</v>
      </c>
      <c r="L58" s="7"/>
      <c r="M58" s="507"/>
    </row>
    <row r="59" spans="1:13" ht="15.6" customHeight="1">
      <c r="A59" s="3"/>
      <c r="B59" s="9" t="s">
        <v>634</v>
      </c>
      <c r="C59" s="7"/>
      <c r="D59" s="622">
        <v>2022</v>
      </c>
      <c r="E59" s="296">
        <f t="shared" si="22"/>
        <v>56</v>
      </c>
      <c r="F59" s="296">
        <v>17</v>
      </c>
      <c r="G59" s="296">
        <v>39</v>
      </c>
      <c r="H59" s="296"/>
      <c r="I59" s="296">
        <f t="shared" ref="I59:I60" si="23">SUM(J59:K59)</f>
        <v>262</v>
      </c>
      <c r="J59" s="296">
        <v>190</v>
      </c>
      <c r="K59" s="296">
        <v>72</v>
      </c>
      <c r="L59" s="7"/>
      <c r="M59" s="507"/>
    </row>
    <row r="60" spans="1:13" ht="15.6" customHeight="1">
      <c r="A60" s="3"/>
      <c r="B60" s="9"/>
      <c r="C60" s="7"/>
      <c r="D60" s="651">
        <v>2023</v>
      </c>
      <c r="E60" s="296">
        <f t="shared" si="22"/>
        <v>57</v>
      </c>
      <c r="F60" s="296">
        <v>18</v>
      </c>
      <c r="G60" s="296">
        <v>39</v>
      </c>
      <c r="H60" s="296"/>
      <c r="I60" s="296">
        <f t="shared" si="23"/>
        <v>273</v>
      </c>
      <c r="J60" s="296">
        <v>193</v>
      </c>
      <c r="K60" s="296">
        <v>80</v>
      </c>
      <c r="L60" s="7"/>
      <c r="M60" s="507"/>
    </row>
    <row r="61" spans="1:13" ht="8.1" customHeight="1">
      <c r="A61" s="3"/>
      <c r="B61" s="9"/>
      <c r="C61" s="7"/>
      <c r="D61" s="651"/>
      <c r="E61" s="296"/>
      <c r="F61" s="296"/>
      <c r="G61" s="296"/>
      <c r="H61" s="296"/>
      <c r="I61" s="296"/>
      <c r="J61" s="296"/>
      <c r="K61" s="296"/>
      <c r="L61" s="7"/>
      <c r="M61" s="507"/>
    </row>
    <row r="62" spans="1:13" ht="15.6" customHeight="1">
      <c r="A62" s="5"/>
      <c r="B62" s="6" t="s">
        <v>635</v>
      </c>
      <c r="C62" s="10"/>
      <c r="D62" s="651">
        <v>2021</v>
      </c>
      <c r="E62" s="296">
        <f>SUM(F62:G62)</f>
        <v>42</v>
      </c>
      <c r="F62" s="296">
        <v>31</v>
      </c>
      <c r="G62" s="296">
        <v>11</v>
      </c>
      <c r="H62" s="296"/>
      <c r="I62" s="296">
        <f>SUM(J62:K62)</f>
        <v>280</v>
      </c>
      <c r="J62" s="296">
        <v>183</v>
      </c>
      <c r="K62" s="296">
        <v>97</v>
      </c>
      <c r="L62" s="11"/>
      <c r="M62" s="507"/>
    </row>
    <row r="63" spans="1:13" ht="15.6" customHeight="1">
      <c r="A63" s="3"/>
      <c r="B63" s="9" t="s">
        <v>636</v>
      </c>
      <c r="C63" s="27"/>
      <c r="D63" s="622">
        <v>2022</v>
      </c>
      <c r="E63" s="296">
        <f t="shared" ref="E63:E64" si="24">SUM(F63:G63)</f>
        <v>42</v>
      </c>
      <c r="F63" s="296">
        <v>31</v>
      </c>
      <c r="G63" s="296">
        <v>11</v>
      </c>
      <c r="H63" s="296"/>
      <c r="I63" s="296">
        <f t="shared" ref="I63:I64" si="25">SUM(J63:K63)</f>
        <v>254</v>
      </c>
      <c r="J63" s="296">
        <v>168</v>
      </c>
      <c r="K63" s="296">
        <v>86</v>
      </c>
      <c r="L63" s="11"/>
      <c r="M63" s="507"/>
    </row>
    <row r="64" spans="1:13" ht="15.6" customHeight="1">
      <c r="A64" s="3"/>
      <c r="B64" s="9"/>
      <c r="C64" s="27"/>
      <c r="D64" s="651">
        <v>2023</v>
      </c>
      <c r="E64" s="296">
        <f t="shared" si="24"/>
        <v>41</v>
      </c>
      <c r="F64" s="296">
        <v>28</v>
      </c>
      <c r="G64" s="296">
        <v>13</v>
      </c>
      <c r="H64" s="296"/>
      <c r="I64" s="296">
        <f t="shared" si="25"/>
        <v>229</v>
      </c>
      <c r="J64" s="296">
        <v>144</v>
      </c>
      <c r="K64" s="296">
        <v>85</v>
      </c>
      <c r="L64" s="27"/>
      <c r="M64" s="507"/>
    </row>
    <row r="65" spans="1:13" ht="8.1" customHeight="1">
      <c r="A65" s="3"/>
      <c r="B65" s="9"/>
      <c r="C65" s="27"/>
      <c r="D65" s="651"/>
      <c r="E65" s="296"/>
      <c r="F65" s="296"/>
      <c r="G65" s="296"/>
      <c r="H65" s="296"/>
      <c r="I65" s="296"/>
      <c r="J65" s="296"/>
      <c r="K65" s="296"/>
      <c r="L65" s="27"/>
      <c r="M65" s="507"/>
    </row>
    <row r="66" spans="1:13" ht="15.6" customHeight="1">
      <c r="A66" s="5"/>
      <c r="B66" s="6" t="s">
        <v>1001</v>
      </c>
      <c r="C66" s="7"/>
      <c r="D66" s="651">
        <v>2021</v>
      </c>
      <c r="E66" s="296">
        <f>SUM(F66:G66)</f>
        <v>13</v>
      </c>
      <c r="F66" s="296">
        <v>4</v>
      </c>
      <c r="G66" s="296">
        <v>9</v>
      </c>
      <c r="H66" s="296"/>
      <c r="I66" s="296">
        <f>SUM(J66:K66)</f>
        <v>34</v>
      </c>
      <c r="J66" s="296">
        <v>1</v>
      </c>
      <c r="K66" s="296">
        <v>33</v>
      </c>
      <c r="L66" s="11"/>
      <c r="M66" s="507"/>
    </row>
    <row r="67" spans="1:13" ht="15.6" customHeight="1">
      <c r="A67" s="3"/>
      <c r="B67" s="9" t="s">
        <v>1002</v>
      </c>
      <c r="C67" s="7"/>
      <c r="D67" s="622">
        <v>2022</v>
      </c>
      <c r="E67" s="296">
        <f t="shared" ref="E67:E68" si="26">SUM(F67:G67)</f>
        <v>13</v>
      </c>
      <c r="F67" s="296">
        <v>4</v>
      </c>
      <c r="G67" s="296">
        <v>9</v>
      </c>
      <c r="H67" s="296"/>
      <c r="I67" s="296">
        <f t="shared" ref="I67:I68" si="27">SUM(J67:K67)</f>
        <v>17</v>
      </c>
      <c r="J67" s="296">
        <v>1</v>
      </c>
      <c r="K67" s="296">
        <v>16</v>
      </c>
      <c r="L67" s="7"/>
      <c r="M67" s="507"/>
    </row>
    <row r="68" spans="1:13" ht="15.6" customHeight="1">
      <c r="A68" s="3"/>
      <c r="B68" s="9"/>
      <c r="C68" s="7"/>
      <c r="D68" s="651">
        <v>2023</v>
      </c>
      <c r="E68" s="296">
        <f t="shared" si="26"/>
        <v>12</v>
      </c>
      <c r="F68" s="296">
        <v>2</v>
      </c>
      <c r="G68" s="296">
        <v>10</v>
      </c>
      <c r="H68" s="296"/>
      <c r="I68" s="296">
        <f t="shared" si="27"/>
        <v>21</v>
      </c>
      <c r="J68" s="296">
        <v>3</v>
      </c>
      <c r="K68" s="296">
        <v>18</v>
      </c>
      <c r="L68" s="7"/>
      <c r="M68" s="507"/>
    </row>
    <row r="69" spans="1:13" ht="8.1" customHeight="1">
      <c r="A69" s="3"/>
      <c r="B69" s="9"/>
      <c r="C69" s="7"/>
      <c r="D69" s="651"/>
      <c r="E69" s="296"/>
      <c r="F69" s="296"/>
      <c r="G69" s="296"/>
      <c r="H69" s="296"/>
      <c r="I69" s="296"/>
      <c r="J69" s="296"/>
      <c r="K69" s="296"/>
      <c r="L69" s="7"/>
      <c r="M69" s="507"/>
    </row>
    <row r="70" spans="1:13" ht="15.6" customHeight="1">
      <c r="A70" s="5"/>
      <c r="B70" s="6" t="s">
        <v>1003</v>
      </c>
      <c r="C70" s="7"/>
      <c r="D70" s="651">
        <v>2021</v>
      </c>
      <c r="E70" s="296">
        <f>SUM(F70:G70)</f>
        <v>11</v>
      </c>
      <c r="F70" s="296">
        <v>4</v>
      </c>
      <c r="G70" s="296">
        <v>7</v>
      </c>
      <c r="H70" s="296"/>
      <c r="I70" s="296">
        <f>SUM(J70:K70)</f>
        <v>10</v>
      </c>
      <c r="J70" s="8">
        <v>2</v>
      </c>
      <c r="K70" s="296">
        <v>8</v>
      </c>
      <c r="L70" s="7"/>
      <c r="M70" s="507"/>
    </row>
    <row r="71" spans="1:13" ht="15.6" customHeight="1">
      <c r="A71" s="3"/>
      <c r="B71" s="9" t="s">
        <v>1004</v>
      </c>
      <c r="C71" s="7"/>
      <c r="D71" s="622">
        <v>2022</v>
      </c>
      <c r="E71" s="296">
        <f t="shared" ref="E71:E72" si="28">SUM(F71:G71)</f>
        <v>11</v>
      </c>
      <c r="F71" s="296">
        <v>4</v>
      </c>
      <c r="G71" s="296">
        <v>7</v>
      </c>
      <c r="H71" s="296"/>
      <c r="I71" s="296">
        <f t="shared" ref="I71:I72" si="29">SUM(J71:K71)</f>
        <v>9</v>
      </c>
      <c r="J71" s="296">
        <v>2</v>
      </c>
      <c r="K71" s="296">
        <v>7</v>
      </c>
      <c r="L71" s="7"/>
      <c r="M71" s="507"/>
    </row>
    <row r="72" spans="1:13" ht="15.6" customHeight="1">
      <c r="A72" s="3"/>
      <c r="B72" s="9"/>
      <c r="C72" s="7"/>
      <c r="D72" s="651">
        <v>2023</v>
      </c>
      <c r="E72" s="296">
        <f t="shared" si="28"/>
        <v>12</v>
      </c>
      <c r="F72" s="296">
        <v>5</v>
      </c>
      <c r="G72" s="296">
        <v>7</v>
      </c>
      <c r="H72" s="296"/>
      <c r="I72" s="296">
        <f t="shared" si="29"/>
        <v>11</v>
      </c>
      <c r="J72" s="296">
        <v>3</v>
      </c>
      <c r="K72" s="296">
        <v>8</v>
      </c>
      <c r="L72" s="7"/>
      <c r="M72" s="507"/>
    </row>
    <row r="73" spans="1:13" ht="8.1" customHeight="1">
      <c r="A73" s="3"/>
      <c r="B73" s="9"/>
      <c r="C73" s="7"/>
      <c r="D73" s="651"/>
      <c r="E73" s="296"/>
      <c r="F73" s="296"/>
      <c r="G73" s="296"/>
      <c r="H73" s="296"/>
      <c r="I73" s="296"/>
      <c r="J73" s="296"/>
      <c r="K73" s="296"/>
      <c r="L73" s="7"/>
      <c r="M73" s="507"/>
    </row>
    <row r="74" spans="1:13" ht="15.6" customHeight="1">
      <c r="A74" s="5"/>
      <c r="B74" s="6" t="s">
        <v>1005</v>
      </c>
      <c r="C74" s="7"/>
      <c r="D74" s="651">
        <v>2021</v>
      </c>
      <c r="E74" s="296">
        <f>SUM(F74:G74)</f>
        <v>15</v>
      </c>
      <c r="F74" s="296">
        <v>6</v>
      </c>
      <c r="G74" s="296">
        <v>9</v>
      </c>
      <c r="H74" s="296"/>
      <c r="I74" s="296">
        <f>SUM(J74:K74)</f>
        <v>24</v>
      </c>
      <c r="J74" s="296">
        <v>20</v>
      </c>
      <c r="K74" s="296">
        <v>4</v>
      </c>
      <c r="L74" s="7"/>
      <c r="M74" s="507"/>
    </row>
    <row r="75" spans="1:13" ht="15.6" customHeight="1">
      <c r="A75" s="3"/>
      <c r="B75" s="9" t="s">
        <v>1006</v>
      </c>
      <c r="C75" s="7"/>
      <c r="D75" s="622">
        <v>2022</v>
      </c>
      <c r="E75" s="296">
        <f t="shared" ref="E75:E76" si="30">SUM(F75:G75)</f>
        <v>16</v>
      </c>
      <c r="F75" s="296">
        <v>6</v>
      </c>
      <c r="G75" s="296">
        <v>10</v>
      </c>
      <c r="H75" s="296"/>
      <c r="I75" s="296">
        <f t="shared" ref="I75:I76" si="31">SUM(J75:K75)</f>
        <v>17</v>
      </c>
      <c r="J75" s="296">
        <v>13</v>
      </c>
      <c r="K75" s="296">
        <v>4</v>
      </c>
      <c r="L75" s="7"/>
      <c r="M75" s="507"/>
    </row>
    <row r="76" spans="1:13" ht="15.6" customHeight="1">
      <c r="A76" s="3"/>
      <c r="B76" s="9"/>
      <c r="C76" s="7"/>
      <c r="D76" s="651">
        <v>2023</v>
      </c>
      <c r="E76" s="296">
        <f t="shared" si="30"/>
        <v>14</v>
      </c>
      <c r="F76" s="296">
        <v>5</v>
      </c>
      <c r="G76" s="296">
        <v>9</v>
      </c>
      <c r="H76" s="296"/>
      <c r="I76" s="296">
        <f t="shared" si="31"/>
        <v>8</v>
      </c>
      <c r="J76" s="296">
        <v>7</v>
      </c>
      <c r="K76" s="296">
        <v>1</v>
      </c>
      <c r="L76" s="7"/>
      <c r="M76" s="507"/>
    </row>
    <row r="77" spans="1:13" ht="8.1" customHeight="1" thickBot="1">
      <c r="A77" s="692"/>
      <c r="B77" s="659"/>
      <c r="C77" s="655"/>
      <c r="D77" s="655"/>
      <c r="E77" s="655"/>
      <c r="F77" s="657"/>
      <c r="G77" s="657"/>
      <c r="H77" s="655"/>
      <c r="I77" s="674"/>
      <c r="J77" s="674"/>
      <c r="K77" s="674"/>
      <c r="L77" s="655"/>
      <c r="M77" s="507"/>
    </row>
    <row r="78" spans="1:13" s="525" customFormat="1" ht="16.5" customHeight="1">
      <c r="A78" s="675"/>
      <c r="B78" s="675"/>
      <c r="C78" s="676"/>
      <c r="D78" s="676"/>
      <c r="E78" s="676"/>
      <c r="F78" s="678"/>
      <c r="G78" s="678"/>
      <c r="H78" s="676"/>
      <c r="I78" s="675"/>
      <c r="J78" s="679"/>
      <c r="K78" s="680"/>
      <c r="L78" s="367" t="s">
        <v>829</v>
      </c>
    </row>
    <row r="79" spans="1:13" s="525" customFormat="1" ht="16.5" customHeight="1">
      <c r="A79" s="385"/>
      <c r="B79" s="385"/>
      <c r="C79" s="676"/>
      <c r="D79" s="676"/>
      <c r="E79" s="676"/>
      <c r="F79" s="678"/>
      <c r="G79" s="678"/>
      <c r="H79" s="676"/>
      <c r="I79" s="681"/>
      <c r="J79" s="679"/>
      <c r="K79" s="680"/>
      <c r="L79" s="368" t="s">
        <v>810</v>
      </c>
    </row>
    <row r="80" spans="1:13">
      <c r="A80" s="693"/>
      <c r="B80" s="661"/>
      <c r="C80" s="10"/>
      <c r="D80" s="10"/>
      <c r="E80" s="10"/>
      <c r="F80" s="682"/>
      <c r="G80" s="682"/>
      <c r="H80" s="10"/>
      <c r="I80" s="661"/>
      <c r="J80" s="30"/>
      <c r="K80" s="694"/>
      <c r="L80" s="10"/>
      <c r="M80" s="507"/>
    </row>
    <row r="81" spans="1:12">
      <c r="A81" s="695"/>
      <c r="B81" s="695"/>
      <c r="C81" s="31"/>
      <c r="D81" s="31"/>
      <c r="E81" s="31"/>
      <c r="F81" s="696"/>
      <c r="G81" s="696"/>
      <c r="H81" s="31"/>
      <c r="I81" s="697"/>
      <c r="J81" s="2"/>
      <c r="K81" s="698"/>
      <c r="L81" s="31"/>
    </row>
    <row r="82" spans="1:12">
      <c r="A82" s="699"/>
      <c r="B82" s="699"/>
      <c r="C82" s="31"/>
      <c r="D82" s="31"/>
      <c r="E82" s="31"/>
      <c r="F82" s="696"/>
      <c r="G82" s="696"/>
      <c r="H82" s="31"/>
      <c r="I82" s="700"/>
      <c r="J82" s="699"/>
      <c r="K82" s="701"/>
      <c r="L82" s="31"/>
    </row>
    <row r="83" spans="1:12">
      <c r="A83" s="702"/>
      <c r="B83" s="702"/>
      <c r="C83" s="31"/>
      <c r="D83" s="31"/>
      <c r="E83" s="31"/>
      <c r="F83" s="696"/>
      <c r="G83" s="696"/>
      <c r="H83" s="31"/>
      <c r="I83" s="697"/>
      <c r="J83" s="2"/>
      <c r="K83" s="698"/>
      <c r="L83" s="31"/>
    </row>
  </sheetData>
  <mergeCells count="4">
    <mergeCell ref="E5:G6"/>
    <mergeCell ref="I6:K6"/>
    <mergeCell ref="E7:G7"/>
    <mergeCell ref="I7:K7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3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O81"/>
  <sheetViews>
    <sheetView view="pageBreakPreview" zoomScale="80" zoomScaleNormal="100" zoomScaleSheetLayoutView="80" workbookViewId="0">
      <selection activeCell="B4" sqref="B4"/>
    </sheetView>
  </sheetViews>
  <sheetFormatPr defaultColWidth="12.5703125" defaultRowHeight="17.25"/>
  <cols>
    <col min="1" max="1" width="1.28515625" style="501" customWidth="1"/>
    <col min="2" max="2" width="12.7109375" style="501" customWidth="1"/>
    <col min="3" max="3" width="37.28515625" style="501" customWidth="1"/>
    <col min="4" max="4" width="8.5703125" style="502" customWidth="1"/>
    <col min="5" max="5" width="7.7109375" style="501" customWidth="1"/>
    <col min="6" max="6" width="8.7109375" style="501" customWidth="1"/>
    <col min="7" max="7" width="13.7109375" style="501" customWidth="1"/>
    <col min="8" max="8" width="1.140625" style="501" customWidth="1"/>
    <col min="9" max="9" width="7.7109375" style="501" customWidth="1"/>
    <col min="10" max="10" width="8.7109375" style="501" customWidth="1"/>
    <col min="11" max="11" width="13.7109375" style="501" customWidth="1"/>
    <col min="12" max="12" width="1.140625" style="501" customWidth="1"/>
    <col min="13" max="16384" width="12.5703125" style="501"/>
  </cols>
  <sheetData>
    <row r="1" spans="1:15" s="587" customFormat="1" ht="10.15" customHeight="1">
      <c r="D1" s="608"/>
    </row>
    <row r="2" spans="1:15" s="1" customFormat="1" ht="16.5" customHeight="1">
      <c r="B2" s="627" t="s">
        <v>1215</v>
      </c>
      <c r="C2" s="628" t="s">
        <v>1147</v>
      </c>
      <c r="D2" s="629"/>
      <c r="F2" s="630"/>
      <c r="G2" s="630"/>
      <c r="I2" s="631"/>
    </row>
    <row r="3" spans="1:15" s="1" customFormat="1" ht="16.5" customHeight="1">
      <c r="B3" s="632" t="s">
        <v>1216</v>
      </c>
      <c r="C3" s="633" t="s">
        <v>1148</v>
      </c>
      <c r="D3" s="634"/>
      <c r="F3" s="630"/>
      <c r="G3" s="630"/>
      <c r="I3" s="631"/>
    </row>
    <row r="4" spans="1:15" s="1" customFormat="1" ht="12" customHeight="1" thickBot="1">
      <c r="D4" s="635"/>
      <c r="F4" s="630"/>
      <c r="G4" s="630"/>
      <c r="I4" s="631"/>
    </row>
    <row r="5" spans="1:15" s="1" customFormat="1" ht="2.25" customHeight="1" thickTop="1">
      <c r="A5" s="636"/>
      <c r="B5" s="637"/>
      <c r="C5" s="637"/>
      <c r="D5" s="638"/>
      <c r="E5" s="1717" t="s">
        <v>394</v>
      </c>
      <c r="F5" s="1717"/>
      <c r="G5" s="1717"/>
      <c r="H5" s="637"/>
      <c r="I5" s="639"/>
      <c r="J5" s="640"/>
      <c r="K5" s="637"/>
      <c r="L5" s="636"/>
    </row>
    <row r="6" spans="1:15" s="1" customFormat="1" ht="15" customHeight="1">
      <c r="A6" s="2"/>
      <c r="B6" s="10" t="s">
        <v>569</v>
      </c>
      <c r="C6" s="7"/>
      <c r="D6" s="641" t="s">
        <v>1</v>
      </c>
      <c r="E6" s="1713"/>
      <c r="F6" s="1713"/>
      <c r="G6" s="1713"/>
      <c r="H6" s="642"/>
      <c r="I6" s="1718" t="s">
        <v>395</v>
      </c>
      <c r="J6" s="1718"/>
      <c r="K6" s="1718"/>
      <c r="L6" s="2"/>
    </row>
    <row r="7" spans="1:15" s="1" customFormat="1" ht="15" customHeight="1">
      <c r="A7" s="2"/>
      <c r="B7" s="643" t="s">
        <v>570</v>
      </c>
      <c r="C7" s="7"/>
      <c r="D7" s="669" t="s">
        <v>6</v>
      </c>
      <c r="E7" s="1714" t="s">
        <v>398</v>
      </c>
      <c r="F7" s="1714"/>
      <c r="G7" s="1714"/>
      <c r="H7" s="670"/>
      <c r="I7" s="1719" t="s">
        <v>359</v>
      </c>
      <c r="J7" s="1719"/>
      <c r="K7" s="1719"/>
      <c r="L7" s="2"/>
    </row>
    <row r="8" spans="1:15" s="1" customFormat="1" ht="19.5" customHeight="1">
      <c r="A8" s="2"/>
      <c r="B8" s="7"/>
      <c r="C8" s="27"/>
      <c r="D8" s="641"/>
      <c r="E8" s="382" t="s">
        <v>2</v>
      </c>
      <c r="F8" s="382" t="s">
        <v>571</v>
      </c>
      <c r="G8" s="382" t="s">
        <v>34</v>
      </c>
      <c r="H8" s="382"/>
      <c r="I8" s="382" t="s">
        <v>2</v>
      </c>
      <c r="J8" s="382" t="s">
        <v>571</v>
      </c>
      <c r="K8" s="382" t="s">
        <v>34</v>
      </c>
      <c r="L8" s="2"/>
    </row>
    <row r="9" spans="1:15" s="1" customFormat="1" ht="14.25" customHeight="1">
      <c r="A9" s="2"/>
      <c r="B9" s="7"/>
      <c r="C9" s="27"/>
      <c r="D9" s="641"/>
      <c r="E9" s="383" t="s">
        <v>7</v>
      </c>
      <c r="F9" s="383" t="s">
        <v>572</v>
      </c>
      <c r="G9" s="383" t="s">
        <v>36</v>
      </c>
      <c r="H9" s="383"/>
      <c r="I9" s="383" t="s">
        <v>7</v>
      </c>
      <c r="J9" s="383" t="s">
        <v>572</v>
      </c>
      <c r="K9" s="383" t="s">
        <v>36</v>
      </c>
      <c r="L9" s="2"/>
    </row>
    <row r="10" spans="1:15" s="1" customFormat="1" ht="3" customHeight="1">
      <c r="A10" s="646"/>
      <c r="B10" s="646"/>
      <c r="C10" s="646"/>
      <c r="D10" s="647"/>
      <c r="E10" s="646"/>
      <c r="F10" s="648"/>
      <c r="G10" s="648"/>
      <c r="H10" s="646"/>
      <c r="I10" s="649"/>
      <c r="J10" s="648"/>
      <c r="K10" s="646"/>
      <c r="L10" s="646"/>
    </row>
    <row r="11" spans="1:15" s="1" customFormat="1" ht="8.1" customHeight="1">
      <c r="A11" s="2"/>
      <c r="B11" s="3"/>
      <c r="C11" s="2"/>
      <c r="D11" s="635"/>
      <c r="E11" s="650"/>
      <c r="F11" s="4"/>
      <c r="G11" s="4"/>
      <c r="H11" s="4"/>
      <c r="I11" s="4"/>
      <c r="J11" s="4"/>
      <c r="K11" s="4"/>
      <c r="M11" s="15"/>
      <c r="O11" s="2"/>
    </row>
    <row r="12" spans="1:15" s="587" customFormat="1" ht="15.6" customHeight="1">
      <c r="A12" s="5"/>
      <c r="B12" s="6" t="s">
        <v>637</v>
      </c>
      <c r="C12" s="10"/>
      <c r="D12" s="651">
        <v>2021</v>
      </c>
      <c r="E12" s="8">
        <f>SUM(F12:G12)</f>
        <v>21</v>
      </c>
      <c r="F12" s="8">
        <v>12</v>
      </c>
      <c r="G12" s="8">
        <v>9</v>
      </c>
      <c r="H12" s="8"/>
      <c r="I12" s="8">
        <f>SUM(J12:K12)</f>
        <v>122</v>
      </c>
      <c r="J12" s="8">
        <v>97</v>
      </c>
      <c r="K12" s="8">
        <v>25</v>
      </c>
      <c r="L12" s="11"/>
    </row>
    <row r="13" spans="1:15" s="587" customFormat="1" ht="15.6" customHeight="1">
      <c r="A13" s="3"/>
      <c r="B13" s="9" t="s">
        <v>638</v>
      </c>
      <c r="C13" s="27"/>
      <c r="D13" s="622">
        <v>2022</v>
      </c>
      <c r="E13" s="8">
        <f>SUM(F13:G13)</f>
        <v>21</v>
      </c>
      <c r="F13" s="8">
        <v>12</v>
      </c>
      <c r="G13" s="8">
        <v>9</v>
      </c>
      <c r="H13" s="8"/>
      <c r="I13" s="8">
        <f>SUM(J13:K13)</f>
        <v>105</v>
      </c>
      <c r="J13" s="8">
        <v>90</v>
      </c>
      <c r="K13" s="8">
        <v>15</v>
      </c>
      <c r="L13" s="11"/>
    </row>
    <row r="14" spans="1:15" s="587" customFormat="1" ht="15.6" customHeight="1">
      <c r="A14" s="3"/>
      <c r="B14" s="9"/>
      <c r="C14" s="27"/>
      <c r="D14" s="651">
        <v>2023</v>
      </c>
      <c r="E14" s="8">
        <f>SUM(F14:G14)</f>
        <v>19</v>
      </c>
      <c r="F14" s="8">
        <v>11</v>
      </c>
      <c r="G14" s="8">
        <v>8</v>
      </c>
      <c r="H14" s="8"/>
      <c r="I14" s="8">
        <f>SUM(J14:K14)</f>
        <v>84</v>
      </c>
      <c r="J14" s="8">
        <v>70</v>
      </c>
      <c r="K14" s="8">
        <v>14</v>
      </c>
      <c r="L14" s="27"/>
    </row>
    <row r="15" spans="1:15" s="587" customFormat="1" ht="8.1" customHeight="1">
      <c r="A15" s="3"/>
      <c r="B15" s="9"/>
      <c r="C15" s="27"/>
      <c r="D15" s="651"/>
      <c r="E15" s="8"/>
      <c r="F15" s="8"/>
      <c r="G15" s="8"/>
      <c r="H15" s="8"/>
      <c r="I15" s="8"/>
      <c r="J15" s="8"/>
      <c r="K15" s="8"/>
      <c r="L15" s="27"/>
    </row>
    <row r="16" spans="1:15" s="587" customFormat="1" ht="15.6" customHeight="1">
      <c r="A16" s="5"/>
      <c r="B16" s="6" t="s">
        <v>639</v>
      </c>
      <c r="C16" s="7"/>
      <c r="D16" s="651">
        <v>2021</v>
      </c>
      <c r="E16" s="8">
        <f>SUM(F16:G16)</f>
        <v>17</v>
      </c>
      <c r="F16" s="8">
        <v>8</v>
      </c>
      <c r="G16" s="8">
        <v>9</v>
      </c>
      <c r="H16" s="8"/>
      <c r="I16" s="8">
        <f>SUM(J16:K16)</f>
        <v>33</v>
      </c>
      <c r="J16" s="8">
        <v>9</v>
      </c>
      <c r="K16" s="8">
        <v>24</v>
      </c>
      <c r="L16" s="11"/>
    </row>
    <row r="17" spans="1:12" s="587" customFormat="1" ht="15.6" customHeight="1">
      <c r="A17" s="3"/>
      <c r="B17" s="9" t="s">
        <v>640</v>
      </c>
      <c r="C17" s="7"/>
      <c r="D17" s="622">
        <v>2022</v>
      </c>
      <c r="E17" s="8">
        <f>SUM(F17:G17)</f>
        <v>17</v>
      </c>
      <c r="F17" s="8">
        <v>8</v>
      </c>
      <c r="G17" s="8">
        <v>9</v>
      </c>
      <c r="H17" s="8"/>
      <c r="I17" s="8">
        <f>SUM(J17:K17)</f>
        <v>76</v>
      </c>
      <c r="J17" s="8">
        <v>35</v>
      </c>
      <c r="K17" s="8">
        <v>41</v>
      </c>
      <c r="L17" s="7"/>
    </row>
    <row r="18" spans="1:12" s="587" customFormat="1" ht="15.6" customHeight="1">
      <c r="A18" s="3"/>
      <c r="B18" s="9"/>
      <c r="C18" s="7"/>
      <c r="D18" s="651">
        <v>2023</v>
      </c>
      <c r="E18" s="8">
        <f>SUM(F18:G18)</f>
        <v>18</v>
      </c>
      <c r="F18" s="8">
        <v>7</v>
      </c>
      <c r="G18" s="8">
        <v>11</v>
      </c>
      <c r="H18" s="8"/>
      <c r="I18" s="8">
        <f>SUM(J18:K18)</f>
        <v>100</v>
      </c>
      <c r="J18" s="8">
        <v>44</v>
      </c>
      <c r="K18" s="8">
        <v>56</v>
      </c>
      <c r="L18" s="7"/>
    </row>
    <row r="19" spans="1:12" s="587" customFormat="1" ht="8.1" customHeight="1">
      <c r="A19" s="3"/>
      <c r="B19" s="9"/>
      <c r="C19" s="7"/>
      <c r="D19" s="651"/>
      <c r="E19" s="8"/>
      <c r="F19" s="8"/>
      <c r="G19" s="8"/>
      <c r="H19" s="8"/>
      <c r="I19" s="8"/>
      <c r="J19" s="8"/>
      <c r="K19" s="8"/>
      <c r="L19" s="7"/>
    </row>
    <row r="20" spans="1:12" s="587" customFormat="1" ht="16.5">
      <c r="A20" s="5"/>
      <c r="B20" s="6" t="s">
        <v>1007</v>
      </c>
      <c r="C20" s="7"/>
      <c r="D20" s="651">
        <v>2021</v>
      </c>
      <c r="E20" s="8" t="s">
        <v>29</v>
      </c>
      <c r="F20" s="8" t="s">
        <v>29</v>
      </c>
      <c r="G20" s="8" t="s">
        <v>29</v>
      </c>
      <c r="H20" s="8"/>
      <c r="I20" s="8">
        <f>SUM(J20:K20)</f>
        <v>27</v>
      </c>
      <c r="J20" s="8">
        <v>16</v>
      </c>
      <c r="K20" s="8">
        <v>11</v>
      </c>
      <c r="L20" s="7"/>
    </row>
    <row r="21" spans="1:12" s="587" customFormat="1" ht="15.6" customHeight="1">
      <c r="A21" s="3"/>
      <c r="B21" s="9" t="s">
        <v>1009</v>
      </c>
      <c r="C21" s="7"/>
      <c r="D21" s="622">
        <v>2022</v>
      </c>
      <c r="E21" s="8" t="s">
        <v>29</v>
      </c>
      <c r="F21" s="8" t="s">
        <v>29</v>
      </c>
      <c r="G21" s="8" t="s">
        <v>29</v>
      </c>
      <c r="H21" s="8"/>
      <c r="I21" s="8">
        <f>SUM(J21:K21)</f>
        <v>22</v>
      </c>
      <c r="J21" s="8">
        <v>16</v>
      </c>
      <c r="K21" s="8">
        <v>6</v>
      </c>
      <c r="L21" s="7"/>
    </row>
    <row r="22" spans="1:12" s="587" customFormat="1" ht="15.6" customHeight="1">
      <c r="A22" s="15"/>
      <c r="B22" s="10"/>
      <c r="C22" s="10"/>
      <c r="D22" s="651">
        <v>2023</v>
      </c>
      <c r="E22" s="8" t="s">
        <v>29</v>
      </c>
      <c r="F22" s="8" t="s">
        <v>29</v>
      </c>
      <c r="G22" s="8" t="s">
        <v>29</v>
      </c>
      <c r="H22" s="8"/>
      <c r="I22" s="8">
        <f>SUM(J22:K22)</f>
        <v>18</v>
      </c>
      <c r="J22" s="8">
        <v>12</v>
      </c>
      <c r="K22" s="8">
        <v>6</v>
      </c>
      <c r="L22" s="11"/>
    </row>
    <row r="23" spans="1:12" s="587" customFormat="1" ht="8.1" customHeight="1">
      <c r="A23" s="15"/>
      <c r="B23" s="10"/>
      <c r="C23" s="10"/>
      <c r="D23" s="651"/>
      <c r="E23" s="8"/>
      <c r="F23" s="8"/>
      <c r="G23" s="8"/>
      <c r="H23" s="8"/>
      <c r="I23" s="8"/>
      <c r="J23" s="8"/>
      <c r="K23" s="8"/>
      <c r="L23" s="11"/>
    </row>
    <row r="24" spans="1:12" s="587" customFormat="1" ht="15.6" customHeight="1">
      <c r="A24" s="15"/>
      <c r="B24" s="10" t="s">
        <v>20</v>
      </c>
      <c r="C24" s="27"/>
      <c r="D24" s="651"/>
      <c r="E24" s="8"/>
      <c r="F24" s="8"/>
      <c r="G24" s="8"/>
      <c r="H24" s="8"/>
      <c r="I24" s="8"/>
      <c r="J24" s="8"/>
      <c r="K24" s="8"/>
      <c r="L24" s="27"/>
    </row>
    <row r="25" spans="1:12" s="587" customFormat="1" ht="15.6" customHeight="1">
      <c r="A25" s="5"/>
      <c r="B25" s="6" t="s">
        <v>1041</v>
      </c>
      <c r="C25" s="7"/>
      <c r="D25" s="651">
        <v>2021</v>
      </c>
      <c r="E25" s="8">
        <f>SUM(F25:G25)</f>
        <v>21</v>
      </c>
      <c r="F25" s="8">
        <v>5</v>
      </c>
      <c r="G25" s="8">
        <v>16</v>
      </c>
      <c r="H25" s="8"/>
      <c r="I25" s="8">
        <f>SUM(J25:K25)</f>
        <v>79</v>
      </c>
      <c r="J25" s="8">
        <v>53</v>
      </c>
      <c r="K25" s="8">
        <v>26</v>
      </c>
      <c r="L25" s="7"/>
    </row>
    <row r="26" spans="1:12" s="587" customFormat="1" ht="15.6" customHeight="1">
      <c r="A26" s="3"/>
      <c r="B26" s="9" t="s">
        <v>1042</v>
      </c>
      <c r="C26" s="7"/>
      <c r="D26" s="622">
        <v>2022</v>
      </c>
      <c r="E26" s="8">
        <f t="shared" ref="E26:E27" si="0">SUM(F26:G26)</f>
        <v>21</v>
      </c>
      <c r="F26" s="8">
        <v>6</v>
      </c>
      <c r="G26" s="8">
        <v>15</v>
      </c>
      <c r="H26" s="8"/>
      <c r="I26" s="8">
        <f t="shared" ref="I26:I27" si="1">SUM(J26:K26)</f>
        <v>85</v>
      </c>
      <c r="J26" s="8">
        <v>52</v>
      </c>
      <c r="K26" s="8">
        <v>33</v>
      </c>
      <c r="L26" s="7"/>
    </row>
    <row r="27" spans="1:12" s="587" customFormat="1" ht="15.6" customHeight="1">
      <c r="A27" s="3"/>
      <c r="B27" s="9"/>
      <c r="C27" s="7"/>
      <c r="D27" s="651">
        <v>2023</v>
      </c>
      <c r="E27" s="8">
        <f t="shared" si="0"/>
        <v>22</v>
      </c>
      <c r="F27" s="8">
        <v>7</v>
      </c>
      <c r="G27" s="8">
        <v>15</v>
      </c>
      <c r="H27" s="8"/>
      <c r="I27" s="8">
        <f t="shared" si="1"/>
        <v>79</v>
      </c>
      <c r="J27" s="8">
        <v>42</v>
      </c>
      <c r="K27" s="8">
        <v>37</v>
      </c>
      <c r="L27" s="7"/>
    </row>
    <row r="28" spans="1:12" s="587" customFormat="1" ht="8.1" customHeight="1">
      <c r="A28" s="3"/>
      <c r="B28" s="9"/>
      <c r="C28" s="7"/>
      <c r="D28" s="651"/>
      <c r="E28" s="8"/>
      <c r="F28" s="8"/>
      <c r="G28" s="8"/>
      <c r="H28" s="8"/>
      <c r="I28" s="8"/>
      <c r="J28" s="8"/>
      <c r="K28" s="8"/>
      <c r="L28" s="7"/>
    </row>
    <row r="29" spans="1:12" s="587" customFormat="1" ht="15.6" customHeight="1">
      <c r="A29" s="5"/>
      <c r="B29" s="6" t="s">
        <v>1043</v>
      </c>
      <c r="C29" s="7"/>
      <c r="D29" s="651">
        <v>2021</v>
      </c>
      <c r="E29" s="8">
        <f>SUM(F29:G29)</f>
        <v>43</v>
      </c>
      <c r="F29" s="8">
        <v>19</v>
      </c>
      <c r="G29" s="8">
        <v>24</v>
      </c>
      <c r="H29" s="8"/>
      <c r="I29" s="8">
        <f>SUM(J29:K29)</f>
        <v>268</v>
      </c>
      <c r="J29" s="8">
        <v>143</v>
      </c>
      <c r="K29" s="8">
        <v>125</v>
      </c>
      <c r="L29" s="7"/>
    </row>
    <row r="30" spans="1:12" s="587" customFormat="1" ht="15.6" customHeight="1">
      <c r="A30" s="3"/>
      <c r="B30" s="9" t="s">
        <v>1044</v>
      </c>
      <c r="C30" s="7"/>
      <c r="D30" s="622">
        <v>2022</v>
      </c>
      <c r="E30" s="8">
        <f t="shared" ref="E30:E31" si="2">SUM(F30:G30)</f>
        <v>43</v>
      </c>
      <c r="F30" s="8">
        <v>19</v>
      </c>
      <c r="G30" s="8">
        <v>24</v>
      </c>
      <c r="H30" s="8"/>
      <c r="I30" s="8">
        <f t="shared" ref="I30:I31" si="3">SUM(J30:K30)</f>
        <v>257</v>
      </c>
      <c r="J30" s="8">
        <v>139</v>
      </c>
      <c r="K30" s="8">
        <v>118</v>
      </c>
      <c r="L30" s="7"/>
    </row>
    <row r="31" spans="1:12" s="587" customFormat="1" ht="15.6" customHeight="1">
      <c r="A31" s="3"/>
      <c r="B31" s="9"/>
      <c r="C31" s="7"/>
      <c r="D31" s="651">
        <v>2023</v>
      </c>
      <c r="E31" s="8">
        <f t="shared" si="2"/>
        <v>45</v>
      </c>
      <c r="F31" s="8">
        <v>22</v>
      </c>
      <c r="G31" s="8">
        <v>23</v>
      </c>
      <c r="H31" s="8"/>
      <c r="I31" s="8">
        <f t="shared" si="3"/>
        <v>238</v>
      </c>
      <c r="J31" s="8">
        <v>138</v>
      </c>
      <c r="K31" s="8">
        <v>100</v>
      </c>
      <c r="L31" s="7"/>
    </row>
    <row r="32" spans="1:12" s="587" customFormat="1" ht="8.1" customHeight="1">
      <c r="A32" s="3"/>
      <c r="B32" s="9"/>
      <c r="C32" s="7"/>
      <c r="D32" s="651"/>
      <c r="E32" s="8"/>
      <c r="F32" s="8"/>
      <c r="G32" s="8"/>
      <c r="H32" s="8"/>
      <c r="I32" s="8"/>
      <c r="J32" s="8"/>
      <c r="K32" s="8"/>
      <c r="L32" s="7"/>
    </row>
    <row r="33" spans="1:12" s="587" customFormat="1" ht="15.6" customHeight="1">
      <c r="A33" s="5"/>
      <c r="B33" s="6" t="s">
        <v>641</v>
      </c>
      <c r="C33" s="7"/>
      <c r="D33" s="651">
        <v>2021</v>
      </c>
      <c r="E33" s="8">
        <f>SUM(F33:G33)</f>
        <v>39</v>
      </c>
      <c r="F33" s="8">
        <v>18</v>
      </c>
      <c r="G33" s="8">
        <v>21</v>
      </c>
      <c r="H33" s="8"/>
      <c r="I33" s="8">
        <f>SUM(J33:K33)</f>
        <v>300</v>
      </c>
      <c r="J33" s="8">
        <v>167</v>
      </c>
      <c r="K33" s="8">
        <v>133</v>
      </c>
      <c r="L33" s="7"/>
    </row>
    <row r="34" spans="1:12" s="587" customFormat="1" ht="15.6" customHeight="1">
      <c r="A34" s="3"/>
      <c r="B34" s="9" t="s">
        <v>642</v>
      </c>
      <c r="C34" s="7"/>
      <c r="D34" s="622">
        <v>2022</v>
      </c>
      <c r="E34" s="8">
        <f t="shared" ref="E34:E35" si="4">SUM(F34:G34)</f>
        <v>40</v>
      </c>
      <c r="F34" s="8">
        <v>18</v>
      </c>
      <c r="G34" s="8">
        <v>22</v>
      </c>
      <c r="H34" s="8"/>
      <c r="I34" s="8">
        <f t="shared" ref="I34:I35" si="5">SUM(J34:K34)</f>
        <v>237</v>
      </c>
      <c r="J34" s="8">
        <v>132</v>
      </c>
      <c r="K34" s="8">
        <v>105</v>
      </c>
      <c r="L34" s="7"/>
    </row>
    <row r="35" spans="1:12" s="587" customFormat="1" ht="15.6" customHeight="1">
      <c r="A35" s="3"/>
      <c r="B35" s="9"/>
      <c r="C35" s="7"/>
      <c r="D35" s="651">
        <v>2023</v>
      </c>
      <c r="E35" s="8">
        <f t="shared" si="4"/>
        <v>40</v>
      </c>
      <c r="F35" s="8">
        <v>17</v>
      </c>
      <c r="G35" s="8">
        <v>23</v>
      </c>
      <c r="H35" s="8"/>
      <c r="I35" s="8">
        <f t="shared" si="5"/>
        <v>241</v>
      </c>
      <c r="J35" s="8">
        <v>141</v>
      </c>
      <c r="K35" s="8">
        <v>100</v>
      </c>
      <c r="L35" s="7"/>
    </row>
    <row r="36" spans="1:12" s="587" customFormat="1" ht="8.1" customHeight="1">
      <c r="A36" s="3"/>
      <c r="B36" s="9"/>
      <c r="C36" s="7"/>
      <c r="D36" s="651"/>
      <c r="E36" s="8"/>
      <c r="F36" s="8"/>
      <c r="G36" s="8"/>
      <c r="H36" s="8"/>
      <c r="I36" s="8"/>
      <c r="J36" s="8"/>
      <c r="K36" s="8"/>
      <c r="L36" s="7"/>
    </row>
    <row r="37" spans="1:12" s="587" customFormat="1" ht="15.6" customHeight="1">
      <c r="A37" s="5"/>
      <c r="B37" s="6" t="s">
        <v>643</v>
      </c>
      <c r="C37" s="7"/>
      <c r="D37" s="651">
        <v>2021</v>
      </c>
      <c r="E37" s="8">
        <f>SUM(F37:G37)</f>
        <v>57</v>
      </c>
      <c r="F37" s="8">
        <v>26</v>
      </c>
      <c r="G37" s="8">
        <v>31</v>
      </c>
      <c r="H37" s="8"/>
      <c r="I37" s="8">
        <f>SUM(J37:K37)</f>
        <v>240</v>
      </c>
      <c r="J37" s="8">
        <v>204</v>
      </c>
      <c r="K37" s="8">
        <v>36</v>
      </c>
      <c r="L37" s="7"/>
    </row>
    <row r="38" spans="1:12" s="587" customFormat="1" ht="15.6" customHeight="1">
      <c r="A38" s="3"/>
      <c r="B38" s="9" t="s">
        <v>644</v>
      </c>
      <c r="C38" s="7"/>
      <c r="D38" s="622">
        <v>2022</v>
      </c>
      <c r="E38" s="8">
        <f t="shared" ref="E38:E39" si="6">SUM(F38:G38)</f>
        <v>56</v>
      </c>
      <c r="F38" s="8">
        <v>25</v>
      </c>
      <c r="G38" s="8">
        <v>31</v>
      </c>
      <c r="H38" s="8"/>
      <c r="I38" s="8">
        <f t="shared" ref="I38:I39" si="7">SUM(J38:K38)</f>
        <v>233</v>
      </c>
      <c r="J38" s="8">
        <v>189</v>
      </c>
      <c r="K38" s="8">
        <v>44</v>
      </c>
      <c r="L38" s="7"/>
    </row>
    <row r="39" spans="1:12" s="587" customFormat="1" ht="15.6" customHeight="1">
      <c r="A39" s="3"/>
      <c r="B39" s="9"/>
      <c r="C39" s="7"/>
      <c r="D39" s="651">
        <v>2023</v>
      </c>
      <c r="E39" s="8">
        <f t="shared" si="6"/>
        <v>57</v>
      </c>
      <c r="F39" s="8">
        <v>24</v>
      </c>
      <c r="G39" s="8">
        <v>33</v>
      </c>
      <c r="H39" s="8"/>
      <c r="I39" s="8">
        <f t="shared" si="7"/>
        <v>280</v>
      </c>
      <c r="J39" s="8">
        <v>214</v>
      </c>
      <c r="K39" s="8">
        <v>66</v>
      </c>
      <c r="L39" s="7"/>
    </row>
    <row r="40" spans="1:12" s="587" customFormat="1" ht="8.1" customHeight="1">
      <c r="A40" s="3"/>
      <c r="B40" s="9"/>
      <c r="C40" s="7"/>
      <c r="D40" s="651"/>
      <c r="E40" s="8"/>
      <c r="F40" s="8"/>
      <c r="G40" s="8"/>
      <c r="H40" s="8"/>
      <c r="I40" s="8"/>
      <c r="J40" s="8"/>
      <c r="K40" s="8"/>
      <c r="L40" s="7"/>
    </row>
    <row r="41" spans="1:12" s="587" customFormat="1" ht="15.6" customHeight="1">
      <c r="A41" s="5"/>
      <c r="B41" s="6" t="s">
        <v>645</v>
      </c>
      <c r="C41" s="7"/>
      <c r="D41" s="651">
        <v>2021</v>
      </c>
      <c r="E41" s="8">
        <f>SUM(F41:G41)</f>
        <v>46</v>
      </c>
      <c r="F41" s="8">
        <v>19</v>
      </c>
      <c r="G41" s="8">
        <v>27</v>
      </c>
      <c r="H41" s="8"/>
      <c r="I41" s="8">
        <f>SUM(J41:K41)</f>
        <v>231</v>
      </c>
      <c r="J41" s="8">
        <v>125</v>
      </c>
      <c r="K41" s="8">
        <v>106</v>
      </c>
      <c r="L41" s="7"/>
    </row>
    <row r="42" spans="1:12" s="587" customFormat="1" ht="15.6" customHeight="1">
      <c r="A42" s="3"/>
      <c r="B42" s="9" t="s">
        <v>646</v>
      </c>
      <c r="C42" s="7"/>
      <c r="D42" s="622">
        <v>2022</v>
      </c>
      <c r="E42" s="8">
        <f t="shared" ref="E42:E43" si="8">SUM(F42:G42)</f>
        <v>47</v>
      </c>
      <c r="F42" s="8">
        <v>19</v>
      </c>
      <c r="G42" s="8">
        <v>28</v>
      </c>
      <c r="H42" s="8"/>
      <c r="I42" s="8">
        <f t="shared" ref="I42:I43" si="9">SUM(J42:K42)</f>
        <v>219</v>
      </c>
      <c r="J42" s="8">
        <v>121</v>
      </c>
      <c r="K42" s="8">
        <v>98</v>
      </c>
      <c r="L42" s="7"/>
    </row>
    <row r="43" spans="1:12" s="587" customFormat="1" ht="15.6" customHeight="1">
      <c r="A43" s="3"/>
      <c r="B43" s="9"/>
      <c r="C43" s="7"/>
      <c r="D43" s="651">
        <v>2023</v>
      </c>
      <c r="E43" s="8">
        <f t="shared" si="8"/>
        <v>42</v>
      </c>
      <c r="F43" s="8">
        <v>18</v>
      </c>
      <c r="G43" s="8">
        <v>24</v>
      </c>
      <c r="H43" s="8"/>
      <c r="I43" s="8">
        <f t="shared" si="9"/>
        <v>230</v>
      </c>
      <c r="J43" s="8">
        <v>114</v>
      </c>
      <c r="K43" s="8">
        <v>116</v>
      </c>
      <c r="L43" s="7"/>
    </row>
    <row r="44" spans="1:12" s="587" customFormat="1" ht="8.1" customHeight="1">
      <c r="A44" s="3"/>
      <c r="B44" s="9"/>
      <c r="C44" s="7"/>
      <c r="D44" s="651"/>
      <c r="E44" s="8"/>
      <c r="F44" s="8"/>
      <c r="G44" s="8"/>
      <c r="H44" s="8"/>
      <c r="I44" s="8"/>
      <c r="J44" s="8"/>
      <c r="K44" s="8"/>
      <c r="L44" s="7"/>
    </row>
    <row r="45" spans="1:12" s="587" customFormat="1" ht="15.6" customHeight="1">
      <c r="A45" s="5"/>
      <c r="B45" s="6" t="s">
        <v>1016</v>
      </c>
      <c r="C45" s="10"/>
      <c r="D45" s="651">
        <v>2021</v>
      </c>
      <c r="E45" s="8">
        <f>SUM(F45:G45)</f>
        <v>16</v>
      </c>
      <c r="F45" s="8">
        <v>8</v>
      </c>
      <c r="G45" s="8">
        <v>8</v>
      </c>
      <c r="H45" s="8"/>
      <c r="I45" s="8">
        <f>SUM(J45:K45)</f>
        <v>95</v>
      </c>
      <c r="J45" s="8">
        <v>56</v>
      </c>
      <c r="K45" s="8">
        <v>39</v>
      </c>
      <c r="L45" s="11"/>
    </row>
    <row r="46" spans="1:12" s="587" customFormat="1" ht="15.6" customHeight="1">
      <c r="A46" s="3"/>
      <c r="B46" s="9" t="s">
        <v>1017</v>
      </c>
      <c r="C46" s="27"/>
      <c r="D46" s="622">
        <v>2022</v>
      </c>
      <c r="E46" s="8">
        <f t="shared" ref="E46:E47" si="10">SUM(F46:G46)</f>
        <v>16</v>
      </c>
      <c r="F46" s="8">
        <v>8</v>
      </c>
      <c r="G46" s="8">
        <v>8</v>
      </c>
      <c r="H46" s="8"/>
      <c r="I46" s="8">
        <f t="shared" ref="I46:I47" si="11">SUM(J46:K46)</f>
        <v>82</v>
      </c>
      <c r="J46" s="8">
        <v>42</v>
      </c>
      <c r="K46" s="8">
        <v>40</v>
      </c>
      <c r="L46" s="11"/>
    </row>
    <row r="47" spans="1:12" s="587" customFormat="1" ht="15.6" customHeight="1">
      <c r="A47" s="3"/>
      <c r="B47" s="9"/>
      <c r="C47" s="27"/>
      <c r="D47" s="651">
        <v>2023</v>
      </c>
      <c r="E47" s="8">
        <f t="shared" si="10"/>
        <v>16</v>
      </c>
      <c r="F47" s="8">
        <v>6</v>
      </c>
      <c r="G47" s="8">
        <v>10</v>
      </c>
      <c r="H47" s="8"/>
      <c r="I47" s="8">
        <f t="shared" si="11"/>
        <v>53</v>
      </c>
      <c r="J47" s="8">
        <v>18</v>
      </c>
      <c r="K47" s="8">
        <v>35</v>
      </c>
      <c r="L47" s="27"/>
    </row>
    <row r="48" spans="1:12" s="587" customFormat="1" ht="8.1" customHeight="1">
      <c r="A48" s="3"/>
      <c r="B48" s="9"/>
      <c r="C48" s="27"/>
      <c r="D48" s="651"/>
      <c r="E48" s="8"/>
      <c r="F48" s="8"/>
      <c r="G48" s="8"/>
      <c r="H48" s="8"/>
      <c r="I48" s="8"/>
      <c r="J48" s="8"/>
      <c r="K48" s="8"/>
      <c r="L48" s="27"/>
    </row>
    <row r="49" spans="1:12" s="587" customFormat="1" ht="15.6" customHeight="1">
      <c r="A49" s="5"/>
      <c r="B49" s="6" t="s">
        <v>1018</v>
      </c>
      <c r="C49" s="10"/>
      <c r="D49" s="651">
        <v>2021</v>
      </c>
      <c r="E49" s="8">
        <f>SUM(F49:G49)</f>
        <v>16</v>
      </c>
      <c r="F49" s="8">
        <v>7</v>
      </c>
      <c r="G49" s="8">
        <v>9</v>
      </c>
      <c r="H49" s="8"/>
      <c r="I49" s="8">
        <f>SUM(J49:K49)</f>
        <v>76</v>
      </c>
      <c r="J49" s="8">
        <v>20</v>
      </c>
      <c r="K49" s="8">
        <v>56</v>
      </c>
      <c r="L49" s="11"/>
    </row>
    <row r="50" spans="1:12" s="587" customFormat="1" ht="15.6" customHeight="1">
      <c r="A50" s="3"/>
      <c r="B50" s="9" t="s">
        <v>1019</v>
      </c>
      <c r="C50" s="27"/>
      <c r="D50" s="622">
        <v>2022</v>
      </c>
      <c r="E50" s="8">
        <f t="shared" ref="E50:E51" si="12">SUM(F50:G50)</f>
        <v>16</v>
      </c>
      <c r="F50" s="8">
        <v>7</v>
      </c>
      <c r="G50" s="8">
        <v>9</v>
      </c>
      <c r="H50" s="8"/>
      <c r="I50" s="8">
        <f t="shared" ref="I50:I51" si="13">SUM(J50:K50)</f>
        <v>84</v>
      </c>
      <c r="J50" s="8">
        <v>19</v>
      </c>
      <c r="K50" s="8">
        <v>65</v>
      </c>
      <c r="L50" s="11"/>
    </row>
    <row r="51" spans="1:12" s="587" customFormat="1" ht="15.6" customHeight="1">
      <c r="A51" s="3"/>
      <c r="B51" s="9"/>
      <c r="C51" s="27"/>
      <c r="D51" s="651">
        <v>2023</v>
      </c>
      <c r="E51" s="8">
        <f t="shared" si="12"/>
        <v>15</v>
      </c>
      <c r="F51" s="8">
        <v>6</v>
      </c>
      <c r="G51" s="8">
        <v>9</v>
      </c>
      <c r="H51" s="8"/>
      <c r="I51" s="8">
        <f t="shared" si="13"/>
        <v>90</v>
      </c>
      <c r="J51" s="8">
        <v>21</v>
      </c>
      <c r="K51" s="8">
        <v>69</v>
      </c>
      <c r="L51" s="27"/>
    </row>
    <row r="52" spans="1:12" s="587" customFormat="1" ht="8.1" customHeight="1">
      <c r="A52" s="3"/>
      <c r="B52" s="9"/>
      <c r="C52" s="27"/>
      <c r="D52" s="651"/>
      <c r="E52" s="8"/>
      <c r="F52" s="8"/>
      <c r="G52" s="8"/>
      <c r="H52" s="8"/>
      <c r="I52" s="8"/>
      <c r="J52" s="8"/>
      <c r="K52" s="8"/>
      <c r="L52" s="27"/>
    </row>
    <row r="53" spans="1:12" s="587" customFormat="1" ht="15.6" customHeight="1">
      <c r="A53" s="5"/>
      <c r="B53" s="6" t="s">
        <v>1020</v>
      </c>
      <c r="C53" s="10"/>
      <c r="D53" s="651">
        <v>2021</v>
      </c>
      <c r="E53" s="8">
        <f>SUM(F53:G53)</f>
        <v>15</v>
      </c>
      <c r="F53" s="8">
        <v>3</v>
      </c>
      <c r="G53" s="8">
        <v>12</v>
      </c>
      <c r="H53" s="8"/>
      <c r="I53" s="8">
        <f>SUM(J53:K53)</f>
        <v>46</v>
      </c>
      <c r="J53" s="8"/>
      <c r="K53" s="8">
        <v>46</v>
      </c>
      <c r="L53" s="7"/>
    </row>
    <row r="54" spans="1:12" s="587" customFormat="1" ht="15.6" customHeight="1">
      <c r="A54" s="3"/>
      <c r="B54" s="9" t="s">
        <v>1021</v>
      </c>
      <c r="C54" s="27"/>
      <c r="D54" s="622">
        <v>2022</v>
      </c>
      <c r="E54" s="8">
        <f t="shared" ref="E54:E55" si="14">SUM(F54:G54)</f>
        <v>15</v>
      </c>
      <c r="F54" s="8">
        <v>3</v>
      </c>
      <c r="G54" s="8">
        <v>12</v>
      </c>
      <c r="H54" s="8"/>
      <c r="I54" s="8">
        <f t="shared" ref="I54:I55" si="15">SUM(J54:K54)</f>
        <v>34</v>
      </c>
      <c r="J54" s="8">
        <v>1</v>
      </c>
      <c r="K54" s="8">
        <v>33</v>
      </c>
      <c r="L54" s="11"/>
    </row>
    <row r="55" spans="1:12" s="587" customFormat="1" ht="15.6" customHeight="1">
      <c r="A55" s="3"/>
      <c r="B55" s="9"/>
      <c r="C55" s="27"/>
      <c r="D55" s="651">
        <v>2023</v>
      </c>
      <c r="E55" s="8">
        <f t="shared" si="14"/>
        <v>15</v>
      </c>
      <c r="F55" s="8">
        <v>3</v>
      </c>
      <c r="G55" s="8">
        <v>12</v>
      </c>
      <c r="H55" s="8"/>
      <c r="I55" s="8">
        <f t="shared" si="15"/>
        <v>30</v>
      </c>
      <c r="J55" s="8">
        <v>2</v>
      </c>
      <c r="K55" s="8">
        <v>28</v>
      </c>
      <c r="L55" s="27"/>
    </row>
    <row r="56" spans="1:12" s="587" customFormat="1" ht="8.1" customHeight="1">
      <c r="A56" s="3"/>
      <c r="B56" s="9"/>
      <c r="C56" s="27"/>
      <c r="D56" s="651"/>
      <c r="E56" s="8"/>
      <c r="F56" s="8"/>
      <c r="G56" s="8"/>
      <c r="H56" s="8"/>
      <c r="I56" s="8"/>
      <c r="J56" s="8"/>
      <c r="K56" s="8"/>
      <c r="L56" s="27"/>
    </row>
    <row r="57" spans="1:12" s="587" customFormat="1" ht="15.6" customHeight="1">
      <c r="A57" s="5"/>
      <c r="B57" s="6" t="s">
        <v>647</v>
      </c>
      <c r="C57" s="10"/>
      <c r="D57" s="651">
        <v>2021</v>
      </c>
      <c r="E57" s="8">
        <f>SUM(F57:G57)</f>
        <v>20</v>
      </c>
      <c r="F57" s="8">
        <v>7</v>
      </c>
      <c r="G57" s="8">
        <v>13</v>
      </c>
      <c r="H57" s="8"/>
      <c r="I57" s="8">
        <f>SUM(J57:K57)</f>
        <v>111</v>
      </c>
      <c r="J57" s="8">
        <v>3</v>
      </c>
      <c r="K57" s="8">
        <v>108</v>
      </c>
      <c r="L57" s="11"/>
    </row>
    <row r="58" spans="1:12" s="587" customFormat="1" ht="15.6" customHeight="1">
      <c r="A58" s="3"/>
      <c r="B58" s="9" t="s">
        <v>648</v>
      </c>
      <c r="C58" s="27"/>
      <c r="D58" s="622">
        <v>2022</v>
      </c>
      <c r="E58" s="8">
        <f t="shared" ref="E58:E59" si="16">SUM(F58:G58)</f>
        <v>20</v>
      </c>
      <c r="F58" s="8">
        <v>7</v>
      </c>
      <c r="G58" s="8">
        <v>13</v>
      </c>
      <c r="H58" s="8"/>
      <c r="I58" s="8">
        <f t="shared" ref="I58:I59" si="17">SUM(J58:K58)</f>
        <v>87</v>
      </c>
      <c r="J58" s="8"/>
      <c r="K58" s="8">
        <v>87</v>
      </c>
      <c r="L58" s="11"/>
    </row>
    <row r="59" spans="1:12" s="587" customFormat="1" ht="15.6" customHeight="1">
      <c r="A59" s="3"/>
      <c r="B59" s="9"/>
      <c r="C59" s="27"/>
      <c r="D59" s="651">
        <v>2023</v>
      </c>
      <c r="E59" s="8">
        <f t="shared" si="16"/>
        <v>21</v>
      </c>
      <c r="F59" s="8">
        <v>8</v>
      </c>
      <c r="G59" s="8">
        <v>13</v>
      </c>
      <c r="H59" s="8"/>
      <c r="I59" s="8">
        <f t="shared" si="17"/>
        <v>88</v>
      </c>
      <c r="J59" s="8">
        <v>4</v>
      </c>
      <c r="K59" s="8">
        <v>84</v>
      </c>
      <c r="L59" s="27"/>
    </row>
    <row r="60" spans="1:12" s="587" customFormat="1" ht="8.1" customHeight="1">
      <c r="A60" s="3"/>
      <c r="B60" s="9"/>
      <c r="C60" s="27"/>
      <c r="D60" s="651"/>
      <c r="E60" s="8"/>
      <c r="F60" s="8"/>
      <c r="G60" s="8"/>
      <c r="H60" s="8"/>
      <c r="I60" s="8"/>
      <c r="J60" s="8"/>
      <c r="K60" s="8"/>
      <c r="L60" s="27"/>
    </row>
    <row r="61" spans="1:12" s="587" customFormat="1" ht="15.6" customHeight="1">
      <c r="A61" s="5"/>
      <c r="B61" s="6" t="s">
        <v>1085</v>
      </c>
      <c r="C61" s="10"/>
      <c r="D61" s="651">
        <v>2021</v>
      </c>
      <c r="E61" s="8">
        <f>SUM(F61:G61)</f>
        <v>14</v>
      </c>
      <c r="F61" s="8">
        <v>5</v>
      </c>
      <c r="G61" s="8">
        <v>9</v>
      </c>
      <c r="H61" s="8"/>
      <c r="I61" s="8">
        <f>SUM(J61:K61)</f>
        <v>42</v>
      </c>
      <c r="J61" s="8">
        <v>23</v>
      </c>
      <c r="K61" s="8">
        <v>19</v>
      </c>
      <c r="L61" s="11"/>
    </row>
    <row r="62" spans="1:12" s="587" customFormat="1" ht="15.6" customHeight="1">
      <c r="A62" s="3"/>
      <c r="B62" s="9" t="s">
        <v>1086</v>
      </c>
      <c r="C62" s="27"/>
      <c r="D62" s="622">
        <v>2022</v>
      </c>
      <c r="E62" s="8">
        <f t="shared" ref="E62:E63" si="18">SUM(F62:G62)</f>
        <v>14</v>
      </c>
      <c r="F62" s="8">
        <v>5</v>
      </c>
      <c r="G62" s="8">
        <v>9</v>
      </c>
      <c r="H62" s="8"/>
      <c r="I62" s="8">
        <f t="shared" ref="I62:I63" si="19">SUM(J62:K62)</f>
        <v>46</v>
      </c>
      <c r="J62" s="8">
        <v>26</v>
      </c>
      <c r="K62" s="8">
        <v>20</v>
      </c>
      <c r="L62" s="11"/>
    </row>
    <row r="63" spans="1:12" s="587" customFormat="1" ht="15.6" customHeight="1">
      <c r="A63" s="3"/>
      <c r="B63" s="9"/>
      <c r="C63" s="27"/>
      <c r="D63" s="651">
        <v>2023</v>
      </c>
      <c r="E63" s="8">
        <f t="shared" si="18"/>
        <v>13</v>
      </c>
      <c r="F63" s="8">
        <v>6</v>
      </c>
      <c r="G63" s="8">
        <v>7</v>
      </c>
      <c r="H63" s="8"/>
      <c r="I63" s="8">
        <f t="shared" si="19"/>
        <v>52</v>
      </c>
      <c r="J63" s="8">
        <v>31</v>
      </c>
      <c r="K63" s="8">
        <v>21</v>
      </c>
      <c r="L63" s="27"/>
    </row>
    <row r="64" spans="1:12" ht="8.1" customHeight="1">
      <c r="A64" s="2"/>
      <c r="B64" s="7"/>
      <c r="C64" s="7"/>
      <c r="D64" s="651"/>
      <c r="E64" s="8"/>
      <c r="F64" s="8"/>
      <c r="G64" s="8"/>
      <c r="H64" s="8"/>
      <c r="I64" s="8"/>
      <c r="J64" s="8"/>
      <c r="K64" s="8"/>
      <c r="L64" s="7"/>
    </row>
    <row r="65" spans="1:12" ht="15.6" customHeight="1">
      <c r="A65" s="2"/>
      <c r="B65" s="6" t="s">
        <v>649</v>
      </c>
      <c r="C65" s="7"/>
      <c r="D65" s="651">
        <v>2021</v>
      </c>
      <c r="E65" s="8">
        <f>SUM(F65:G65)</f>
        <v>28</v>
      </c>
      <c r="F65" s="8">
        <v>9</v>
      </c>
      <c r="G65" s="8">
        <v>19</v>
      </c>
      <c r="H65" s="8"/>
      <c r="I65" s="8">
        <f>SUM(J65:K65)</f>
        <v>110</v>
      </c>
      <c r="J65" s="8">
        <v>46</v>
      </c>
      <c r="K65" s="8">
        <v>64</v>
      </c>
      <c r="L65" s="7"/>
    </row>
    <row r="66" spans="1:12" ht="15.6" customHeight="1">
      <c r="A66" s="2"/>
      <c r="B66" s="9" t="s">
        <v>650</v>
      </c>
      <c r="C66" s="7"/>
      <c r="D66" s="622">
        <v>2022</v>
      </c>
      <c r="E66" s="8">
        <f t="shared" ref="E66:E67" si="20">SUM(F66:G66)</f>
        <v>28</v>
      </c>
      <c r="F66" s="8">
        <v>9</v>
      </c>
      <c r="G66" s="8">
        <v>19</v>
      </c>
      <c r="H66" s="8"/>
      <c r="I66" s="8">
        <f t="shared" ref="I66:I67" si="21">SUM(J66:K66)</f>
        <v>81</v>
      </c>
      <c r="J66" s="8">
        <v>41</v>
      </c>
      <c r="K66" s="8">
        <v>40</v>
      </c>
      <c r="L66" s="7"/>
    </row>
    <row r="67" spans="1:12" ht="15.6" customHeight="1">
      <c r="A67" s="2"/>
      <c r="B67" s="9"/>
      <c r="C67" s="7"/>
      <c r="D67" s="651">
        <v>2023</v>
      </c>
      <c r="E67" s="8">
        <f t="shared" si="20"/>
        <v>24</v>
      </c>
      <c r="F67" s="8">
        <v>9</v>
      </c>
      <c r="G67" s="8">
        <v>15</v>
      </c>
      <c r="H67" s="8"/>
      <c r="I67" s="8">
        <f t="shared" si="21"/>
        <v>107</v>
      </c>
      <c r="J67" s="8">
        <v>50</v>
      </c>
      <c r="K67" s="8">
        <v>57</v>
      </c>
      <c r="L67" s="7"/>
    </row>
    <row r="68" spans="1:12" ht="8.1" customHeight="1">
      <c r="A68" s="2"/>
      <c r="B68" s="9"/>
      <c r="C68" s="7"/>
      <c r="D68" s="651"/>
      <c r="E68" s="8"/>
      <c r="F68" s="8"/>
      <c r="G68" s="8"/>
      <c r="H68" s="8"/>
      <c r="I68" s="8"/>
      <c r="J68" s="8"/>
      <c r="K68" s="8"/>
      <c r="L68" s="507"/>
    </row>
    <row r="69" spans="1:12" ht="15.6" customHeight="1">
      <c r="A69" s="2"/>
      <c r="B69" s="6" t="s">
        <v>651</v>
      </c>
      <c r="C69" s="7"/>
      <c r="D69" s="651">
        <v>2021</v>
      </c>
      <c r="E69" s="8">
        <f>SUM(F69:G69)</f>
        <v>25</v>
      </c>
      <c r="F69" s="8">
        <v>13</v>
      </c>
      <c r="G69" s="8">
        <v>12</v>
      </c>
      <c r="H69" s="8"/>
      <c r="I69" s="8">
        <f>SUM(J69:K69)</f>
        <v>176</v>
      </c>
      <c r="J69" s="8">
        <v>140</v>
      </c>
      <c r="K69" s="8">
        <v>36</v>
      </c>
      <c r="L69" s="7"/>
    </row>
    <row r="70" spans="1:12" ht="15.6" customHeight="1">
      <c r="A70" s="2"/>
      <c r="B70" s="9" t="s">
        <v>652</v>
      </c>
      <c r="C70" s="7"/>
      <c r="D70" s="622">
        <v>2022</v>
      </c>
      <c r="E70" s="8">
        <f t="shared" ref="E70:E71" si="22">SUM(F70:G70)</f>
        <v>23</v>
      </c>
      <c r="F70" s="8">
        <v>12</v>
      </c>
      <c r="G70" s="8">
        <v>11</v>
      </c>
      <c r="H70" s="8"/>
      <c r="I70" s="8">
        <f t="shared" ref="I70:I71" si="23">SUM(J70:K70)</f>
        <v>181</v>
      </c>
      <c r="J70" s="8">
        <v>134</v>
      </c>
      <c r="K70" s="8">
        <v>47</v>
      </c>
      <c r="L70" s="7"/>
    </row>
    <row r="71" spans="1:12" ht="15.6" customHeight="1">
      <c r="A71" s="2"/>
      <c r="B71" s="9"/>
      <c r="C71" s="7"/>
      <c r="D71" s="651">
        <v>2023</v>
      </c>
      <c r="E71" s="8">
        <f t="shared" si="22"/>
        <v>25</v>
      </c>
      <c r="F71" s="8">
        <v>16</v>
      </c>
      <c r="G71" s="8">
        <v>9</v>
      </c>
      <c r="H71" s="8"/>
      <c r="I71" s="8">
        <f t="shared" si="23"/>
        <v>206</v>
      </c>
      <c r="J71" s="8">
        <v>154</v>
      </c>
      <c r="K71" s="8">
        <v>52</v>
      </c>
      <c r="L71" s="7"/>
    </row>
    <row r="72" spans="1:12" ht="8.1" customHeight="1">
      <c r="A72" s="2"/>
      <c r="B72" s="9"/>
      <c r="C72" s="7"/>
      <c r="D72" s="651"/>
      <c r="E72" s="8"/>
      <c r="F72" s="8"/>
      <c r="G72" s="8"/>
      <c r="H72" s="8"/>
      <c r="I72" s="8"/>
      <c r="J72" s="8"/>
      <c r="K72" s="8"/>
      <c r="L72" s="507"/>
    </row>
    <row r="73" spans="1:12" ht="15.6" customHeight="1">
      <c r="A73" s="2"/>
      <c r="B73" s="6" t="s">
        <v>653</v>
      </c>
      <c r="C73" s="7"/>
      <c r="D73" s="651">
        <v>2021</v>
      </c>
      <c r="E73" s="8">
        <f>SUM(F73:G73)</f>
        <v>19</v>
      </c>
      <c r="F73" s="8">
        <v>5</v>
      </c>
      <c r="G73" s="8">
        <v>14</v>
      </c>
      <c r="H73" s="8"/>
      <c r="I73" s="8">
        <f>SUM(J73:K73)</f>
        <v>134</v>
      </c>
      <c r="J73" s="8">
        <v>38</v>
      </c>
      <c r="K73" s="8">
        <v>96</v>
      </c>
      <c r="L73" s="7"/>
    </row>
    <row r="74" spans="1:12" ht="15.6" customHeight="1">
      <c r="A74" s="2"/>
      <c r="B74" s="9" t="s">
        <v>654</v>
      </c>
      <c r="C74" s="7"/>
      <c r="D74" s="622">
        <v>2022</v>
      </c>
      <c r="E74" s="8">
        <f t="shared" ref="E74:E75" si="24">SUM(F74:G74)</f>
        <v>19</v>
      </c>
      <c r="F74" s="8">
        <v>5</v>
      </c>
      <c r="G74" s="8">
        <v>14</v>
      </c>
      <c r="H74" s="8"/>
      <c r="I74" s="8">
        <f t="shared" ref="I74:I75" si="25">SUM(J74:K74)</f>
        <v>120</v>
      </c>
      <c r="J74" s="8">
        <v>38</v>
      </c>
      <c r="K74" s="8">
        <v>82</v>
      </c>
      <c r="L74" s="7"/>
    </row>
    <row r="75" spans="1:12" ht="15.6" customHeight="1">
      <c r="A75" s="2"/>
      <c r="B75" s="9"/>
      <c r="C75" s="7"/>
      <c r="D75" s="651">
        <v>2023</v>
      </c>
      <c r="E75" s="8">
        <f t="shared" si="24"/>
        <v>18</v>
      </c>
      <c r="F75" s="8">
        <v>5</v>
      </c>
      <c r="G75" s="8">
        <v>13</v>
      </c>
      <c r="H75" s="8"/>
      <c r="I75" s="8">
        <f t="shared" si="25"/>
        <v>112</v>
      </c>
      <c r="J75" s="8">
        <v>39</v>
      </c>
      <c r="K75" s="8">
        <v>73</v>
      </c>
      <c r="L75" s="7"/>
    </row>
    <row r="76" spans="1:12" ht="8.1" customHeight="1" thickBot="1">
      <c r="A76" s="685"/>
      <c r="B76" s="686"/>
      <c r="C76" s="686"/>
      <c r="D76" s="687"/>
      <c r="E76" s="686"/>
      <c r="F76" s="688"/>
      <c r="G76" s="688"/>
      <c r="H76" s="686"/>
      <c r="I76" s="658"/>
      <c r="J76" s="658"/>
      <c r="K76" s="658"/>
      <c r="L76" s="686"/>
    </row>
    <row r="77" spans="1:12">
      <c r="A77" s="689"/>
      <c r="B77" s="661"/>
      <c r="C77" s="27"/>
      <c r="D77" s="12"/>
      <c r="E77" s="27"/>
      <c r="F77" s="653"/>
      <c r="G77" s="653"/>
      <c r="H77" s="27"/>
      <c r="I77" s="661"/>
      <c r="J77" s="7"/>
      <c r="K77" s="662"/>
      <c r="L77" s="367" t="s">
        <v>829</v>
      </c>
    </row>
    <row r="78" spans="1:12">
      <c r="A78" s="689"/>
      <c r="B78" s="664"/>
      <c r="C78" s="27"/>
      <c r="D78" s="12"/>
      <c r="E78" s="27"/>
      <c r="F78" s="653"/>
      <c r="G78" s="653"/>
      <c r="H78" s="27"/>
      <c r="I78" s="665"/>
      <c r="J78" s="7"/>
      <c r="K78" s="662"/>
      <c r="L78" s="368" t="s">
        <v>810</v>
      </c>
    </row>
    <row r="79" spans="1:12">
      <c r="B79" s="525" t="s">
        <v>1076</v>
      </c>
    </row>
    <row r="80" spans="1:12">
      <c r="B80" s="690" t="s">
        <v>1077</v>
      </c>
    </row>
    <row r="81" spans="2:2" s="501" customFormat="1">
      <c r="B81" s="691" t="s">
        <v>1078</v>
      </c>
    </row>
  </sheetData>
  <mergeCells count="4">
    <mergeCell ref="E5:G6"/>
    <mergeCell ref="I6:K6"/>
    <mergeCell ref="E7:G7"/>
    <mergeCell ref="I7:K7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80"/>
  <sheetViews>
    <sheetView view="pageBreakPreview" zoomScale="80" zoomScaleNormal="100" zoomScaleSheetLayoutView="80" workbookViewId="0">
      <selection activeCell="B4" sqref="B4"/>
    </sheetView>
  </sheetViews>
  <sheetFormatPr defaultColWidth="12.5703125" defaultRowHeight="17.25"/>
  <cols>
    <col min="1" max="1" width="1.28515625" style="501" customWidth="1"/>
    <col min="2" max="2" width="12.28515625" style="501" customWidth="1"/>
    <col min="3" max="3" width="34.28515625" style="501" customWidth="1"/>
    <col min="4" max="4" width="10.28515625" style="502" customWidth="1"/>
    <col min="5" max="5" width="9.5703125" style="501" customWidth="1"/>
    <col min="6" max="6" width="9.85546875" style="501" customWidth="1"/>
    <col min="7" max="7" width="12.28515625" style="501" customWidth="1"/>
    <col min="8" max="8" width="1.140625" style="501" customWidth="1"/>
    <col min="9" max="9" width="9.5703125" style="501" customWidth="1"/>
    <col min="10" max="10" width="9.85546875" style="501" customWidth="1"/>
    <col min="11" max="11" width="12.28515625" style="501" customWidth="1"/>
    <col min="12" max="12" width="1.140625" style="501" customWidth="1"/>
    <col min="13" max="16384" width="12.5703125" style="501"/>
  </cols>
  <sheetData>
    <row r="1" spans="1:15" s="587" customFormat="1" ht="10.15" customHeight="1">
      <c r="D1" s="608"/>
    </row>
    <row r="2" spans="1:15" s="1" customFormat="1" ht="16.5" customHeight="1">
      <c r="B2" s="627" t="s">
        <v>1215</v>
      </c>
      <c r="C2" s="628" t="s">
        <v>1147</v>
      </c>
      <c r="D2" s="629"/>
      <c r="F2" s="630"/>
      <c r="G2" s="630"/>
      <c r="I2" s="631"/>
    </row>
    <row r="3" spans="1:15" s="1" customFormat="1" ht="16.5" customHeight="1">
      <c r="B3" s="632" t="s">
        <v>1216</v>
      </c>
      <c r="C3" s="633" t="s">
        <v>1148</v>
      </c>
      <c r="D3" s="634"/>
      <c r="F3" s="630"/>
      <c r="G3" s="630"/>
      <c r="I3" s="631"/>
    </row>
    <row r="4" spans="1:15" s="1" customFormat="1" ht="12" customHeight="1" thickBot="1">
      <c r="D4" s="635"/>
      <c r="F4" s="630"/>
      <c r="G4" s="630"/>
      <c r="I4" s="631"/>
    </row>
    <row r="5" spans="1:15" s="1" customFormat="1" ht="2.25" customHeight="1" thickTop="1">
      <c r="A5" s="636"/>
      <c r="B5" s="637"/>
      <c r="C5" s="637"/>
      <c r="D5" s="638"/>
      <c r="E5" s="1717" t="s">
        <v>394</v>
      </c>
      <c r="F5" s="1717"/>
      <c r="G5" s="1717"/>
      <c r="H5" s="637"/>
      <c r="I5" s="639"/>
      <c r="J5" s="640"/>
      <c r="K5" s="637"/>
      <c r="L5" s="636"/>
    </row>
    <row r="6" spans="1:15" s="1" customFormat="1" ht="15" customHeight="1">
      <c r="A6" s="2"/>
      <c r="B6" s="10" t="s">
        <v>569</v>
      </c>
      <c r="C6" s="7"/>
      <c r="D6" s="641" t="s">
        <v>1</v>
      </c>
      <c r="E6" s="1713"/>
      <c r="F6" s="1713"/>
      <c r="G6" s="1713"/>
      <c r="H6" s="642"/>
      <c r="I6" s="1718" t="s">
        <v>395</v>
      </c>
      <c r="J6" s="1718"/>
      <c r="K6" s="1718"/>
      <c r="L6" s="2"/>
    </row>
    <row r="7" spans="1:15" s="1" customFormat="1" ht="15" customHeight="1">
      <c r="A7" s="2"/>
      <c r="B7" s="643" t="s">
        <v>570</v>
      </c>
      <c r="C7" s="7"/>
      <c r="D7" s="669" t="s">
        <v>6</v>
      </c>
      <c r="E7" s="1714" t="s">
        <v>398</v>
      </c>
      <c r="F7" s="1714"/>
      <c r="G7" s="1714"/>
      <c r="H7" s="670"/>
      <c r="I7" s="1719" t="s">
        <v>359</v>
      </c>
      <c r="J7" s="1719"/>
      <c r="K7" s="1719"/>
      <c r="L7" s="2"/>
    </row>
    <row r="8" spans="1:15" s="1" customFormat="1" ht="19.5" customHeight="1">
      <c r="A8" s="2"/>
      <c r="B8" s="7"/>
      <c r="C8" s="27"/>
      <c r="D8" s="641"/>
      <c r="E8" s="382" t="s">
        <v>2</v>
      </c>
      <c r="F8" s="382" t="s">
        <v>571</v>
      </c>
      <c r="G8" s="382" t="s">
        <v>34</v>
      </c>
      <c r="H8" s="382"/>
      <c r="I8" s="382" t="s">
        <v>2</v>
      </c>
      <c r="J8" s="382" t="s">
        <v>571</v>
      </c>
      <c r="K8" s="382" t="s">
        <v>34</v>
      </c>
      <c r="L8" s="2"/>
    </row>
    <row r="9" spans="1:15" s="1" customFormat="1" ht="14.25" customHeight="1">
      <c r="A9" s="2"/>
      <c r="B9" s="7"/>
      <c r="C9" s="27"/>
      <c r="D9" s="641"/>
      <c r="E9" s="383" t="s">
        <v>7</v>
      </c>
      <c r="F9" s="383" t="s">
        <v>572</v>
      </c>
      <c r="G9" s="383" t="s">
        <v>36</v>
      </c>
      <c r="H9" s="383"/>
      <c r="I9" s="383" t="s">
        <v>7</v>
      </c>
      <c r="J9" s="383" t="s">
        <v>572</v>
      </c>
      <c r="K9" s="383" t="s">
        <v>36</v>
      </c>
      <c r="L9" s="2"/>
    </row>
    <row r="10" spans="1:15" s="1" customFormat="1" ht="3" customHeight="1">
      <c r="A10" s="646"/>
      <c r="B10" s="646"/>
      <c r="C10" s="646"/>
      <c r="D10" s="647"/>
      <c r="E10" s="646"/>
      <c r="F10" s="648"/>
      <c r="G10" s="648"/>
      <c r="H10" s="646"/>
      <c r="I10" s="649"/>
      <c r="J10" s="648"/>
      <c r="K10" s="646"/>
      <c r="L10" s="646"/>
    </row>
    <row r="11" spans="1:15" s="1" customFormat="1" ht="8.1" customHeight="1">
      <c r="A11" s="2"/>
      <c r="B11" s="3"/>
      <c r="C11" s="2"/>
      <c r="D11" s="635"/>
      <c r="E11" s="650"/>
      <c r="F11" s="4"/>
      <c r="G11" s="4"/>
      <c r="H11" s="4"/>
      <c r="I11" s="4"/>
      <c r="J11" s="4"/>
      <c r="K11" s="4"/>
      <c r="M11" s="15"/>
      <c r="O11" s="2"/>
    </row>
    <row r="12" spans="1:15" s="1" customFormat="1" ht="17.100000000000001" customHeight="1">
      <c r="A12" s="2"/>
      <c r="B12" s="6" t="s">
        <v>801</v>
      </c>
      <c r="C12" s="2"/>
      <c r="D12" s="651">
        <v>2021</v>
      </c>
      <c r="E12" s="8" t="s">
        <v>29</v>
      </c>
      <c r="F12" s="8" t="s">
        <v>29</v>
      </c>
      <c r="G12" s="8" t="s">
        <v>29</v>
      </c>
      <c r="H12" s="4"/>
      <c r="I12" s="8">
        <f>SUM(J12:K12)</f>
        <v>29</v>
      </c>
      <c r="J12" s="8">
        <v>6</v>
      </c>
      <c r="K12" s="8">
        <v>23</v>
      </c>
      <c r="M12" s="15"/>
      <c r="O12" s="2"/>
    </row>
    <row r="13" spans="1:15" s="1" customFormat="1" ht="17.100000000000001" customHeight="1">
      <c r="A13" s="2"/>
      <c r="B13" s="9" t="s">
        <v>802</v>
      </c>
      <c r="C13" s="2"/>
      <c r="D13" s="622">
        <v>2022</v>
      </c>
      <c r="E13" s="8" t="s">
        <v>29</v>
      </c>
      <c r="F13" s="8" t="s">
        <v>29</v>
      </c>
      <c r="G13" s="8" t="s">
        <v>29</v>
      </c>
      <c r="H13" s="507"/>
      <c r="I13" s="8">
        <f>SUM(J13:K13)</f>
        <v>20</v>
      </c>
      <c r="J13" s="8">
        <v>4</v>
      </c>
      <c r="K13" s="8">
        <v>16</v>
      </c>
      <c r="M13" s="15"/>
      <c r="O13" s="2"/>
    </row>
    <row r="14" spans="1:15" s="1" customFormat="1" ht="17.100000000000001" customHeight="1">
      <c r="A14" s="2"/>
      <c r="B14" s="3"/>
      <c r="C14" s="2"/>
      <c r="D14" s="651">
        <v>2023</v>
      </c>
      <c r="E14" s="8" t="s">
        <v>29</v>
      </c>
      <c r="F14" s="8" t="s">
        <v>29</v>
      </c>
      <c r="G14" s="8" t="s">
        <v>29</v>
      </c>
      <c r="H14" s="10"/>
      <c r="I14" s="8" t="s">
        <v>29</v>
      </c>
      <c r="J14" s="8" t="s">
        <v>29</v>
      </c>
      <c r="K14" s="8" t="s">
        <v>29</v>
      </c>
      <c r="M14" s="15"/>
      <c r="O14" s="2"/>
    </row>
    <row r="15" spans="1:15" ht="8.1" customHeight="1">
      <c r="A15" s="2"/>
      <c r="B15" s="7"/>
      <c r="C15" s="7"/>
      <c r="D15" s="651"/>
      <c r="E15" s="8"/>
      <c r="F15" s="8"/>
      <c r="G15" s="8"/>
      <c r="H15" s="11"/>
      <c r="I15" s="8"/>
      <c r="J15" s="25"/>
      <c r="K15" s="24"/>
      <c r="L15" s="7"/>
    </row>
    <row r="16" spans="1:15">
      <c r="A16" s="2"/>
      <c r="B16" s="10" t="s">
        <v>21</v>
      </c>
      <c r="C16" s="10"/>
      <c r="D16" s="651"/>
      <c r="E16" s="8"/>
      <c r="F16" s="8"/>
      <c r="G16" s="8"/>
      <c r="H16" s="7"/>
      <c r="I16" s="8"/>
      <c r="J16" s="8"/>
      <c r="K16" s="8"/>
      <c r="L16" s="10"/>
    </row>
    <row r="17" spans="1:12" ht="15.6" customHeight="1">
      <c r="A17" s="2"/>
      <c r="B17" s="6" t="s">
        <v>655</v>
      </c>
      <c r="C17" s="10"/>
      <c r="D17" s="651">
        <v>2021</v>
      </c>
      <c r="E17" s="8">
        <f>SUM(F17:G17)</f>
        <v>77</v>
      </c>
      <c r="F17" s="8">
        <v>29</v>
      </c>
      <c r="G17" s="8">
        <v>48</v>
      </c>
      <c r="H17" s="7"/>
      <c r="I17" s="8">
        <f>SUM(J17:K17)</f>
        <v>317</v>
      </c>
      <c r="J17" s="8">
        <v>88</v>
      </c>
      <c r="K17" s="8">
        <v>229</v>
      </c>
      <c r="L17" s="10"/>
    </row>
    <row r="18" spans="1:12" ht="15.6" customHeight="1">
      <c r="A18" s="2"/>
      <c r="B18" s="9" t="s">
        <v>656</v>
      </c>
      <c r="C18" s="27"/>
      <c r="D18" s="622">
        <v>2022</v>
      </c>
      <c r="E18" s="8">
        <f>SUM(F18:G18)</f>
        <v>77</v>
      </c>
      <c r="F18" s="8">
        <v>29</v>
      </c>
      <c r="G18" s="8">
        <v>48</v>
      </c>
      <c r="H18" s="507"/>
      <c r="I18" s="8">
        <f>SUM(J18:K18)</f>
        <v>322</v>
      </c>
      <c r="J18" s="8">
        <v>104</v>
      </c>
      <c r="K18" s="8">
        <v>218</v>
      </c>
      <c r="L18" s="10"/>
    </row>
    <row r="19" spans="1:12" ht="15.6" customHeight="1">
      <c r="A19" s="2"/>
      <c r="B19" s="7"/>
      <c r="C19" s="7"/>
      <c r="D19" s="651">
        <v>2023</v>
      </c>
      <c r="E19" s="8">
        <f>SUM(F19:G19)</f>
        <v>79</v>
      </c>
      <c r="F19" s="8">
        <v>35</v>
      </c>
      <c r="G19" s="8">
        <v>44</v>
      </c>
      <c r="H19" s="7"/>
      <c r="I19" s="8">
        <f>SUM(J19:K19)</f>
        <v>338</v>
      </c>
      <c r="J19" s="8">
        <v>119</v>
      </c>
      <c r="K19" s="8">
        <v>219</v>
      </c>
      <c r="L19" s="7"/>
    </row>
    <row r="20" spans="1:12" ht="8.1" customHeight="1">
      <c r="A20" s="2"/>
      <c r="B20" s="7"/>
      <c r="C20" s="7"/>
      <c r="D20" s="651"/>
      <c r="E20" s="8"/>
      <c r="F20" s="8"/>
      <c r="G20" s="8"/>
      <c r="H20" s="8"/>
      <c r="I20" s="8"/>
      <c r="J20" s="8"/>
      <c r="K20" s="159"/>
      <c r="L20" s="7"/>
    </row>
    <row r="21" spans="1:12" ht="15.6" customHeight="1">
      <c r="A21" s="2"/>
      <c r="B21" s="6" t="s">
        <v>657</v>
      </c>
      <c r="C21" s="30"/>
      <c r="D21" s="651">
        <v>2021</v>
      </c>
      <c r="E21" s="8" t="s">
        <v>29</v>
      </c>
      <c r="F21" s="8" t="s">
        <v>29</v>
      </c>
      <c r="G21" s="8" t="s">
        <v>29</v>
      </c>
      <c r="H21" s="7"/>
      <c r="I21" s="8">
        <f>SUM(J21:K21)</f>
        <v>72</v>
      </c>
      <c r="J21" s="8">
        <v>69</v>
      </c>
      <c r="K21" s="8">
        <v>3</v>
      </c>
      <c r="L21" s="507"/>
    </row>
    <row r="22" spans="1:12" ht="15.6" customHeight="1">
      <c r="A22" s="2"/>
      <c r="B22" s="9" t="s">
        <v>658</v>
      </c>
      <c r="C22" s="7"/>
      <c r="D22" s="622">
        <v>2022</v>
      </c>
      <c r="E22" s="8" t="s">
        <v>29</v>
      </c>
      <c r="F22" s="8" t="s">
        <v>29</v>
      </c>
      <c r="G22" s="8" t="s">
        <v>29</v>
      </c>
      <c r="H22" s="7"/>
      <c r="I22" s="8">
        <f>SUM(J22:K22)</f>
        <v>63</v>
      </c>
      <c r="J22" s="8">
        <v>60</v>
      </c>
      <c r="K22" s="8">
        <v>3</v>
      </c>
      <c r="L22" s="7"/>
    </row>
    <row r="23" spans="1:12" ht="15.6" customHeight="1">
      <c r="A23" s="2"/>
      <c r="B23" s="7"/>
      <c r="C23" s="7"/>
      <c r="D23" s="651">
        <v>2023</v>
      </c>
      <c r="E23" s="8" t="s">
        <v>29</v>
      </c>
      <c r="F23" s="8" t="s">
        <v>29</v>
      </c>
      <c r="G23" s="8" t="s">
        <v>29</v>
      </c>
      <c r="H23" s="7"/>
      <c r="I23" s="8">
        <f>SUM(J23:K23)</f>
        <v>81</v>
      </c>
      <c r="J23" s="24">
        <v>76</v>
      </c>
      <c r="K23" s="24">
        <v>5</v>
      </c>
      <c r="L23" s="8"/>
    </row>
    <row r="24" spans="1:12" ht="8.1" customHeight="1">
      <c r="A24" s="2"/>
      <c r="B24" s="7"/>
      <c r="C24" s="7"/>
      <c r="D24" s="651"/>
      <c r="E24" s="8"/>
      <c r="F24" s="8"/>
      <c r="G24" s="8"/>
      <c r="H24" s="7"/>
      <c r="I24" s="8"/>
      <c r="J24" s="24"/>
      <c r="K24" s="24"/>
      <c r="L24" s="7"/>
    </row>
    <row r="25" spans="1:12" ht="15.6" customHeight="1">
      <c r="A25" s="2"/>
      <c r="B25" s="10" t="s">
        <v>19</v>
      </c>
      <c r="C25" s="7"/>
      <c r="D25" s="651"/>
      <c r="E25" s="8"/>
      <c r="F25" s="296"/>
      <c r="G25" s="296"/>
      <c r="H25" s="7"/>
      <c r="I25" s="8"/>
      <c r="J25" s="24"/>
      <c r="K25" s="24"/>
      <c r="L25" s="7"/>
    </row>
    <row r="26" spans="1:12" ht="15.6" customHeight="1">
      <c r="A26" s="2"/>
      <c r="B26" s="6" t="s">
        <v>659</v>
      </c>
      <c r="C26" s="7"/>
      <c r="D26" s="651">
        <v>2021</v>
      </c>
      <c r="E26" s="8">
        <f>SUM(F26:G26)</f>
        <v>61</v>
      </c>
      <c r="F26" s="683">
        <v>31</v>
      </c>
      <c r="G26" s="683">
        <v>30</v>
      </c>
      <c r="H26" s="507"/>
      <c r="I26" s="8">
        <f>SUM(J26:K26)</f>
        <v>339</v>
      </c>
      <c r="J26" s="507">
        <v>258</v>
      </c>
      <c r="K26" s="507">
        <v>81</v>
      </c>
      <c r="L26" s="7"/>
    </row>
    <row r="27" spans="1:12" ht="15.6" customHeight="1">
      <c r="A27" s="2"/>
      <c r="B27" s="9" t="s">
        <v>660</v>
      </c>
      <c r="C27" s="7"/>
      <c r="D27" s="622">
        <v>2022</v>
      </c>
      <c r="E27" s="8">
        <f t="shared" ref="E27:E28" si="0">SUM(F27:G27)</f>
        <v>61</v>
      </c>
      <c r="F27" s="296">
        <v>31</v>
      </c>
      <c r="G27" s="296">
        <v>30</v>
      </c>
      <c r="H27" s="7"/>
      <c r="I27" s="8">
        <f t="shared" ref="I27:I28" si="1">SUM(J27:K27)</f>
        <v>307</v>
      </c>
      <c r="J27" s="24">
        <v>225</v>
      </c>
      <c r="K27" s="24">
        <v>82</v>
      </c>
      <c r="L27" s="7"/>
    </row>
    <row r="28" spans="1:12" ht="15.6" customHeight="1">
      <c r="A28" s="2"/>
      <c r="B28" s="9"/>
      <c r="C28" s="7"/>
      <c r="D28" s="651">
        <v>2023</v>
      </c>
      <c r="E28" s="8">
        <f t="shared" si="0"/>
        <v>57</v>
      </c>
      <c r="F28" s="296">
        <v>30</v>
      </c>
      <c r="G28" s="296">
        <v>27</v>
      </c>
      <c r="H28" s="7"/>
      <c r="I28" s="8">
        <f t="shared" si="1"/>
        <v>296</v>
      </c>
      <c r="J28" s="24">
        <v>217</v>
      </c>
      <c r="K28" s="24">
        <v>79</v>
      </c>
      <c r="L28" s="7"/>
    </row>
    <row r="29" spans="1:12" ht="8.1" customHeight="1">
      <c r="A29" s="2"/>
      <c r="B29" s="9"/>
      <c r="C29" s="7"/>
      <c r="D29" s="651"/>
      <c r="E29" s="8"/>
      <c r="F29" s="296"/>
      <c r="G29" s="296"/>
      <c r="H29" s="7"/>
      <c r="I29" s="8"/>
      <c r="J29" s="24"/>
      <c r="K29" s="24"/>
      <c r="L29" s="507"/>
    </row>
    <row r="30" spans="1:12" ht="15.6" customHeight="1">
      <c r="A30" s="2"/>
      <c r="B30" s="6" t="s">
        <v>661</v>
      </c>
      <c r="C30" s="7"/>
      <c r="D30" s="651">
        <v>2021</v>
      </c>
      <c r="E30" s="8">
        <f>SUM(F30:G30)</f>
        <v>24</v>
      </c>
      <c r="F30" s="683">
        <v>8</v>
      </c>
      <c r="G30" s="683">
        <v>16</v>
      </c>
      <c r="H30" s="507"/>
      <c r="I30" s="8">
        <f>SUM(J30:K30)</f>
        <v>150</v>
      </c>
      <c r="J30" s="507">
        <v>27</v>
      </c>
      <c r="K30" s="507">
        <v>123</v>
      </c>
      <c r="L30" s="7"/>
    </row>
    <row r="31" spans="1:12" ht="15.6" customHeight="1">
      <c r="A31" s="2"/>
      <c r="B31" s="9" t="s">
        <v>662</v>
      </c>
      <c r="C31" s="7"/>
      <c r="D31" s="622">
        <v>2022</v>
      </c>
      <c r="E31" s="8">
        <f t="shared" ref="E31:E32" si="2">SUM(F31:G31)</f>
        <v>24</v>
      </c>
      <c r="F31" s="296">
        <v>8</v>
      </c>
      <c r="G31" s="296">
        <v>16</v>
      </c>
      <c r="H31" s="11"/>
      <c r="I31" s="8">
        <f t="shared" ref="I31:I32" si="3">SUM(J31:K31)</f>
        <v>122</v>
      </c>
      <c r="J31" s="24">
        <v>20</v>
      </c>
      <c r="K31" s="24">
        <v>102</v>
      </c>
      <c r="L31" s="7"/>
    </row>
    <row r="32" spans="1:12" ht="15.6" customHeight="1">
      <c r="A32" s="2"/>
      <c r="B32" s="9"/>
      <c r="C32" s="7"/>
      <c r="D32" s="651">
        <v>2023</v>
      </c>
      <c r="E32" s="8">
        <f t="shared" si="2"/>
        <v>25</v>
      </c>
      <c r="F32" s="296">
        <v>8</v>
      </c>
      <c r="G32" s="296">
        <v>17</v>
      </c>
      <c r="H32" s="11"/>
      <c r="I32" s="8">
        <f t="shared" si="3"/>
        <v>114</v>
      </c>
      <c r="J32" s="24">
        <v>24</v>
      </c>
      <c r="K32" s="24">
        <v>90</v>
      </c>
      <c r="L32" s="7"/>
    </row>
    <row r="33" spans="1:12" ht="8.1" customHeight="1">
      <c r="A33" s="2"/>
      <c r="B33" s="9"/>
      <c r="C33" s="7"/>
      <c r="D33" s="651"/>
      <c r="E33" s="8"/>
      <c r="F33" s="296"/>
      <c r="G33" s="296"/>
      <c r="H33" s="27"/>
      <c r="I33" s="8"/>
      <c r="J33" s="24"/>
      <c r="K33" s="24"/>
      <c r="L33" s="507"/>
    </row>
    <row r="34" spans="1:12" ht="15.6" customHeight="1">
      <c r="A34" s="2"/>
      <c r="B34" s="6" t="s">
        <v>1014</v>
      </c>
      <c r="C34" s="10"/>
      <c r="D34" s="651">
        <v>2021</v>
      </c>
      <c r="E34" s="8">
        <f>SUM(F34:G34)</f>
        <v>15</v>
      </c>
      <c r="F34" s="683">
        <v>4</v>
      </c>
      <c r="G34" s="683">
        <v>11</v>
      </c>
      <c r="H34" s="507"/>
      <c r="I34" s="8">
        <f>SUM(J34:K34)</f>
        <v>74</v>
      </c>
      <c r="J34" s="507">
        <v>34</v>
      </c>
      <c r="K34" s="507">
        <v>40</v>
      </c>
      <c r="L34" s="10"/>
    </row>
    <row r="35" spans="1:12" ht="15.6" customHeight="1">
      <c r="A35" s="2"/>
      <c r="B35" s="9" t="s">
        <v>1015</v>
      </c>
      <c r="C35" s="27"/>
      <c r="D35" s="622">
        <v>2022</v>
      </c>
      <c r="E35" s="8">
        <f t="shared" ref="E35:E36" si="4">SUM(F35:G35)</f>
        <v>15</v>
      </c>
      <c r="F35" s="296">
        <v>4</v>
      </c>
      <c r="G35" s="296">
        <v>11</v>
      </c>
      <c r="H35" s="11"/>
      <c r="I35" s="8">
        <f t="shared" ref="I35:I36" si="5">SUM(J35:K35)</f>
        <v>61</v>
      </c>
      <c r="J35" s="684">
        <v>27</v>
      </c>
      <c r="K35" s="24">
        <v>34</v>
      </c>
      <c r="L35" s="10"/>
    </row>
    <row r="36" spans="1:12" ht="15.6" customHeight="1">
      <c r="A36" s="2"/>
      <c r="B36" s="9"/>
      <c r="C36" s="27"/>
      <c r="D36" s="651">
        <v>2023</v>
      </c>
      <c r="E36" s="8">
        <f t="shared" si="4"/>
        <v>15</v>
      </c>
      <c r="F36" s="296">
        <v>4</v>
      </c>
      <c r="G36" s="296">
        <v>11</v>
      </c>
      <c r="H36" s="7"/>
      <c r="I36" s="8">
        <f t="shared" si="5"/>
        <v>72</v>
      </c>
      <c r="J36" s="24">
        <v>36</v>
      </c>
      <c r="K36" s="24">
        <v>36</v>
      </c>
      <c r="L36" s="27"/>
    </row>
    <row r="37" spans="1:12" ht="8.1" customHeight="1">
      <c r="A37" s="2"/>
      <c r="B37" s="9"/>
      <c r="C37" s="27"/>
      <c r="D37" s="651"/>
      <c r="E37" s="8"/>
      <c r="F37" s="296"/>
      <c r="G37" s="296"/>
      <c r="H37" s="7"/>
      <c r="I37" s="8"/>
      <c r="J37" s="24"/>
      <c r="K37" s="24"/>
      <c r="L37" s="507"/>
    </row>
    <row r="38" spans="1:12" ht="15.6" customHeight="1">
      <c r="A38" s="2"/>
      <c r="B38" s="6" t="s">
        <v>1010</v>
      </c>
      <c r="C38" s="7"/>
      <c r="D38" s="651">
        <v>2021</v>
      </c>
      <c r="E38" s="8">
        <f>SUM(F38:G38)</f>
        <v>17</v>
      </c>
      <c r="F38" s="683">
        <v>4</v>
      </c>
      <c r="G38" s="683">
        <v>13</v>
      </c>
      <c r="H38" s="507"/>
      <c r="I38" s="8">
        <f>SUM(J38:K38)</f>
        <v>46</v>
      </c>
      <c r="J38" s="507">
        <v>1</v>
      </c>
      <c r="K38" s="507">
        <v>45</v>
      </c>
      <c r="L38" s="10"/>
    </row>
    <row r="39" spans="1:12" ht="15.6" customHeight="1">
      <c r="A39" s="2"/>
      <c r="B39" s="9" t="s">
        <v>1011</v>
      </c>
      <c r="C39" s="7"/>
      <c r="D39" s="622">
        <v>2022</v>
      </c>
      <c r="E39" s="8">
        <f t="shared" ref="E39:E40" si="6">SUM(F39:G39)</f>
        <v>17</v>
      </c>
      <c r="F39" s="296">
        <v>4</v>
      </c>
      <c r="G39" s="296">
        <v>13</v>
      </c>
      <c r="H39" s="11"/>
      <c r="I39" s="8">
        <f t="shared" ref="I39:I40" si="7">SUM(J39:K39)</f>
        <v>40</v>
      </c>
      <c r="J39" s="24">
        <v>1</v>
      </c>
      <c r="K39" s="24">
        <v>39</v>
      </c>
      <c r="L39" s="7"/>
    </row>
    <row r="40" spans="1:12" ht="15.6" customHeight="1">
      <c r="A40" s="2"/>
      <c r="B40" s="9"/>
      <c r="C40" s="7"/>
      <c r="D40" s="651">
        <v>2023</v>
      </c>
      <c r="E40" s="8">
        <f t="shared" si="6"/>
        <v>17</v>
      </c>
      <c r="F40" s="296">
        <v>3</v>
      </c>
      <c r="G40" s="296">
        <v>14</v>
      </c>
      <c r="H40" s="11"/>
      <c r="I40" s="8">
        <f t="shared" si="7"/>
        <v>32</v>
      </c>
      <c r="J40" s="24">
        <v>1</v>
      </c>
      <c r="K40" s="24">
        <v>31</v>
      </c>
      <c r="L40" s="7"/>
    </row>
    <row r="41" spans="1:12" ht="8.1" customHeight="1">
      <c r="A41" s="2"/>
      <c r="B41" s="9"/>
      <c r="C41" s="7"/>
      <c r="D41" s="651"/>
      <c r="E41" s="8"/>
      <c r="F41" s="296"/>
      <c r="G41" s="296"/>
      <c r="H41" s="27"/>
      <c r="I41" s="8"/>
      <c r="J41" s="24"/>
      <c r="K41" s="24"/>
      <c r="L41" s="507"/>
    </row>
    <row r="42" spans="1:12" ht="15.6" customHeight="1">
      <c r="A42" s="2"/>
      <c r="B42" s="6" t="s">
        <v>1012</v>
      </c>
      <c r="C42" s="10"/>
      <c r="D42" s="651">
        <v>2021</v>
      </c>
      <c r="E42" s="8">
        <f>SUM(F42:G42)</f>
        <v>19</v>
      </c>
      <c r="F42" s="683">
        <v>10</v>
      </c>
      <c r="G42" s="683">
        <v>9</v>
      </c>
      <c r="H42" s="507"/>
      <c r="I42" s="8">
        <f>SUM(J42:K42)</f>
        <v>101</v>
      </c>
      <c r="J42" s="507">
        <v>50</v>
      </c>
      <c r="K42" s="507">
        <v>51</v>
      </c>
      <c r="L42" s="10"/>
    </row>
    <row r="43" spans="1:12" ht="15.6" customHeight="1">
      <c r="A43" s="2"/>
      <c r="B43" s="9" t="s">
        <v>1013</v>
      </c>
      <c r="C43" s="27"/>
      <c r="D43" s="622">
        <v>2022</v>
      </c>
      <c r="E43" s="8">
        <f t="shared" ref="E43:E44" si="8">SUM(F43:G43)</f>
        <v>19</v>
      </c>
      <c r="F43" s="296">
        <v>10</v>
      </c>
      <c r="G43" s="296">
        <v>9</v>
      </c>
      <c r="H43" s="11"/>
      <c r="I43" s="8">
        <f t="shared" ref="I43:I44" si="9">SUM(J43:K43)</f>
        <v>96</v>
      </c>
      <c r="J43" s="25">
        <v>43</v>
      </c>
      <c r="K43" s="25">
        <v>53</v>
      </c>
      <c r="L43" s="10"/>
    </row>
    <row r="44" spans="1:12" ht="15.6" customHeight="1">
      <c r="A44" s="2"/>
      <c r="B44" s="9"/>
      <c r="C44" s="27"/>
      <c r="D44" s="651">
        <v>2023</v>
      </c>
      <c r="E44" s="8">
        <f t="shared" si="8"/>
        <v>22</v>
      </c>
      <c r="F44" s="296">
        <v>11</v>
      </c>
      <c r="G44" s="296">
        <v>11</v>
      </c>
      <c r="H44" s="7"/>
      <c r="I44" s="8">
        <f t="shared" si="9"/>
        <v>124</v>
      </c>
      <c r="J44" s="24">
        <v>71</v>
      </c>
      <c r="K44" s="24">
        <v>53</v>
      </c>
      <c r="L44" s="27"/>
    </row>
    <row r="45" spans="1:12" ht="8.1" customHeight="1">
      <c r="A45" s="2"/>
      <c r="B45" s="9"/>
      <c r="C45" s="27"/>
      <c r="D45" s="651"/>
      <c r="E45" s="8"/>
      <c r="F45" s="296"/>
      <c r="G45" s="296"/>
      <c r="H45" s="7"/>
      <c r="I45" s="8"/>
      <c r="J45" s="24"/>
      <c r="K45" s="24"/>
      <c r="L45" s="507"/>
    </row>
    <row r="46" spans="1:12" ht="15.6" customHeight="1">
      <c r="A46" s="2"/>
      <c r="B46" s="6" t="s">
        <v>663</v>
      </c>
      <c r="C46" s="7"/>
      <c r="D46" s="651">
        <v>2021</v>
      </c>
      <c r="E46" s="8">
        <f>SUM(F46:G46)</f>
        <v>34</v>
      </c>
      <c r="F46" s="296">
        <v>21</v>
      </c>
      <c r="G46" s="296">
        <v>13</v>
      </c>
      <c r="H46" s="7"/>
      <c r="I46" s="8">
        <f>SUM(J46:K46)</f>
        <v>179</v>
      </c>
      <c r="J46" s="26">
        <v>159</v>
      </c>
      <c r="K46" s="26">
        <v>20</v>
      </c>
      <c r="L46" s="10"/>
    </row>
    <row r="47" spans="1:12" ht="15.6" customHeight="1">
      <c r="A47" s="2"/>
      <c r="B47" s="9" t="s">
        <v>664</v>
      </c>
      <c r="C47" s="7"/>
      <c r="D47" s="622">
        <v>2022</v>
      </c>
      <c r="E47" s="8">
        <f t="shared" ref="E47:E48" si="10">SUM(F47:G47)</f>
        <v>34</v>
      </c>
      <c r="F47" s="296">
        <v>21</v>
      </c>
      <c r="G47" s="296">
        <v>13</v>
      </c>
      <c r="H47" s="7"/>
      <c r="I47" s="8">
        <f t="shared" ref="I47:I48" si="11">SUM(J47:K47)</f>
        <v>194</v>
      </c>
      <c r="J47" s="26">
        <v>163</v>
      </c>
      <c r="K47" s="26">
        <v>31</v>
      </c>
      <c r="L47" s="7"/>
    </row>
    <row r="48" spans="1:12" ht="15.6" customHeight="1">
      <c r="A48" s="2"/>
      <c r="B48" s="9"/>
      <c r="C48" s="7"/>
      <c r="D48" s="651">
        <v>2023</v>
      </c>
      <c r="E48" s="8">
        <f t="shared" si="10"/>
        <v>33</v>
      </c>
      <c r="F48" s="8">
        <v>20</v>
      </c>
      <c r="G48" s="8">
        <v>13</v>
      </c>
      <c r="H48" s="11"/>
      <c r="I48" s="8">
        <f t="shared" si="11"/>
        <v>266</v>
      </c>
      <c r="J48" s="24">
        <v>228</v>
      </c>
      <c r="K48" s="24">
        <v>38</v>
      </c>
      <c r="L48" s="7"/>
    </row>
    <row r="49" spans="1:12" ht="8.1" customHeight="1">
      <c r="A49" s="2"/>
      <c r="B49" s="27"/>
      <c r="C49" s="7"/>
      <c r="D49" s="651"/>
      <c r="E49" s="8"/>
      <c r="F49" s="8"/>
      <c r="G49" s="8"/>
      <c r="H49" s="11"/>
      <c r="I49" s="8"/>
      <c r="J49" s="24"/>
      <c r="K49" s="24"/>
      <c r="L49" s="7"/>
    </row>
    <row r="50" spans="1:12" ht="15.6" customHeight="1">
      <c r="A50" s="2"/>
      <c r="B50" s="10" t="s">
        <v>45</v>
      </c>
      <c r="C50" s="7"/>
      <c r="D50" s="651"/>
      <c r="E50" s="8"/>
      <c r="F50" s="8"/>
      <c r="G50" s="8"/>
      <c r="H50" s="27"/>
      <c r="I50" s="8"/>
      <c r="J50" s="24"/>
      <c r="K50" s="24"/>
      <c r="L50" s="7"/>
    </row>
    <row r="51" spans="1:12" ht="15.6" customHeight="1">
      <c r="A51" s="2"/>
      <c r="B51" s="6" t="s">
        <v>665</v>
      </c>
      <c r="C51" s="10"/>
      <c r="D51" s="651">
        <v>2021</v>
      </c>
      <c r="E51" s="8">
        <f>SUM(F51:G51)</f>
        <v>46</v>
      </c>
      <c r="F51" s="8">
        <v>29</v>
      </c>
      <c r="G51" s="8">
        <v>17</v>
      </c>
      <c r="H51" s="8"/>
      <c r="I51" s="8">
        <f>SUM(J51:K51)</f>
        <v>364</v>
      </c>
      <c r="J51" s="8">
        <v>237</v>
      </c>
      <c r="K51" s="8">
        <v>127</v>
      </c>
      <c r="L51" s="10"/>
    </row>
    <row r="52" spans="1:12" ht="15.6" customHeight="1">
      <c r="A52" s="2"/>
      <c r="B52" s="9" t="s">
        <v>666</v>
      </c>
      <c r="C52" s="27"/>
      <c r="D52" s="622">
        <v>2022</v>
      </c>
      <c r="E52" s="8">
        <f>SUM(F52:G52)</f>
        <v>45</v>
      </c>
      <c r="F52" s="8">
        <v>28</v>
      </c>
      <c r="G52" s="8">
        <v>17</v>
      </c>
      <c r="H52" s="8"/>
      <c r="I52" s="8">
        <f>SUM(J52:K52)</f>
        <v>377</v>
      </c>
      <c r="J52" s="8">
        <v>241</v>
      </c>
      <c r="K52" s="8">
        <v>136</v>
      </c>
      <c r="L52" s="10"/>
    </row>
    <row r="53" spans="1:12" ht="15.6" customHeight="1">
      <c r="A53" s="2"/>
      <c r="B53" s="9"/>
      <c r="C53" s="27"/>
      <c r="D53" s="651">
        <v>2023</v>
      </c>
      <c r="E53" s="8">
        <f>SUM(F53:G53)</f>
        <v>44</v>
      </c>
      <c r="F53" s="8">
        <v>27</v>
      </c>
      <c r="G53" s="8">
        <v>17</v>
      </c>
      <c r="H53" s="8"/>
      <c r="I53" s="8">
        <f>SUM(J53:K53)</f>
        <v>445</v>
      </c>
      <c r="J53" s="8">
        <v>318</v>
      </c>
      <c r="K53" s="8">
        <v>127</v>
      </c>
      <c r="L53" s="27"/>
    </row>
    <row r="54" spans="1:12" ht="8.1" customHeight="1">
      <c r="A54" s="2"/>
      <c r="B54" s="9"/>
      <c r="C54" s="27"/>
      <c r="D54" s="651"/>
      <c r="E54" s="8"/>
      <c r="F54" s="8"/>
      <c r="G54" s="8"/>
      <c r="H54" s="8"/>
      <c r="I54" s="8"/>
      <c r="J54" s="8"/>
      <c r="K54" s="8"/>
      <c r="L54" s="507"/>
    </row>
    <row r="55" spans="1:12" ht="15.6" customHeight="1">
      <c r="A55" s="2"/>
      <c r="B55" s="6" t="s">
        <v>1035</v>
      </c>
      <c r="C55" s="7"/>
      <c r="D55" s="651">
        <v>2021</v>
      </c>
      <c r="E55" s="8">
        <f>SUM(F55:G55)</f>
        <v>14</v>
      </c>
      <c r="F55" s="8">
        <v>6</v>
      </c>
      <c r="G55" s="8">
        <v>8</v>
      </c>
      <c r="H55" s="8"/>
      <c r="I55" s="8">
        <f>SUM(J55:K55)</f>
        <v>44</v>
      </c>
      <c r="J55" s="8">
        <v>14</v>
      </c>
      <c r="K55" s="8">
        <v>30</v>
      </c>
      <c r="L55" s="10"/>
    </row>
    <row r="56" spans="1:12" ht="15.6" customHeight="1">
      <c r="A56" s="2"/>
      <c r="B56" s="9" t="s">
        <v>1036</v>
      </c>
      <c r="C56" s="7"/>
      <c r="D56" s="622">
        <v>2022</v>
      </c>
      <c r="E56" s="8">
        <f>SUM(F56:G56)</f>
        <v>14</v>
      </c>
      <c r="F56" s="8">
        <v>6</v>
      </c>
      <c r="G56" s="8">
        <v>8</v>
      </c>
      <c r="H56" s="8"/>
      <c r="I56" s="8">
        <f>SUM(J56:K56)</f>
        <v>40</v>
      </c>
      <c r="J56" s="8">
        <v>10</v>
      </c>
      <c r="K56" s="8">
        <v>30</v>
      </c>
      <c r="L56" s="7"/>
    </row>
    <row r="57" spans="1:12" ht="15.6" customHeight="1">
      <c r="A57" s="2"/>
      <c r="B57" s="9"/>
      <c r="C57" s="7"/>
      <c r="D57" s="651">
        <v>2023</v>
      </c>
      <c r="E57" s="8">
        <f>SUM(F57:G57)</f>
        <v>14</v>
      </c>
      <c r="F57" s="8">
        <v>6</v>
      </c>
      <c r="G57" s="8">
        <v>8</v>
      </c>
      <c r="H57" s="8"/>
      <c r="I57" s="8">
        <f>SUM(J57:K57)</f>
        <v>63</v>
      </c>
      <c r="J57" s="8">
        <v>26</v>
      </c>
      <c r="K57" s="8">
        <v>37</v>
      </c>
      <c r="L57" s="7"/>
    </row>
    <row r="58" spans="1:12" ht="8.1" customHeight="1">
      <c r="A58" s="2"/>
      <c r="B58" s="9"/>
      <c r="C58" s="7"/>
      <c r="D58" s="651"/>
      <c r="E58" s="8"/>
      <c r="F58" s="8"/>
      <c r="G58" s="8"/>
      <c r="H58" s="8"/>
      <c r="I58" s="8"/>
      <c r="J58" s="8"/>
      <c r="K58" s="8"/>
      <c r="L58" s="507"/>
    </row>
    <row r="59" spans="1:12" ht="15.6" customHeight="1">
      <c r="A59" s="2"/>
      <c r="B59" s="6" t="s">
        <v>667</v>
      </c>
      <c r="C59" s="7"/>
      <c r="D59" s="651">
        <v>2021</v>
      </c>
      <c r="E59" s="8">
        <f>SUM(F59:G59)</f>
        <v>14</v>
      </c>
      <c r="F59" s="8">
        <v>5</v>
      </c>
      <c r="G59" s="8">
        <v>9</v>
      </c>
      <c r="H59" s="8"/>
      <c r="I59" s="8">
        <f>SUM(J59:K59)</f>
        <v>85</v>
      </c>
      <c r="J59" s="8">
        <v>29</v>
      </c>
      <c r="K59" s="8">
        <v>56</v>
      </c>
      <c r="L59" s="7"/>
    </row>
    <row r="60" spans="1:12" ht="15.6" customHeight="1">
      <c r="A60" s="2"/>
      <c r="B60" s="9" t="s">
        <v>668</v>
      </c>
      <c r="C60" s="7"/>
      <c r="D60" s="622">
        <v>2022</v>
      </c>
      <c r="E60" s="8">
        <f>SUM(F60:G60)</f>
        <v>14</v>
      </c>
      <c r="F60" s="8">
        <v>5</v>
      </c>
      <c r="G60" s="8">
        <v>9</v>
      </c>
      <c r="H60" s="8"/>
      <c r="I60" s="8">
        <f>SUM(J60:K60)</f>
        <v>78</v>
      </c>
      <c r="J60" s="8">
        <v>29</v>
      </c>
      <c r="K60" s="8">
        <v>49</v>
      </c>
      <c r="L60" s="7"/>
    </row>
    <row r="61" spans="1:12" ht="15.6" customHeight="1">
      <c r="A61" s="2"/>
      <c r="B61" s="9"/>
      <c r="C61" s="7"/>
      <c r="D61" s="651">
        <v>2023</v>
      </c>
      <c r="E61" s="8">
        <f>SUM(F61:G61)</f>
        <v>15</v>
      </c>
      <c r="F61" s="8">
        <v>5</v>
      </c>
      <c r="G61" s="8">
        <v>10</v>
      </c>
      <c r="H61" s="8"/>
      <c r="I61" s="8">
        <f>SUM(J61:K61)</f>
        <v>101</v>
      </c>
      <c r="J61" s="8">
        <v>30</v>
      </c>
      <c r="K61" s="8">
        <v>71</v>
      </c>
      <c r="L61" s="27"/>
    </row>
    <row r="62" spans="1:12" ht="8.1" customHeight="1">
      <c r="A62" s="2"/>
      <c r="B62" s="9"/>
      <c r="C62" s="7"/>
      <c r="D62" s="651"/>
      <c r="E62" s="8"/>
      <c r="F62" s="8"/>
      <c r="G62" s="8"/>
      <c r="H62" s="8"/>
      <c r="I62" s="8"/>
      <c r="J62" s="8"/>
      <c r="K62" s="8"/>
      <c r="L62" s="507"/>
    </row>
    <row r="63" spans="1:12" ht="15.6" customHeight="1">
      <c r="A63" s="2"/>
      <c r="B63" s="6" t="s">
        <v>669</v>
      </c>
      <c r="C63" s="7"/>
      <c r="D63" s="651">
        <v>2021</v>
      </c>
      <c r="E63" s="8">
        <f>SUM(F63:G63)</f>
        <v>21</v>
      </c>
      <c r="F63" s="8">
        <v>6</v>
      </c>
      <c r="G63" s="8">
        <v>15</v>
      </c>
      <c r="H63" s="8"/>
      <c r="I63" s="8">
        <f>SUM(J63:K63)</f>
        <v>131</v>
      </c>
      <c r="J63" s="8">
        <v>96</v>
      </c>
      <c r="K63" s="8">
        <v>35</v>
      </c>
      <c r="L63" s="10"/>
    </row>
    <row r="64" spans="1:12" ht="15.6" customHeight="1">
      <c r="A64" s="2"/>
      <c r="B64" s="9" t="s">
        <v>670</v>
      </c>
      <c r="C64" s="7"/>
      <c r="D64" s="622">
        <v>2022</v>
      </c>
      <c r="E64" s="8">
        <f>SUM(F64:G64)</f>
        <v>21</v>
      </c>
      <c r="F64" s="8">
        <v>6</v>
      </c>
      <c r="G64" s="8">
        <v>15</v>
      </c>
      <c r="H64" s="8"/>
      <c r="I64" s="8">
        <f>SUM(J64:K64)</f>
        <v>149</v>
      </c>
      <c r="J64" s="8">
        <v>101</v>
      </c>
      <c r="K64" s="8">
        <v>48</v>
      </c>
      <c r="L64" s="7"/>
    </row>
    <row r="65" spans="1:12" ht="15.6" customHeight="1">
      <c r="A65" s="2"/>
      <c r="B65" s="9"/>
      <c r="C65" s="7"/>
      <c r="D65" s="651">
        <v>2023</v>
      </c>
      <c r="E65" s="8">
        <f>SUM(F65:G65)</f>
        <v>21</v>
      </c>
      <c r="F65" s="8">
        <v>5</v>
      </c>
      <c r="G65" s="8">
        <v>16</v>
      </c>
      <c r="H65" s="8"/>
      <c r="I65" s="8">
        <f>SUM(J65:K65)</f>
        <v>147</v>
      </c>
      <c r="J65" s="8">
        <v>90</v>
      </c>
      <c r="K65" s="8">
        <v>57</v>
      </c>
      <c r="L65" s="27"/>
    </row>
    <row r="66" spans="1:12" ht="8.1" customHeight="1">
      <c r="A66" s="2"/>
      <c r="B66" s="9"/>
      <c r="C66" s="7"/>
      <c r="D66" s="651"/>
      <c r="E66" s="8"/>
      <c r="F66" s="8"/>
      <c r="G66" s="8"/>
      <c r="H66" s="8"/>
      <c r="I66" s="8"/>
      <c r="J66" s="8"/>
      <c r="K66" s="8"/>
      <c r="L66" s="507"/>
    </row>
    <row r="67" spans="1:12" ht="15.6" customHeight="1">
      <c r="A67" s="2"/>
      <c r="B67" s="6" t="s">
        <v>671</v>
      </c>
      <c r="C67" s="10"/>
      <c r="D67" s="651">
        <v>2021</v>
      </c>
      <c r="E67" s="8">
        <f>SUM(F67:G67)</f>
        <v>30</v>
      </c>
      <c r="F67" s="8">
        <v>12</v>
      </c>
      <c r="G67" s="8">
        <v>18</v>
      </c>
      <c r="H67" s="8"/>
      <c r="I67" s="8">
        <f>SUM(J67:K67)</f>
        <v>213</v>
      </c>
      <c r="J67" s="8">
        <v>139</v>
      </c>
      <c r="K67" s="8">
        <v>74</v>
      </c>
      <c r="L67" s="10"/>
    </row>
    <row r="68" spans="1:12" ht="15.6" customHeight="1">
      <c r="A68" s="2"/>
      <c r="B68" s="9" t="s">
        <v>672</v>
      </c>
      <c r="C68" s="27"/>
      <c r="D68" s="622">
        <v>2022</v>
      </c>
      <c r="E68" s="8">
        <f>SUM(F68:G68)</f>
        <v>31</v>
      </c>
      <c r="F68" s="8">
        <v>12</v>
      </c>
      <c r="G68" s="8">
        <v>19</v>
      </c>
      <c r="H68" s="8"/>
      <c r="I68" s="8">
        <f>SUM(J68:K68)</f>
        <v>228</v>
      </c>
      <c r="J68" s="8">
        <v>147</v>
      </c>
      <c r="K68" s="8">
        <v>81</v>
      </c>
      <c r="L68" s="10"/>
    </row>
    <row r="69" spans="1:12" ht="15.6" customHeight="1">
      <c r="A69" s="2"/>
      <c r="B69" s="9"/>
      <c r="C69" s="27"/>
      <c r="D69" s="651">
        <v>2023</v>
      </c>
      <c r="E69" s="8">
        <f>SUM(F69:G69)</f>
        <v>31</v>
      </c>
      <c r="F69" s="8">
        <v>14</v>
      </c>
      <c r="G69" s="8">
        <v>17</v>
      </c>
      <c r="H69" s="8"/>
      <c r="I69" s="8">
        <f>SUM(J69:K69)</f>
        <v>215</v>
      </c>
      <c r="J69" s="8">
        <v>150</v>
      </c>
      <c r="K69" s="8">
        <v>65</v>
      </c>
      <c r="L69" s="27"/>
    </row>
    <row r="70" spans="1:12" ht="8.1" customHeight="1">
      <c r="A70" s="2"/>
      <c r="B70" s="9"/>
      <c r="C70" s="27"/>
      <c r="D70" s="651"/>
      <c r="E70" s="8"/>
      <c r="F70" s="8"/>
      <c r="G70" s="8"/>
      <c r="H70" s="8"/>
      <c r="I70" s="8"/>
      <c r="J70" s="8"/>
      <c r="K70" s="8"/>
      <c r="L70" s="27"/>
    </row>
    <row r="71" spans="1:12" ht="15.6" customHeight="1">
      <c r="A71" s="2"/>
      <c r="B71" s="6" t="s">
        <v>673</v>
      </c>
      <c r="C71" s="10"/>
      <c r="D71" s="651">
        <v>2021</v>
      </c>
      <c r="E71" s="8">
        <f>SUM(F71:G71)</f>
        <v>20</v>
      </c>
      <c r="F71" s="8">
        <v>6</v>
      </c>
      <c r="G71" s="8">
        <v>14</v>
      </c>
      <c r="H71" s="8"/>
      <c r="I71" s="8">
        <f>SUM(J71:K71)</f>
        <v>183</v>
      </c>
      <c r="J71" s="8">
        <v>111</v>
      </c>
      <c r="K71" s="8">
        <v>72</v>
      </c>
      <c r="L71" s="10"/>
    </row>
    <row r="72" spans="1:12" ht="15.6" customHeight="1">
      <c r="A72" s="2"/>
      <c r="B72" s="9" t="s">
        <v>674</v>
      </c>
      <c r="C72" s="27"/>
      <c r="D72" s="622">
        <v>2022</v>
      </c>
      <c r="E72" s="8">
        <f>SUM(F72:G72)</f>
        <v>20</v>
      </c>
      <c r="F72" s="8">
        <v>6</v>
      </c>
      <c r="G72" s="8">
        <v>14</v>
      </c>
      <c r="H72" s="8"/>
      <c r="I72" s="8">
        <f>SUM(J72:K72)</f>
        <v>193</v>
      </c>
      <c r="J72" s="8">
        <v>114</v>
      </c>
      <c r="K72" s="8">
        <v>79</v>
      </c>
      <c r="L72" s="10"/>
    </row>
    <row r="73" spans="1:12" ht="15.6" customHeight="1">
      <c r="A73" s="2"/>
      <c r="B73" s="9"/>
      <c r="C73" s="27"/>
      <c r="D73" s="651">
        <v>2023</v>
      </c>
      <c r="E73" s="8">
        <f>SUM(F73:G73)</f>
        <v>20</v>
      </c>
      <c r="F73" s="8">
        <v>6</v>
      </c>
      <c r="G73" s="8">
        <v>14</v>
      </c>
      <c r="H73" s="8"/>
      <c r="I73" s="8">
        <f>SUM(J73:K73)</f>
        <v>220</v>
      </c>
      <c r="J73" s="8">
        <v>134</v>
      </c>
      <c r="K73" s="8">
        <v>86</v>
      </c>
      <c r="L73" s="10"/>
    </row>
    <row r="74" spans="1:12" ht="8.1" customHeight="1">
      <c r="A74" s="2"/>
      <c r="B74" s="9"/>
      <c r="C74" s="27"/>
      <c r="D74" s="651"/>
      <c r="E74" s="8"/>
      <c r="F74" s="8"/>
      <c r="G74" s="8"/>
      <c r="H74" s="8"/>
      <c r="I74" s="8"/>
      <c r="J74" s="8"/>
      <c r="K74" s="8"/>
      <c r="L74" s="27"/>
    </row>
    <row r="75" spans="1:12" ht="15.6" customHeight="1">
      <c r="A75" s="2"/>
      <c r="B75" s="6" t="s">
        <v>675</v>
      </c>
      <c r="C75" s="10"/>
      <c r="D75" s="651">
        <v>2021</v>
      </c>
      <c r="E75" s="8">
        <f>SUM(F75:G75)</f>
        <v>20</v>
      </c>
      <c r="F75" s="8">
        <v>4</v>
      </c>
      <c r="G75" s="8">
        <v>16</v>
      </c>
      <c r="H75" s="8"/>
      <c r="I75" s="8">
        <f>SUM(J75:K75)</f>
        <v>132</v>
      </c>
      <c r="J75" s="8">
        <v>45</v>
      </c>
      <c r="K75" s="8">
        <v>87</v>
      </c>
      <c r="L75" s="10"/>
    </row>
    <row r="76" spans="1:12" ht="15.6" customHeight="1">
      <c r="A76" s="2"/>
      <c r="B76" s="9" t="s">
        <v>676</v>
      </c>
      <c r="C76" s="27"/>
      <c r="D76" s="622">
        <v>2022</v>
      </c>
      <c r="E76" s="8">
        <f>SUM(F76:G76)</f>
        <v>20</v>
      </c>
      <c r="F76" s="8">
        <v>4</v>
      </c>
      <c r="G76" s="8">
        <v>16</v>
      </c>
      <c r="H76" s="8"/>
      <c r="I76" s="8">
        <f>SUM(J76:K76)</f>
        <v>135</v>
      </c>
      <c r="J76" s="8">
        <v>51</v>
      </c>
      <c r="K76" s="8">
        <v>84</v>
      </c>
      <c r="L76" s="10"/>
    </row>
    <row r="77" spans="1:12" ht="15.6" customHeight="1">
      <c r="A77" s="2"/>
      <c r="B77" s="9"/>
      <c r="C77" s="27"/>
      <c r="D77" s="651">
        <v>2023</v>
      </c>
      <c r="E77" s="8">
        <f>SUM(F77:G77)</f>
        <v>18</v>
      </c>
      <c r="F77" s="8">
        <v>3</v>
      </c>
      <c r="G77" s="8">
        <v>15</v>
      </c>
      <c r="H77" s="8"/>
      <c r="I77" s="8">
        <f>SUM(J77:K77)</f>
        <v>131</v>
      </c>
      <c r="J77" s="8">
        <v>64</v>
      </c>
      <c r="K77" s="8">
        <v>67</v>
      </c>
      <c r="L77" s="27"/>
    </row>
    <row r="78" spans="1:12" ht="8.1" customHeight="1" thickBot="1">
      <c r="A78" s="654"/>
      <c r="B78" s="655"/>
      <c r="C78" s="655"/>
      <c r="D78" s="656"/>
      <c r="E78" s="655"/>
      <c r="F78" s="657"/>
      <c r="G78" s="657"/>
      <c r="H78" s="655"/>
      <c r="I78" s="658"/>
      <c r="J78" s="659"/>
      <c r="K78" s="659"/>
      <c r="L78" s="659"/>
    </row>
    <row r="79" spans="1:12" s="525" customFormat="1" ht="16.5" customHeight="1">
      <c r="A79" s="675"/>
      <c r="B79" s="675"/>
      <c r="C79" s="676"/>
      <c r="D79" s="677"/>
      <c r="E79" s="676"/>
      <c r="F79" s="678"/>
      <c r="G79" s="678"/>
      <c r="H79" s="676"/>
      <c r="I79" s="675"/>
      <c r="J79" s="679"/>
      <c r="K79" s="680"/>
      <c r="L79" s="367" t="s">
        <v>829</v>
      </c>
    </row>
    <row r="80" spans="1:12" s="525" customFormat="1" ht="16.5" customHeight="1">
      <c r="A80" s="385"/>
      <c r="B80" s="385"/>
      <c r="C80" s="676"/>
      <c r="D80" s="677"/>
      <c r="E80" s="676"/>
      <c r="F80" s="678"/>
      <c r="G80" s="678"/>
      <c r="H80" s="676"/>
      <c r="I80" s="681"/>
      <c r="J80" s="679"/>
      <c r="K80" s="680"/>
      <c r="L80" s="368" t="s">
        <v>810</v>
      </c>
    </row>
  </sheetData>
  <mergeCells count="4">
    <mergeCell ref="E5:G6"/>
    <mergeCell ref="I6:K6"/>
    <mergeCell ref="E7:G7"/>
    <mergeCell ref="I7:K7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O75"/>
  <sheetViews>
    <sheetView view="pageBreakPreview" zoomScale="80" zoomScaleNormal="100" zoomScaleSheetLayoutView="80" workbookViewId="0">
      <selection activeCell="B4" sqref="B4"/>
    </sheetView>
  </sheetViews>
  <sheetFormatPr defaultColWidth="12.5703125" defaultRowHeight="17.25"/>
  <cols>
    <col min="1" max="1" width="1.28515625" style="501" customWidth="1"/>
    <col min="2" max="2" width="13" style="501" customWidth="1"/>
    <col min="3" max="3" width="39" style="501" customWidth="1"/>
    <col min="4" max="4" width="9.5703125" style="502" customWidth="1"/>
    <col min="5" max="5" width="8.5703125" style="501" customWidth="1"/>
    <col min="6" max="6" width="11.28515625" style="501" customWidth="1"/>
    <col min="7" max="7" width="12.28515625" style="501" customWidth="1"/>
    <col min="8" max="8" width="1.140625" style="501" customWidth="1"/>
    <col min="9" max="9" width="8.5703125" style="501" customWidth="1"/>
    <col min="10" max="10" width="11.28515625" style="501" customWidth="1"/>
    <col min="11" max="11" width="12.28515625" style="501" customWidth="1"/>
    <col min="12" max="12" width="1.140625" style="501" customWidth="1"/>
    <col min="13" max="16384" width="12.5703125" style="501"/>
  </cols>
  <sheetData>
    <row r="1" spans="1:15" s="587" customFormat="1" ht="10.15" customHeight="1">
      <c r="D1" s="608"/>
    </row>
    <row r="2" spans="1:15" s="1" customFormat="1" ht="16.5" customHeight="1">
      <c r="B2" s="627" t="s">
        <v>1215</v>
      </c>
      <c r="C2" s="628" t="s">
        <v>1147</v>
      </c>
      <c r="D2" s="629"/>
      <c r="F2" s="630"/>
      <c r="G2" s="630"/>
      <c r="I2" s="631"/>
    </row>
    <row r="3" spans="1:15" s="1" customFormat="1" ht="16.5" customHeight="1">
      <c r="B3" s="632" t="s">
        <v>1216</v>
      </c>
      <c r="C3" s="633" t="s">
        <v>1148</v>
      </c>
      <c r="D3" s="634"/>
      <c r="F3" s="630"/>
      <c r="G3" s="630"/>
      <c r="I3" s="631"/>
    </row>
    <row r="4" spans="1:15" s="13" customFormat="1" ht="12" customHeight="1" thickBot="1">
      <c r="D4" s="666"/>
      <c r="F4" s="667"/>
      <c r="G4" s="667"/>
      <c r="I4" s="668"/>
    </row>
    <row r="5" spans="1:15" s="13" customFormat="1" ht="2.25" customHeight="1" thickTop="1">
      <c r="A5" s="637"/>
      <c r="B5" s="637"/>
      <c r="C5" s="637"/>
      <c r="D5" s="638"/>
      <c r="E5" s="1717" t="s">
        <v>394</v>
      </c>
      <c r="F5" s="1717"/>
      <c r="G5" s="1717"/>
      <c r="H5" s="637"/>
      <c r="I5" s="639"/>
      <c r="J5" s="640"/>
      <c r="K5" s="637"/>
      <c r="L5" s="637"/>
    </row>
    <row r="6" spans="1:15" s="13" customFormat="1" ht="15" customHeight="1">
      <c r="A6" s="7"/>
      <c r="B6" s="10" t="s">
        <v>569</v>
      </c>
      <c r="C6" s="7"/>
      <c r="D6" s="641" t="s">
        <v>1</v>
      </c>
      <c r="E6" s="1713"/>
      <c r="F6" s="1713"/>
      <c r="G6" s="1713"/>
      <c r="H6" s="642"/>
      <c r="I6" s="1718" t="s">
        <v>395</v>
      </c>
      <c r="J6" s="1718"/>
      <c r="K6" s="1718"/>
      <c r="L6" s="7"/>
    </row>
    <row r="7" spans="1:15" s="13" customFormat="1" ht="15" customHeight="1">
      <c r="A7" s="7"/>
      <c r="B7" s="643" t="s">
        <v>570</v>
      </c>
      <c r="C7" s="7"/>
      <c r="D7" s="669" t="s">
        <v>6</v>
      </c>
      <c r="E7" s="1714" t="s">
        <v>398</v>
      </c>
      <c r="F7" s="1714"/>
      <c r="G7" s="1714"/>
      <c r="H7" s="670"/>
      <c r="I7" s="1719" t="s">
        <v>359</v>
      </c>
      <c r="J7" s="1719"/>
      <c r="K7" s="1719"/>
      <c r="L7" s="7"/>
    </row>
    <row r="8" spans="1:15" s="13" customFormat="1" ht="19.5" customHeight="1">
      <c r="A8" s="7"/>
      <c r="B8" s="7"/>
      <c r="C8" s="27"/>
      <c r="D8" s="641"/>
      <c r="E8" s="382" t="s">
        <v>2</v>
      </c>
      <c r="F8" s="382" t="s">
        <v>571</v>
      </c>
      <c r="G8" s="382" t="s">
        <v>34</v>
      </c>
      <c r="H8" s="382"/>
      <c r="I8" s="382" t="s">
        <v>2</v>
      </c>
      <c r="J8" s="382" t="s">
        <v>571</v>
      </c>
      <c r="K8" s="382" t="s">
        <v>34</v>
      </c>
      <c r="L8" s="7"/>
    </row>
    <row r="9" spans="1:15" s="13" customFormat="1" ht="14.25" customHeight="1">
      <c r="A9" s="7"/>
      <c r="B9" s="7"/>
      <c r="C9" s="27"/>
      <c r="D9" s="641"/>
      <c r="E9" s="383" t="s">
        <v>7</v>
      </c>
      <c r="F9" s="383" t="s">
        <v>572</v>
      </c>
      <c r="G9" s="383" t="s">
        <v>36</v>
      </c>
      <c r="H9" s="383"/>
      <c r="I9" s="383" t="s">
        <v>7</v>
      </c>
      <c r="J9" s="383" t="s">
        <v>572</v>
      </c>
      <c r="K9" s="383" t="s">
        <v>36</v>
      </c>
      <c r="L9" s="7"/>
    </row>
    <row r="10" spans="1:15" s="1" customFormat="1" ht="3" customHeight="1">
      <c r="A10" s="646"/>
      <c r="B10" s="646"/>
      <c r="C10" s="646"/>
      <c r="D10" s="647"/>
      <c r="E10" s="646"/>
      <c r="F10" s="648"/>
      <c r="G10" s="648"/>
      <c r="H10" s="646"/>
      <c r="I10" s="649"/>
      <c r="J10" s="648"/>
      <c r="K10" s="646"/>
      <c r="L10" s="646"/>
    </row>
    <row r="11" spans="1:15" s="1" customFormat="1" ht="8.1" customHeight="1">
      <c r="A11" s="2"/>
      <c r="B11" s="3"/>
      <c r="C11" s="2"/>
      <c r="D11" s="635"/>
      <c r="E11" s="650"/>
      <c r="F11" s="4"/>
      <c r="G11" s="4"/>
      <c r="H11" s="4"/>
      <c r="I11" s="4"/>
      <c r="J11" s="4"/>
      <c r="K11" s="4"/>
      <c r="M11" s="15"/>
      <c r="O11" s="2"/>
    </row>
    <row r="12" spans="1:15">
      <c r="A12" s="2"/>
      <c r="B12" s="6" t="s">
        <v>677</v>
      </c>
      <c r="C12" s="10"/>
      <c r="D12" s="651">
        <v>2021</v>
      </c>
      <c r="E12" s="8">
        <f>SUM(F12:G12)</f>
        <v>18</v>
      </c>
      <c r="F12" s="8">
        <v>13</v>
      </c>
      <c r="G12" s="8">
        <v>5</v>
      </c>
      <c r="H12" s="11"/>
      <c r="I12" s="8">
        <f>SUM(J12:K12)</f>
        <v>77</v>
      </c>
      <c r="J12" s="24">
        <v>61</v>
      </c>
      <c r="K12" s="24">
        <v>16</v>
      </c>
      <c r="L12" s="10"/>
      <c r="M12" s="507"/>
    </row>
    <row r="13" spans="1:15">
      <c r="A13" s="2"/>
      <c r="B13" s="9" t="s">
        <v>678</v>
      </c>
      <c r="C13" s="27"/>
      <c r="D13" s="622">
        <v>2022</v>
      </c>
      <c r="E13" s="8">
        <f t="shared" ref="E13:E14" si="0">SUM(F13:G13)</f>
        <v>18</v>
      </c>
      <c r="F13" s="8">
        <v>13</v>
      </c>
      <c r="G13" s="8">
        <v>5</v>
      </c>
      <c r="H13" s="11"/>
      <c r="I13" s="8">
        <f t="shared" ref="I13:I14" si="1">SUM(J13:K13)</f>
        <v>89</v>
      </c>
      <c r="J13" s="24">
        <v>72</v>
      </c>
      <c r="K13" s="24">
        <v>17</v>
      </c>
      <c r="L13" s="10"/>
      <c r="M13" s="507"/>
    </row>
    <row r="14" spans="1:15">
      <c r="A14" s="2"/>
      <c r="B14" s="9"/>
      <c r="C14" s="27"/>
      <c r="D14" s="651">
        <v>2023</v>
      </c>
      <c r="E14" s="8">
        <f t="shared" si="0"/>
        <v>20</v>
      </c>
      <c r="F14" s="8">
        <v>14</v>
      </c>
      <c r="G14" s="8">
        <v>6</v>
      </c>
      <c r="H14" s="11"/>
      <c r="I14" s="8">
        <f t="shared" si="1"/>
        <v>83</v>
      </c>
      <c r="J14" s="24">
        <v>67</v>
      </c>
      <c r="K14" s="24">
        <v>16</v>
      </c>
      <c r="L14" s="27"/>
      <c r="M14" s="507"/>
    </row>
    <row r="15" spans="1:15" ht="8.1" customHeight="1">
      <c r="A15" s="2"/>
      <c r="B15" s="7"/>
      <c r="C15" s="7"/>
      <c r="D15" s="651"/>
      <c r="E15" s="8"/>
      <c r="F15" s="8"/>
      <c r="G15" s="8"/>
      <c r="H15" s="11"/>
      <c r="I15" s="8"/>
      <c r="J15" s="24"/>
      <c r="K15" s="24"/>
      <c r="L15" s="7"/>
      <c r="M15" s="507"/>
    </row>
    <row r="16" spans="1:15">
      <c r="A16" s="15"/>
      <c r="B16" s="10" t="s">
        <v>25</v>
      </c>
      <c r="C16" s="10"/>
      <c r="D16" s="651"/>
      <c r="E16" s="8"/>
      <c r="F16" s="8"/>
      <c r="G16" s="8"/>
      <c r="H16" s="11"/>
      <c r="I16" s="8"/>
      <c r="J16" s="24"/>
      <c r="K16" s="24"/>
      <c r="L16" s="7"/>
      <c r="M16" s="507"/>
    </row>
    <row r="17" spans="1:13">
      <c r="A17" s="5"/>
      <c r="B17" s="6" t="s">
        <v>679</v>
      </c>
      <c r="C17" s="10"/>
      <c r="D17" s="651">
        <v>2021</v>
      </c>
      <c r="E17" s="8">
        <f>SUM(F17:G17)</f>
        <v>34</v>
      </c>
      <c r="F17" s="8">
        <v>13</v>
      </c>
      <c r="G17" s="8">
        <v>21</v>
      </c>
      <c r="H17" s="11"/>
      <c r="I17" s="8">
        <f>SUM(J17:K17)</f>
        <v>165</v>
      </c>
      <c r="J17" s="24">
        <v>76</v>
      </c>
      <c r="K17" s="24">
        <v>89</v>
      </c>
      <c r="L17" s="7"/>
      <c r="M17" s="507"/>
    </row>
    <row r="18" spans="1:13">
      <c r="A18" s="3"/>
      <c r="B18" s="9" t="s">
        <v>680</v>
      </c>
      <c r="C18" s="27"/>
      <c r="D18" s="622">
        <v>2022</v>
      </c>
      <c r="E18" s="8">
        <f t="shared" ref="E18:E19" si="2">SUM(F18:G18)</f>
        <v>34</v>
      </c>
      <c r="F18" s="8">
        <v>13</v>
      </c>
      <c r="G18" s="8">
        <v>21</v>
      </c>
      <c r="H18" s="11"/>
      <c r="I18" s="8">
        <f t="shared" ref="I18:I19" si="3">SUM(J18:K18)</f>
        <v>174</v>
      </c>
      <c r="J18" s="24">
        <v>90</v>
      </c>
      <c r="K18" s="24">
        <v>84</v>
      </c>
      <c r="L18" s="7"/>
      <c r="M18" s="507"/>
    </row>
    <row r="19" spans="1:13">
      <c r="A19" s="3"/>
      <c r="B19" s="9"/>
      <c r="C19" s="27"/>
      <c r="D19" s="651">
        <v>2023</v>
      </c>
      <c r="E19" s="8">
        <f t="shared" si="2"/>
        <v>29</v>
      </c>
      <c r="F19" s="8">
        <v>12</v>
      </c>
      <c r="G19" s="8">
        <v>17</v>
      </c>
      <c r="H19" s="11"/>
      <c r="I19" s="8">
        <f t="shared" si="3"/>
        <v>236</v>
      </c>
      <c r="J19" s="24">
        <v>115</v>
      </c>
      <c r="K19" s="24">
        <v>121</v>
      </c>
      <c r="L19" s="7"/>
      <c r="M19" s="507"/>
    </row>
    <row r="20" spans="1:13" ht="8.1" customHeight="1">
      <c r="A20" s="3"/>
      <c r="B20" s="9"/>
      <c r="C20" s="27"/>
      <c r="D20" s="651"/>
      <c r="E20" s="8"/>
      <c r="F20" s="8"/>
      <c r="G20" s="8"/>
      <c r="H20" s="11"/>
      <c r="I20" s="8"/>
      <c r="J20" s="24"/>
      <c r="K20" s="24"/>
      <c r="L20" s="7"/>
      <c r="M20" s="507"/>
    </row>
    <row r="21" spans="1:13">
      <c r="A21" s="5"/>
      <c r="B21" s="6" t="s">
        <v>681</v>
      </c>
      <c r="C21" s="10"/>
      <c r="D21" s="651">
        <v>2021</v>
      </c>
      <c r="E21" s="8">
        <f>SUM(F21:G21)</f>
        <v>24</v>
      </c>
      <c r="F21" s="8">
        <v>9</v>
      </c>
      <c r="G21" s="8">
        <v>15</v>
      </c>
      <c r="H21" s="11"/>
      <c r="I21" s="8">
        <f>SUM(J21:K21)</f>
        <v>99</v>
      </c>
      <c r="J21" s="24">
        <v>46</v>
      </c>
      <c r="K21" s="24">
        <v>53</v>
      </c>
      <c r="L21" s="7"/>
      <c r="M21" s="507"/>
    </row>
    <row r="22" spans="1:13">
      <c r="A22" s="3"/>
      <c r="B22" s="9" t="s">
        <v>682</v>
      </c>
      <c r="C22" s="27"/>
      <c r="D22" s="622">
        <v>2022</v>
      </c>
      <c r="E22" s="8">
        <f t="shared" ref="E22:E23" si="4">SUM(F22:G22)</f>
        <v>24</v>
      </c>
      <c r="F22" s="8">
        <v>9</v>
      </c>
      <c r="G22" s="8">
        <v>15</v>
      </c>
      <c r="H22" s="11"/>
      <c r="I22" s="8">
        <f t="shared" ref="I22:I23" si="5">SUM(J22:K22)</f>
        <v>109</v>
      </c>
      <c r="J22" s="24">
        <v>48</v>
      </c>
      <c r="K22" s="24">
        <v>61</v>
      </c>
      <c r="L22" s="7"/>
      <c r="M22" s="507"/>
    </row>
    <row r="23" spans="1:13">
      <c r="A23" s="3"/>
      <c r="B23" s="9"/>
      <c r="C23" s="27"/>
      <c r="D23" s="651">
        <v>2023</v>
      </c>
      <c r="E23" s="8">
        <f t="shared" si="4"/>
        <v>23</v>
      </c>
      <c r="F23" s="8">
        <v>6</v>
      </c>
      <c r="G23" s="8">
        <v>17</v>
      </c>
      <c r="H23" s="11"/>
      <c r="I23" s="8">
        <f t="shared" si="5"/>
        <v>137</v>
      </c>
      <c r="J23" s="24">
        <v>71</v>
      </c>
      <c r="K23" s="24">
        <v>66</v>
      </c>
      <c r="L23" s="7"/>
      <c r="M23" s="507"/>
    </row>
    <row r="24" spans="1:13" ht="8.1" customHeight="1">
      <c r="A24" s="3"/>
      <c r="B24" s="9"/>
      <c r="C24" s="27"/>
      <c r="D24" s="651"/>
      <c r="E24" s="8"/>
      <c r="F24" s="8"/>
      <c r="G24" s="8"/>
      <c r="H24" s="11"/>
      <c r="I24" s="8"/>
      <c r="J24" s="24"/>
      <c r="K24" s="24"/>
      <c r="L24" s="7"/>
      <c r="M24" s="507"/>
    </row>
    <row r="25" spans="1:13">
      <c r="A25" s="5"/>
      <c r="B25" s="6" t="s">
        <v>1039</v>
      </c>
      <c r="C25" s="10"/>
      <c r="D25" s="651">
        <v>2021</v>
      </c>
      <c r="E25" s="8">
        <f>SUM(F25:G25)</f>
        <v>14</v>
      </c>
      <c r="F25" s="8">
        <v>7</v>
      </c>
      <c r="G25" s="8">
        <v>7</v>
      </c>
      <c r="H25" s="11"/>
      <c r="I25" s="159" t="s">
        <v>29</v>
      </c>
      <c r="J25" s="159" t="s">
        <v>29</v>
      </c>
      <c r="K25" s="159" t="s">
        <v>29</v>
      </c>
      <c r="L25" s="7"/>
      <c r="M25" s="507"/>
    </row>
    <row r="26" spans="1:13">
      <c r="A26" s="3"/>
      <c r="B26" s="9" t="s">
        <v>1040</v>
      </c>
      <c r="C26" s="27"/>
      <c r="D26" s="622">
        <v>2022</v>
      </c>
      <c r="E26" s="8">
        <f t="shared" ref="E26:E27" si="6">SUM(F26:G26)</f>
        <v>13</v>
      </c>
      <c r="F26" s="8">
        <v>7</v>
      </c>
      <c r="G26" s="8">
        <v>6</v>
      </c>
      <c r="H26" s="11"/>
      <c r="I26" s="159" t="s">
        <v>29</v>
      </c>
      <c r="J26" s="159" t="s">
        <v>29</v>
      </c>
      <c r="K26" s="159" t="s">
        <v>29</v>
      </c>
      <c r="L26" s="7"/>
      <c r="M26" s="507"/>
    </row>
    <row r="27" spans="1:13">
      <c r="A27" s="3"/>
      <c r="B27" s="9"/>
      <c r="C27" s="27"/>
      <c r="D27" s="651">
        <v>2023</v>
      </c>
      <c r="E27" s="8">
        <f t="shared" si="6"/>
        <v>12</v>
      </c>
      <c r="F27" s="8">
        <v>6</v>
      </c>
      <c r="G27" s="8">
        <v>6</v>
      </c>
      <c r="H27" s="11"/>
      <c r="I27" s="8" t="s">
        <v>29</v>
      </c>
      <c r="J27" s="8">
        <v>5</v>
      </c>
      <c r="K27" s="8">
        <v>13</v>
      </c>
      <c r="L27" s="7"/>
      <c r="M27" s="507"/>
    </row>
    <row r="28" spans="1:13" ht="8.1" customHeight="1">
      <c r="A28" s="3"/>
      <c r="B28" s="9"/>
      <c r="C28" s="27"/>
      <c r="D28" s="651"/>
      <c r="E28" s="8"/>
      <c r="F28" s="8"/>
      <c r="G28" s="8"/>
      <c r="H28" s="11"/>
      <c r="I28" s="8"/>
      <c r="J28" s="24"/>
      <c r="K28" s="24"/>
      <c r="L28" s="7"/>
      <c r="M28" s="507"/>
    </row>
    <row r="29" spans="1:13">
      <c r="A29" s="5"/>
      <c r="B29" s="6" t="s">
        <v>683</v>
      </c>
      <c r="C29" s="10"/>
      <c r="D29" s="651">
        <v>2021</v>
      </c>
      <c r="E29" s="8">
        <f>SUM(F29:G29)</f>
        <v>15</v>
      </c>
      <c r="F29" s="8">
        <v>7</v>
      </c>
      <c r="G29" s="8">
        <v>8</v>
      </c>
      <c r="H29" s="11"/>
      <c r="I29" s="8">
        <f>SUM(J29:K29)</f>
        <v>74</v>
      </c>
      <c r="J29" s="24">
        <v>42</v>
      </c>
      <c r="K29" s="24">
        <v>32</v>
      </c>
      <c r="L29" s="7"/>
      <c r="M29" s="507"/>
    </row>
    <row r="30" spans="1:13">
      <c r="A30" s="3"/>
      <c r="B30" s="9" t="s">
        <v>684</v>
      </c>
      <c r="C30" s="27"/>
      <c r="D30" s="622">
        <v>2022</v>
      </c>
      <c r="E30" s="8">
        <f t="shared" ref="E30:E31" si="7">SUM(F30:G30)</f>
        <v>15</v>
      </c>
      <c r="F30" s="8">
        <v>7</v>
      </c>
      <c r="G30" s="8">
        <v>8</v>
      </c>
      <c r="H30" s="11"/>
      <c r="I30" s="8">
        <f t="shared" ref="I30:I31" si="8">SUM(J30:K30)</f>
        <v>92</v>
      </c>
      <c r="J30" s="24">
        <v>63</v>
      </c>
      <c r="K30" s="24">
        <v>29</v>
      </c>
      <c r="L30" s="7"/>
      <c r="M30" s="507"/>
    </row>
    <row r="31" spans="1:13">
      <c r="A31" s="3"/>
      <c r="B31" s="9"/>
      <c r="C31" s="27"/>
      <c r="D31" s="651">
        <v>2023</v>
      </c>
      <c r="E31" s="8">
        <f t="shared" si="7"/>
        <v>16</v>
      </c>
      <c r="F31" s="8">
        <v>7</v>
      </c>
      <c r="G31" s="8">
        <v>9</v>
      </c>
      <c r="H31" s="11"/>
      <c r="I31" s="8">
        <f t="shared" si="8"/>
        <v>124</v>
      </c>
      <c r="J31" s="24">
        <v>81</v>
      </c>
      <c r="K31" s="24">
        <v>43</v>
      </c>
      <c r="L31" s="7"/>
      <c r="M31" s="507"/>
    </row>
    <row r="32" spans="1:13" ht="8.1" customHeight="1">
      <c r="A32" s="3"/>
      <c r="B32" s="9"/>
      <c r="C32" s="27"/>
      <c r="D32" s="651"/>
      <c r="E32" s="8"/>
      <c r="F32" s="8"/>
      <c r="G32" s="8"/>
      <c r="H32" s="11"/>
      <c r="I32" s="8"/>
      <c r="J32" s="24"/>
      <c r="K32" s="24"/>
      <c r="L32" s="7"/>
      <c r="M32" s="507"/>
    </row>
    <row r="33" spans="1:13">
      <c r="A33" s="5"/>
      <c r="B33" s="6" t="s">
        <v>1037</v>
      </c>
      <c r="C33" s="10"/>
      <c r="D33" s="651">
        <v>2021</v>
      </c>
      <c r="E33" s="8">
        <f>SUM(F33:G33)</f>
        <v>14</v>
      </c>
      <c r="F33" s="8">
        <v>7</v>
      </c>
      <c r="G33" s="8">
        <v>7</v>
      </c>
      <c r="H33" s="11"/>
      <c r="I33" s="8">
        <f>SUM(J33:K33)</f>
        <v>44</v>
      </c>
      <c r="J33" s="24">
        <v>43</v>
      </c>
      <c r="K33" s="24">
        <v>1</v>
      </c>
      <c r="L33" s="7"/>
      <c r="M33" s="507"/>
    </row>
    <row r="34" spans="1:13">
      <c r="A34" s="3"/>
      <c r="B34" s="9" t="s">
        <v>1038</v>
      </c>
      <c r="C34" s="27"/>
      <c r="D34" s="622">
        <v>2022</v>
      </c>
      <c r="E34" s="8">
        <f t="shared" ref="E34:E35" si="9">SUM(F34:G34)</f>
        <v>13</v>
      </c>
      <c r="F34" s="8">
        <v>6</v>
      </c>
      <c r="G34" s="8">
        <v>7</v>
      </c>
      <c r="H34" s="11"/>
      <c r="I34" s="8">
        <f t="shared" ref="I34:I35" si="10">SUM(J34:K34)</f>
        <v>54</v>
      </c>
      <c r="J34" s="24">
        <v>52</v>
      </c>
      <c r="K34" s="24">
        <v>2</v>
      </c>
      <c r="L34" s="7"/>
      <c r="M34" s="507"/>
    </row>
    <row r="35" spans="1:13">
      <c r="A35" s="3"/>
      <c r="B35" s="9"/>
      <c r="C35" s="27"/>
      <c r="D35" s="651">
        <v>2023</v>
      </c>
      <c r="E35" s="8">
        <f t="shared" si="9"/>
        <v>15</v>
      </c>
      <c r="F35" s="8">
        <v>8</v>
      </c>
      <c r="G35" s="8">
        <v>7</v>
      </c>
      <c r="H35" s="11"/>
      <c r="I35" s="8">
        <f t="shared" si="10"/>
        <v>59</v>
      </c>
      <c r="J35" s="24">
        <v>55</v>
      </c>
      <c r="K35" s="24">
        <v>4</v>
      </c>
      <c r="L35" s="7"/>
      <c r="M35" s="507"/>
    </row>
    <row r="36" spans="1:13" ht="8.1" customHeight="1">
      <c r="A36" s="3"/>
      <c r="B36" s="9"/>
      <c r="C36" s="27"/>
      <c r="D36" s="651"/>
      <c r="E36" s="8"/>
      <c r="F36" s="8"/>
      <c r="G36" s="8"/>
      <c r="H36" s="11"/>
      <c r="I36" s="8"/>
      <c r="J36" s="24"/>
      <c r="K36" s="24"/>
      <c r="L36" s="7"/>
      <c r="M36" s="507"/>
    </row>
    <row r="37" spans="1:13">
      <c r="A37" s="5"/>
      <c r="B37" s="6" t="s">
        <v>685</v>
      </c>
      <c r="C37" s="27"/>
      <c r="D37" s="651">
        <v>2021</v>
      </c>
      <c r="E37" s="8">
        <f>SUM(F37:G37)</f>
        <v>28</v>
      </c>
      <c r="F37" s="8">
        <v>14</v>
      </c>
      <c r="G37" s="8">
        <v>14</v>
      </c>
      <c r="H37" s="11"/>
      <c r="I37" s="8">
        <f>SUM(J37:K37)</f>
        <v>88</v>
      </c>
      <c r="J37" s="24">
        <v>42</v>
      </c>
      <c r="K37" s="24">
        <v>46</v>
      </c>
      <c r="L37" s="7"/>
      <c r="M37" s="507"/>
    </row>
    <row r="38" spans="1:13">
      <c r="A38" s="3"/>
      <c r="B38" s="9" t="s">
        <v>686</v>
      </c>
      <c r="C38" s="27"/>
      <c r="D38" s="622">
        <v>2022</v>
      </c>
      <c r="E38" s="8">
        <f t="shared" ref="E38:E39" si="11">SUM(F38:G38)</f>
        <v>30</v>
      </c>
      <c r="F38" s="8">
        <v>15</v>
      </c>
      <c r="G38" s="8">
        <v>15</v>
      </c>
      <c r="H38" s="11"/>
      <c r="I38" s="8">
        <f t="shared" ref="I38:I39" si="12">SUM(J38:K38)</f>
        <v>98</v>
      </c>
      <c r="J38" s="24">
        <v>44</v>
      </c>
      <c r="K38" s="24">
        <v>54</v>
      </c>
      <c r="L38" s="7"/>
      <c r="M38" s="507"/>
    </row>
    <row r="39" spans="1:13">
      <c r="A39" s="2"/>
      <c r="B39" s="7"/>
      <c r="C39" s="7"/>
      <c r="D39" s="651">
        <v>2023</v>
      </c>
      <c r="E39" s="8">
        <f t="shared" si="11"/>
        <v>32</v>
      </c>
      <c r="F39" s="8">
        <v>15</v>
      </c>
      <c r="G39" s="8">
        <v>17</v>
      </c>
      <c r="H39" s="11"/>
      <c r="I39" s="8">
        <f t="shared" si="12"/>
        <v>117</v>
      </c>
      <c r="J39" s="8">
        <v>58</v>
      </c>
      <c r="K39" s="8">
        <v>59</v>
      </c>
      <c r="L39" s="7"/>
      <c r="M39" s="507"/>
    </row>
    <row r="40" spans="1:13" ht="8.1" customHeight="1">
      <c r="A40" s="3"/>
      <c r="B40" s="9"/>
      <c r="C40" s="27"/>
      <c r="D40" s="651"/>
      <c r="E40" s="8"/>
      <c r="F40" s="8"/>
      <c r="G40" s="8"/>
      <c r="H40" s="11"/>
      <c r="I40" s="8"/>
      <c r="J40" s="8"/>
      <c r="K40" s="8"/>
      <c r="L40" s="7"/>
      <c r="M40" s="507"/>
    </row>
    <row r="41" spans="1:13">
      <c r="A41" s="5"/>
      <c r="B41" s="6" t="s">
        <v>803</v>
      </c>
      <c r="C41" s="10"/>
      <c r="D41" s="651">
        <v>2021</v>
      </c>
      <c r="E41" s="8" t="s">
        <v>29</v>
      </c>
      <c r="F41" s="8" t="s">
        <v>29</v>
      </c>
      <c r="G41" s="8" t="s">
        <v>29</v>
      </c>
      <c r="H41" s="11"/>
      <c r="I41" s="8">
        <f>SUM(J41:K41)</f>
        <v>16</v>
      </c>
      <c r="J41" s="24">
        <v>4</v>
      </c>
      <c r="K41" s="24">
        <v>12</v>
      </c>
      <c r="L41" s="7"/>
      <c r="M41" s="507"/>
    </row>
    <row r="42" spans="1:13">
      <c r="A42" s="3"/>
      <c r="B42" s="9" t="s">
        <v>804</v>
      </c>
      <c r="C42" s="27"/>
      <c r="D42" s="622">
        <v>2022</v>
      </c>
      <c r="E42" s="8" t="s">
        <v>29</v>
      </c>
      <c r="F42" s="8" t="s">
        <v>29</v>
      </c>
      <c r="G42" s="8" t="s">
        <v>29</v>
      </c>
      <c r="H42" s="11"/>
      <c r="I42" s="8">
        <f t="shared" ref="I42:I43" si="13">SUM(J42:K42)</f>
        <v>11</v>
      </c>
      <c r="J42" s="24">
        <v>4</v>
      </c>
      <c r="K42" s="24">
        <v>7</v>
      </c>
      <c r="L42" s="7"/>
      <c r="M42" s="507"/>
    </row>
    <row r="43" spans="1:13">
      <c r="A43" s="3"/>
      <c r="B43" s="9"/>
      <c r="C43" s="27"/>
      <c r="D43" s="651">
        <v>2023</v>
      </c>
      <c r="E43" s="8" t="s">
        <v>29</v>
      </c>
      <c r="F43" s="8" t="s">
        <v>29</v>
      </c>
      <c r="G43" s="8" t="s">
        <v>29</v>
      </c>
      <c r="H43" s="11"/>
      <c r="I43" s="8">
        <f t="shared" si="13"/>
        <v>18</v>
      </c>
      <c r="J43" s="24">
        <v>7</v>
      </c>
      <c r="K43" s="24">
        <v>11</v>
      </c>
      <c r="L43" s="7"/>
      <c r="M43" s="507"/>
    </row>
    <row r="44" spans="1:13" ht="8.1" customHeight="1">
      <c r="A44" s="2"/>
      <c r="B44" s="7"/>
      <c r="C44" s="7"/>
      <c r="D44" s="651"/>
      <c r="E44" s="8"/>
      <c r="F44" s="8"/>
      <c r="G44" s="8"/>
      <c r="H44" s="11"/>
      <c r="I44" s="8"/>
      <c r="J44" s="24"/>
      <c r="K44" s="24"/>
      <c r="L44" s="7"/>
      <c r="M44" s="507"/>
    </row>
    <row r="45" spans="1:13">
      <c r="A45" s="15"/>
      <c r="B45" s="10" t="s">
        <v>46</v>
      </c>
      <c r="C45" s="27"/>
      <c r="D45" s="651"/>
      <c r="E45" s="8"/>
      <c r="F45" s="8"/>
      <c r="G45" s="8"/>
      <c r="H45" s="11"/>
      <c r="I45" s="8"/>
      <c r="J45" s="24"/>
      <c r="K45" s="24"/>
      <c r="L45" s="7"/>
      <c r="M45" s="507"/>
    </row>
    <row r="46" spans="1:13">
      <c r="A46" s="5"/>
      <c r="B46" s="6" t="s">
        <v>687</v>
      </c>
      <c r="C46" s="7"/>
      <c r="D46" s="651">
        <v>2021</v>
      </c>
      <c r="E46" s="8">
        <f>SUM(F46:G46)</f>
        <v>43</v>
      </c>
      <c r="F46" s="8">
        <v>8</v>
      </c>
      <c r="G46" s="8">
        <v>35</v>
      </c>
      <c r="H46" s="11"/>
      <c r="I46" s="8">
        <f>SUM(J46:K46)</f>
        <v>343</v>
      </c>
      <c r="J46" s="24">
        <v>178</v>
      </c>
      <c r="K46" s="24">
        <v>165</v>
      </c>
      <c r="L46" s="7"/>
      <c r="M46" s="507"/>
    </row>
    <row r="47" spans="1:13">
      <c r="A47" s="3"/>
      <c r="B47" s="9" t="s">
        <v>688</v>
      </c>
      <c r="C47" s="7"/>
      <c r="D47" s="622">
        <v>2022</v>
      </c>
      <c r="E47" s="8">
        <f t="shared" ref="E47:E48" si="14">SUM(F47:G47)</f>
        <v>42</v>
      </c>
      <c r="F47" s="8">
        <v>7</v>
      </c>
      <c r="G47" s="8">
        <v>35</v>
      </c>
      <c r="H47" s="11"/>
      <c r="I47" s="8">
        <f t="shared" ref="I47:I48" si="15">SUM(J47:K47)</f>
        <v>362</v>
      </c>
      <c r="J47" s="24">
        <v>206</v>
      </c>
      <c r="K47" s="24">
        <v>156</v>
      </c>
      <c r="L47" s="7"/>
      <c r="M47" s="507"/>
    </row>
    <row r="48" spans="1:13">
      <c r="A48" s="3"/>
      <c r="B48" s="9"/>
      <c r="C48" s="7"/>
      <c r="D48" s="651">
        <v>2023</v>
      </c>
      <c r="E48" s="8">
        <f t="shared" si="14"/>
        <v>44</v>
      </c>
      <c r="F48" s="8">
        <v>10</v>
      </c>
      <c r="G48" s="8">
        <v>34</v>
      </c>
      <c r="H48" s="11"/>
      <c r="I48" s="8">
        <f t="shared" si="15"/>
        <v>396</v>
      </c>
      <c r="J48" s="24">
        <v>258</v>
      </c>
      <c r="K48" s="24">
        <v>138</v>
      </c>
      <c r="L48" s="7"/>
      <c r="M48" s="507"/>
    </row>
    <row r="49" spans="1:13" ht="8.1" customHeight="1">
      <c r="A49" s="3"/>
      <c r="B49" s="9"/>
      <c r="C49" s="7"/>
      <c r="D49" s="651"/>
      <c r="E49" s="8"/>
      <c r="F49" s="8"/>
      <c r="G49" s="8"/>
      <c r="H49" s="11"/>
      <c r="I49" s="8"/>
      <c r="J49" s="24"/>
      <c r="K49" s="24"/>
      <c r="L49" s="7"/>
      <c r="M49" s="507"/>
    </row>
    <row r="50" spans="1:13">
      <c r="A50" s="5"/>
      <c r="B50" s="6" t="s">
        <v>689</v>
      </c>
      <c r="C50" s="7"/>
      <c r="D50" s="651">
        <v>2021</v>
      </c>
      <c r="E50" s="8">
        <f>SUM(F50:G50)</f>
        <v>90</v>
      </c>
      <c r="F50" s="8">
        <v>24</v>
      </c>
      <c r="G50" s="8">
        <v>66</v>
      </c>
      <c r="H50" s="11"/>
      <c r="I50" s="8">
        <f>SUM(J50:K50)</f>
        <v>421</v>
      </c>
      <c r="J50" s="24">
        <v>265</v>
      </c>
      <c r="K50" s="24">
        <v>156</v>
      </c>
      <c r="L50" s="7"/>
      <c r="M50" s="507"/>
    </row>
    <row r="51" spans="1:13">
      <c r="A51" s="3"/>
      <c r="B51" s="9" t="s">
        <v>690</v>
      </c>
      <c r="C51" s="7"/>
      <c r="D51" s="622">
        <v>2022</v>
      </c>
      <c r="E51" s="8">
        <f t="shared" ref="E51:E52" si="16">SUM(F51:G51)</f>
        <v>90</v>
      </c>
      <c r="F51" s="8">
        <v>24</v>
      </c>
      <c r="G51" s="8">
        <v>66</v>
      </c>
      <c r="H51" s="11"/>
      <c r="I51" s="8">
        <f t="shared" ref="I51:I52" si="17">SUM(J51:K51)</f>
        <v>460</v>
      </c>
      <c r="J51" s="24">
        <v>315</v>
      </c>
      <c r="K51" s="24">
        <v>145</v>
      </c>
      <c r="L51" s="7"/>
      <c r="M51" s="507"/>
    </row>
    <row r="52" spans="1:13">
      <c r="A52" s="3"/>
      <c r="B52" s="9"/>
      <c r="C52" s="7"/>
      <c r="D52" s="651">
        <v>2023</v>
      </c>
      <c r="E52" s="8">
        <f t="shared" si="16"/>
        <v>87</v>
      </c>
      <c r="F52" s="8">
        <v>22</v>
      </c>
      <c r="G52" s="8">
        <v>65</v>
      </c>
      <c r="H52" s="11"/>
      <c r="I52" s="8">
        <f t="shared" si="17"/>
        <v>617</v>
      </c>
      <c r="J52" s="24">
        <v>416</v>
      </c>
      <c r="K52" s="24">
        <v>201</v>
      </c>
      <c r="L52" s="7"/>
      <c r="M52" s="507"/>
    </row>
    <row r="53" spans="1:13" ht="8.1" customHeight="1">
      <c r="A53" s="3"/>
      <c r="B53" s="9"/>
      <c r="C53" s="7"/>
      <c r="D53" s="651"/>
      <c r="E53" s="8"/>
      <c r="F53" s="8"/>
      <c r="G53" s="8"/>
      <c r="H53" s="11"/>
      <c r="I53" s="8"/>
      <c r="J53" s="24"/>
      <c r="K53" s="24"/>
      <c r="L53" s="7"/>
      <c r="M53" s="507"/>
    </row>
    <row r="54" spans="1:13">
      <c r="A54" s="5"/>
      <c r="B54" s="6" t="s">
        <v>691</v>
      </c>
      <c r="C54" s="7"/>
      <c r="D54" s="651">
        <v>2021</v>
      </c>
      <c r="E54" s="8">
        <f>SUM(F54:G54)</f>
        <v>25</v>
      </c>
      <c r="F54" s="8">
        <v>3</v>
      </c>
      <c r="G54" s="8">
        <v>22</v>
      </c>
      <c r="H54" s="11"/>
      <c r="I54" s="8">
        <f>SUM(J54:K54)</f>
        <v>158</v>
      </c>
      <c r="J54" s="24">
        <v>91</v>
      </c>
      <c r="K54" s="24">
        <v>67</v>
      </c>
      <c r="L54" s="7"/>
      <c r="M54" s="507"/>
    </row>
    <row r="55" spans="1:13">
      <c r="A55" s="3"/>
      <c r="B55" s="9" t="s">
        <v>692</v>
      </c>
      <c r="C55" s="10"/>
      <c r="D55" s="622">
        <v>2022</v>
      </c>
      <c r="E55" s="8">
        <f t="shared" ref="E55:E56" si="18">SUM(F55:G55)</f>
        <v>25</v>
      </c>
      <c r="F55" s="8">
        <v>3</v>
      </c>
      <c r="G55" s="8">
        <v>22</v>
      </c>
      <c r="H55" s="11"/>
      <c r="I55" s="8">
        <f t="shared" ref="I55:I56" si="19">SUM(J55:K55)</f>
        <v>132</v>
      </c>
      <c r="J55" s="24">
        <v>94</v>
      </c>
      <c r="K55" s="24">
        <v>38</v>
      </c>
      <c r="L55" s="7"/>
      <c r="M55" s="507"/>
    </row>
    <row r="56" spans="1:13">
      <c r="A56" s="3"/>
      <c r="B56" s="9"/>
      <c r="C56" s="10"/>
      <c r="D56" s="651">
        <v>2023</v>
      </c>
      <c r="E56" s="8">
        <f t="shared" si="18"/>
        <v>25</v>
      </c>
      <c r="F56" s="8">
        <v>3</v>
      </c>
      <c r="G56" s="8">
        <v>22</v>
      </c>
      <c r="H56" s="11"/>
      <c r="I56" s="8">
        <f t="shared" si="19"/>
        <v>115</v>
      </c>
      <c r="J56" s="24">
        <v>72</v>
      </c>
      <c r="K56" s="24">
        <v>43</v>
      </c>
      <c r="L56" s="7"/>
      <c r="M56" s="507"/>
    </row>
    <row r="57" spans="1:13" ht="8.1" customHeight="1">
      <c r="A57" s="3"/>
      <c r="B57" s="9"/>
      <c r="C57" s="10"/>
      <c r="D57" s="651"/>
      <c r="E57" s="8"/>
      <c r="F57" s="8"/>
      <c r="G57" s="8"/>
      <c r="H57" s="11"/>
      <c r="I57" s="8"/>
      <c r="J57" s="24"/>
      <c r="K57" s="24"/>
      <c r="L57" s="7"/>
      <c r="M57" s="507"/>
    </row>
    <row r="58" spans="1:13">
      <c r="A58" s="5"/>
      <c r="B58" s="6" t="s">
        <v>693</v>
      </c>
      <c r="C58" s="27"/>
      <c r="D58" s="651">
        <v>2021</v>
      </c>
      <c r="E58" s="8">
        <f>SUM(F58:G58)</f>
        <v>46</v>
      </c>
      <c r="F58" s="8">
        <v>8</v>
      </c>
      <c r="G58" s="8">
        <v>38</v>
      </c>
      <c r="H58" s="11"/>
      <c r="I58" s="8">
        <f>SUM(J58:K58)</f>
        <v>310</v>
      </c>
      <c r="J58" s="24">
        <v>227</v>
      </c>
      <c r="K58" s="24">
        <v>83</v>
      </c>
      <c r="L58" s="7"/>
      <c r="M58" s="507"/>
    </row>
    <row r="59" spans="1:13">
      <c r="A59" s="3"/>
      <c r="B59" s="9" t="s">
        <v>694</v>
      </c>
      <c r="C59" s="10"/>
      <c r="D59" s="622">
        <v>2022</v>
      </c>
      <c r="E59" s="8">
        <f t="shared" ref="E59:E60" si="20">SUM(F59:G59)</f>
        <v>44</v>
      </c>
      <c r="F59" s="8">
        <v>8</v>
      </c>
      <c r="G59" s="8">
        <v>36</v>
      </c>
      <c r="H59" s="11"/>
      <c r="I59" s="8">
        <f t="shared" ref="I59:I60" si="21">SUM(J59:K59)</f>
        <v>334</v>
      </c>
      <c r="J59" s="24">
        <v>249</v>
      </c>
      <c r="K59" s="24">
        <v>85</v>
      </c>
      <c r="L59" s="7"/>
      <c r="M59" s="507"/>
    </row>
    <row r="60" spans="1:13">
      <c r="A60" s="3"/>
      <c r="B60" s="9"/>
      <c r="C60" s="10"/>
      <c r="D60" s="651">
        <v>2023</v>
      </c>
      <c r="E60" s="8">
        <f t="shared" si="20"/>
        <v>46</v>
      </c>
      <c r="F60" s="8">
        <v>9</v>
      </c>
      <c r="G60" s="8">
        <v>37</v>
      </c>
      <c r="H60" s="11"/>
      <c r="I60" s="8">
        <f t="shared" si="21"/>
        <v>370</v>
      </c>
      <c r="J60" s="24">
        <v>272</v>
      </c>
      <c r="K60" s="24">
        <v>98</v>
      </c>
      <c r="L60" s="7"/>
      <c r="M60" s="507"/>
    </row>
    <row r="61" spans="1:13" ht="8.1" customHeight="1">
      <c r="A61" s="3"/>
      <c r="B61" s="9"/>
      <c r="C61" s="10"/>
      <c r="D61" s="651"/>
      <c r="E61" s="8"/>
      <c r="F61" s="8"/>
      <c r="G61" s="8"/>
      <c r="H61" s="11"/>
      <c r="I61" s="8"/>
      <c r="J61" s="24"/>
      <c r="K61" s="24"/>
      <c r="L61" s="7"/>
      <c r="M61" s="507"/>
    </row>
    <row r="62" spans="1:13">
      <c r="A62" s="5"/>
      <c r="B62" s="6" t="s">
        <v>695</v>
      </c>
      <c r="C62" s="7"/>
      <c r="D62" s="651">
        <v>2021</v>
      </c>
      <c r="E62" s="8">
        <f>SUM(F62:G62)</f>
        <v>71</v>
      </c>
      <c r="F62" s="8">
        <v>15</v>
      </c>
      <c r="G62" s="8">
        <v>56</v>
      </c>
      <c r="H62" s="11"/>
      <c r="I62" s="8">
        <f>SUM(J62:K62)</f>
        <v>592</v>
      </c>
      <c r="J62" s="24">
        <v>213</v>
      </c>
      <c r="K62" s="24">
        <v>379</v>
      </c>
      <c r="L62" s="7"/>
      <c r="M62" s="507"/>
    </row>
    <row r="63" spans="1:13">
      <c r="A63" s="3"/>
      <c r="B63" s="9" t="s">
        <v>696</v>
      </c>
      <c r="C63" s="10"/>
      <c r="D63" s="622">
        <v>2022</v>
      </c>
      <c r="E63" s="8">
        <f t="shared" ref="E63:E64" si="22">SUM(F63:G63)</f>
        <v>70</v>
      </c>
      <c r="F63" s="8">
        <v>15</v>
      </c>
      <c r="G63" s="8">
        <v>55</v>
      </c>
      <c r="H63" s="11"/>
      <c r="I63" s="8">
        <f t="shared" ref="I63:I64" si="23">SUM(J63:K63)</f>
        <v>573</v>
      </c>
      <c r="J63" s="24">
        <v>223</v>
      </c>
      <c r="K63" s="24">
        <v>350</v>
      </c>
      <c r="L63" s="7"/>
      <c r="M63" s="507"/>
    </row>
    <row r="64" spans="1:13">
      <c r="A64" s="3"/>
      <c r="B64" s="9"/>
      <c r="C64" s="10"/>
      <c r="D64" s="651">
        <v>2023</v>
      </c>
      <c r="E64" s="8">
        <f t="shared" si="22"/>
        <v>68</v>
      </c>
      <c r="F64" s="8">
        <v>15</v>
      </c>
      <c r="G64" s="8">
        <v>53</v>
      </c>
      <c r="H64" s="11"/>
      <c r="I64" s="8">
        <f t="shared" si="23"/>
        <v>626</v>
      </c>
      <c r="J64" s="24">
        <v>274</v>
      </c>
      <c r="K64" s="24">
        <v>352</v>
      </c>
      <c r="L64" s="7"/>
      <c r="M64" s="507"/>
    </row>
    <row r="65" spans="1:13" ht="8.1" customHeight="1">
      <c r="A65" s="3"/>
      <c r="B65" s="9"/>
      <c r="C65" s="10"/>
      <c r="D65" s="651"/>
      <c r="E65" s="8"/>
      <c r="F65" s="8"/>
      <c r="G65" s="8"/>
      <c r="H65" s="11"/>
      <c r="I65" s="8"/>
      <c r="J65" s="24"/>
      <c r="K65" s="24"/>
      <c r="L65" s="7"/>
      <c r="M65" s="507"/>
    </row>
    <row r="66" spans="1:13">
      <c r="A66" s="5"/>
      <c r="B66" s="6" t="s">
        <v>1022</v>
      </c>
      <c r="C66" s="27"/>
      <c r="D66" s="651">
        <v>2021</v>
      </c>
      <c r="E66" s="8">
        <f>SUM(F66:G66)</f>
        <v>15</v>
      </c>
      <c r="F66" s="8">
        <v>5</v>
      </c>
      <c r="G66" s="8">
        <v>10</v>
      </c>
      <c r="H66" s="11"/>
      <c r="I66" s="8">
        <f>SUM(J66:K66)</f>
        <v>65</v>
      </c>
      <c r="J66" s="24">
        <v>41</v>
      </c>
      <c r="K66" s="24">
        <v>24</v>
      </c>
      <c r="L66" s="7"/>
      <c r="M66" s="507"/>
    </row>
    <row r="67" spans="1:13">
      <c r="A67" s="3"/>
      <c r="B67" s="9" t="s">
        <v>1023</v>
      </c>
      <c r="C67" s="10"/>
      <c r="D67" s="622">
        <v>2022</v>
      </c>
      <c r="E67" s="8">
        <f t="shared" ref="E67:E68" si="24">SUM(F67:G67)</f>
        <v>15</v>
      </c>
      <c r="F67" s="8">
        <v>5</v>
      </c>
      <c r="G67" s="8">
        <v>10</v>
      </c>
      <c r="H67" s="11"/>
      <c r="I67" s="8">
        <f t="shared" ref="I67:I68" si="25">SUM(J67:K67)</f>
        <v>67</v>
      </c>
      <c r="J67" s="24">
        <v>39</v>
      </c>
      <c r="K67" s="24">
        <v>28</v>
      </c>
      <c r="L67" s="7"/>
      <c r="M67" s="507"/>
    </row>
    <row r="68" spans="1:13">
      <c r="A68" s="3"/>
      <c r="B68" s="9"/>
      <c r="C68" s="10"/>
      <c r="D68" s="651">
        <v>2023</v>
      </c>
      <c r="E68" s="8">
        <f t="shared" si="24"/>
        <v>15</v>
      </c>
      <c r="F68" s="8">
        <v>5</v>
      </c>
      <c r="G68" s="8">
        <v>10</v>
      </c>
      <c r="H68" s="11"/>
      <c r="I68" s="8">
        <f t="shared" si="25"/>
        <v>69</v>
      </c>
      <c r="J68" s="24">
        <v>40</v>
      </c>
      <c r="K68" s="158">
        <v>29</v>
      </c>
      <c r="L68" s="7"/>
      <c r="M68" s="507"/>
    </row>
    <row r="69" spans="1:13" ht="8.1" customHeight="1">
      <c r="A69" s="3"/>
      <c r="B69" s="9"/>
      <c r="C69" s="10"/>
      <c r="D69" s="651"/>
      <c r="E69" s="8"/>
      <c r="F69" s="8"/>
      <c r="G69" s="8"/>
      <c r="H69" s="11"/>
      <c r="I69" s="8"/>
      <c r="J69" s="24"/>
      <c r="K69" s="24"/>
      <c r="L69" s="7"/>
      <c r="M69" s="507"/>
    </row>
    <row r="70" spans="1:13">
      <c r="A70" s="5"/>
      <c r="B70" s="6" t="s">
        <v>1024</v>
      </c>
      <c r="C70" s="7"/>
      <c r="D70" s="651">
        <v>2021</v>
      </c>
      <c r="E70" s="8">
        <f>SUM(F70:G70)</f>
        <v>16</v>
      </c>
      <c r="F70" s="8">
        <v>4</v>
      </c>
      <c r="G70" s="8">
        <v>12</v>
      </c>
      <c r="H70" s="8"/>
      <c r="I70" s="8">
        <f>SUM(J70:K70)</f>
        <v>109</v>
      </c>
      <c r="J70" s="8">
        <v>80</v>
      </c>
      <c r="K70" s="8">
        <v>29</v>
      </c>
      <c r="L70" s="7"/>
      <c r="M70" s="507"/>
    </row>
    <row r="71" spans="1:13">
      <c r="A71" s="3"/>
      <c r="B71" s="9" t="s">
        <v>1025</v>
      </c>
      <c r="C71" s="10"/>
      <c r="D71" s="622">
        <v>2022</v>
      </c>
      <c r="E71" s="8">
        <f t="shared" ref="E71:E72" si="26">SUM(F71:G71)</f>
        <v>16</v>
      </c>
      <c r="F71" s="8">
        <v>4</v>
      </c>
      <c r="G71" s="8">
        <v>12</v>
      </c>
      <c r="H71" s="8"/>
      <c r="I71" s="8">
        <f t="shared" ref="I71:I72" si="27">SUM(J71:K71)</f>
        <v>106</v>
      </c>
      <c r="J71" s="8">
        <v>73</v>
      </c>
      <c r="K71" s="8">
        <v>33</v>
      </c>
      <c r="L71" s="7"/>
      <c r="M71" s="507"/>
    </row>
    <row r="72" spans="1:13">
      <c r="A72" s="3"/>
      <c r="B72" s="9"/>
      <c r="C72" s="10"/>
      <c r="D72" s="651">
        <v>2023</v>
      </c>
      <c r="E72" s="8">
        <f t="shared" si="26"/>
        <v>17</v>
      </c>
      <c r="F72" s="8">
        <v>4</v>
      </c>
      <c r="G72" s="8">
        <v>13</v>
      </c>
      <c r="H72" s="8"/>
      <c r="I72" s="8">
        <f t="shared" si="27"/>
        <v>120</v>
      </c>
      <c r="J72" s="8">
        <v>89</v>
      </c>
      <c r="K72" s="8">
        <v>31</v>
      </c>
      <c r="L72" s="7"/>
      <c r="M72" s="507"/>
    </row>
    <row r="73" spans="1:13" ht="8.1" customHeight="1" thickBot="1">
      <c r="A73" s="654"/>
      <c r="B73" s="655"/>
      <c r="C73" s="655"/>
      <c r="D73" s="656"/>
      <c r="E73" s="671"/>
      <c r="F73" s="671"/>
      <c r="G73" s="671"/>
      <c r="H73" s="672"/>
      <c r="I73" s="673"/>
      <c r="J73" s="674"/>
      <c r="K73" s="674"/>
      <c r="L73" s="659"/>
      <c r="M73" s="507"/>
    </row>
    <row r="74" spans="1:13" s="525" customFormat="1" ht="16.5" customHeight="1">
      <c r="A74" s="675"/>
      <c r="B74" s="675"/>
      <c r="C74" s="676"/>
      <c r="D74" s="677"/>
      <c r="E74" s="676"/>
      <c r="F74" s="678"/>
      <c r="G74" s="678"/>
      <c r="H74" s="676"/>
      <c r="I74" s="675"/>
      <c r="J74" s="679"/>
      <c r="K74" s="680"/>
      <c r="L74" s="367" t="s">
        <v>829</v>
      </c>
    </row>
    <row r="75" spans="1:13" s="525" customFormat="1" ht="15" customHeight="1">
      <c r="A75" s="385"/>
      <c r="B75" s="385"/>
      <c r="C75" s="676"/>
      <c r="D75" s="677"/>
      <c r="E75" s="676"/>
      <c r="F75" s="678"/>
      <c r="G75" s="678"/>
      <c r="H75" s="676"/>
      <c r="I75" s="681"/>
      <c r="J75" s="679"/>
      <c r="K75" s="680"/>
      <c r="L75" s="368" t="s">
        <v>810</v>
      </c>
    </row>
  </sheetData>
  <mergeCells count="4">
    <mergeCell ref="E5:G6"/>
    <mergeCell ref="I6:K6"/>
    <mergeCell ref="E7:G7"/>
    <mergeCell ref="I7:K7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L52"/>
  <sheetViews>
    <sheetView view="pageBreakPreview" zoomScale="80" zoomScaleNormal="100" zoomScaleSheetLayoutView="80" workbookViewId="0">
      <selection activeCell="B4" sqref="B4"/>
    </sheetView>
  </sheetViews>
  <sheetFormatPr defaultColWidth="12.5703125" defaultRowHeight="17.25"/>
  <cols>
    <col min="1" max="1" width="1.28515625" style="501" customWidth="1"/>
    <col min="2" max="2" width="12.5703125" style="501" customWidth="1"/>
    <col min="3" max="3" width="32.5703125" style="501" customWidth="1"/>
    <col min="4" max="4" width="9.5703125" style="502" customWidth="1"/>
    <col min="5" max="5" width="10.85546875" style="501" customWidth="1"/>
    <col min="6" max="6" width="11.28515625" style="501" customWidth="1"/>
    <col min="7" max="7" width="12.28515625" style="501" customWidth="1"/>
    <col min="8" max="8" width="1.140625" style="501" customWidth="1"/>
    <col min="9" max="9" width="10.85546875" style="501" customWidth="1"/>
    <col min="10" max="10" width="11.28515625" style="501" customWidth="1"/>
    <col min="11" max="11" width="12.28515625" style="501" customWidth="1"/>
    <col min="12" max="12" width="1.140625" style="501" customWidth="1"/>
    <col min="13" max="16384" width="12.5703125" style="501"/>
  </cols>
  <sheetData>
    <row r="1" spans="1:12" s="587" customFormat="1" ht="10.15" customHeight="1">
      <c r="D1" s="608"/>
    </row>
    <row r="2" spans="1:12" s="1" customFormat="1" ht="16.5" customHeight="1">
      <c r="B2" s="627" t="s">
        <v>1215</v>
      </c>
      <c r="C2" s="628" t="s">
        <v>1147</v>
      </c>
      <c r="D2" s="629"/>
      <c r="F2" s="630"/>
      <c r="G2" s="630"/>
      <c r="I2" s="631"/>
    </row>
    <row r="3" spans="1:12" s="1" customFormat="1" ht="16.5" customHeight="1">
      <c r="B3" s="632" t="s">
        <v>1216</v>
      </c>
      <c r="C3" s="633" t="s">
        <v>1148</v>
      </c>
      <c r="D3" s="634"/>
      <c r="F3" s="630"/>
      <c r="G3" s="630"/>
      <c r="I3" s="631"/>
    </row>
    <row r="4" spans="1:12" s="1" customFormat="1" ht="16.5" customHeight="1" thickBot="1">
      <c r="D4" s="635"/>
      <c r="F4" s="630"/>
      <c r="G4" s="630"/>
      <c r="I4" s="631"/>
    </row>
    <row r="5" spans="1:12" s="1" customFormat="1" ht="2.25" customHeight="1" thickTop="1">
      <c r="A5" s="636"/>
      <c r="B5" s="637"/>
      <c r="C5" s="637"/>
      <c r="D5" s="638"/>
      <c r="E5" s="1717" t="s">
        <v>394</v>
      </c>
      <c r="F5" s="1717"/>
      <c r="G5" s="1717"/>
      <c r="H5" s="637"/>
      <c r="I5" s="639"/>
      <c r="J5" s="640"/>
      <c r="K5" s="637"/>
      <c r="L5" s="636"/>
    </row>
    <row r="6" spans="1:12" s="1" customFormat="1" ht="15" customHeight="1">
      <c r="A6" s="2"/>
      <c r="B6" s="10" t="s">
        <v>569</v>
      </c>
      <c r="C6" s="7"/>
      <c r="D6" s="641" t="s">
        <v>1</v>
      </c>
      <c r="E6" s="1713"/>
      <c r="F6" s="1713"/>
      <c r="G6" s="1713"/>
      <c r="H6" s="642"/>
      <c r="I6" s="1718" t="s">
        <v>395</v>
      </c>
      <c r="J6" s="1718"/>
      <c r="K6" s="1718"/>
      <c r="L6" s="2"/>
    </row>
    <row r="7" spans="1:12" s="1" customFormat="1" ht="15" customHeight="1">
      <c r="A7" s="2"/>
      <c r="B7" s="643" t="s">
        <v>570</v>
      </c>
      <c r="C7" s="7"/>
      <c r="D7" s="644" t="s">
        <v>6</v>
      </c>
      <c r="E7" s="1720" t="s">
        <v>398</v>
      </c>
      <c r="F7" s="1720"/>
      <c r="G7" s="1720"/>
      <c r="H7" s="645"/>
      <c r="I7" s="1721" t="s">
        <v>359</v>
      </c>
      <c r="J7" s="1721"/>
      <c r="K7" s="1721"/>
      <c r="L7" s="2"/>
    </row>
    <row r="8" spans="1:12" s="1" customFormat="1" ht="19.5" customHeight="1">
      <c r="A8" s="2"/>
      <c r="B8" s="7"/>
      <c r="C8" s="27"/>
      <c r="D8" s="641"/>
      <c r="E8" s="382" t="s">
        <v>2</v>
      </c>
      <c r="F8" s="382" t="s">
        <v>571</v>
      </c>
      <c r="G8" s="382" t="s">
        <v>34</v>
      </c>
      <c r="H8" s="382"/>
      <c r="I8" s="382" t="s">
        <v>2</v>
      </c>
      <c r="J8" s="382" t="s">
        <v>571</v>
      </c>
      <c r="K8" s="382" t="s">
        <v>34</v>
      </c>
      <c r="L8" s="2"/>
    </row>
    <row r="9" spans="1:12" s="1" customFormat="1" ht="14.25" customHeight="1">
      <c r="A9" s="2"/>
      <c r="B9" s="7"/>
      <c r="C9" s="27"/>
      <c r="D9" s="641"/>
      <c r="E9" s="383" t="s">
        <v>7</v>
      </c>
      <c r="F9" s="383" t="s">
        <v>572</v>
      </c>
      <c r="G9" s="383" t="s">
        <v>36</v>
      </c>
      <c r="H9" s="383"/>
      <c r="I9" s="383" t="s">
        <v>7</v>
      </c>
      <c r="J9" s="383" t="s">
        <v>572</v>
      </c>
      <c r="K9" s="383" t="s">
        <v>36</v>
      </c>
      <c r="L9" s="2"/>
    </row>
    <row r="10" spans="1:12" s="1" customFormat="1" ht="3" customHeight="1">
      <c r="A10" s="646"/>
      <c r="B10" s="646"/>
      <c r="C10" s="646"/>
      <c r="D10" s="647"/>
      <c r="E10" s="646"/>
      <c r="F10" s="648"/>
      <c r="G10" s="648"/>
      <c r="H10" s="646"/>
      <c r="I10" s="649"/>
      <c r="J10" s="648"/>
      <c r="K10" s="646"/>
      <c r="L10" s="646"/>
    </row>
    <row r="11" spans="1:12" s="1" customFormat="1" ht="8.1" customHeight="1">
      <c r="A11" s="2"/>
      <c r="B11" s="3"/>
      <c r="C11" s="2"/>
      <c r="D11" s="635"/>
      <c r="E11" s="650"/>
      <c r="F11" s="4"/>
      <c r="G11" s="4"/>
      <c r="H11" s="4"/>
      <c r="I11" s="4"/>
      <c r="J11" s="4"/>
      <c r="K11" s="4"/>
    </row>
    <row r="12" spans="1:12">
      <c r="A12" s="5"/>
      <c r="B12" s="6" t="s">
        <v>1026</v>
      </c>
      <c r="C12" s="7"/>
      <c r="D12" s="651">
        <v>2021</v>
      </c>
      <c r="E12" s="8">
        <f>SUM(F12:G12)</f>
        <v>15</v>
      </c>
      <c r="F12" s="8">
        <v>8</v>
      </c>
      <c r="G12" s="8">
        <v>7</v>
      </c>
      <c r="H12" s="507"/>
      <c r="I12" s="8">
        <f>SUM(J12:K12)</f>
        <v>86</v>
      </c>
      <c r="J12" s="507">
        <v>44</v>
      </c>
      <c r="K12" s="507">
        <v>42</v>
      </c>
      <c r="L12" s="7"/>
    </row>
    <row r="13" spans="1:12">
      <c r="A13" s="3"/>
      <c r="B13" s="9" t="s">
        <v>1027</v>
      </c>
      <c r="C13" s="10"/>
      <c r="D13" s="622">
        <v>2022</v>
      </c>
      <c r="E13" s="8">
        <f t="shared" ref="E13:E14" si="0">SUM(F13:G13)</f>
        <v>15</v>
      </c>
      <c r="F13" s="8">
        <v>8</v>
      </c>
      <c r="G13" s="8">
        <v>7</v>
      </c>
      <c r="H13" s="7"/>
      <c r="I13" s="8">
        <f t="shared" ref="I13:I14" si="1">SUM(J13:K13)</f>
        <v>60</v>
      </c>
      <c r="J13" s="24">
        <v>29</v>
      </c>
      <c r="K13" s="24">
        <v>31</v>
      </c>
      <c r="L13" s="7"/>
    </row>
    <row r="14" spans="1:12">
      <c r="A14" s="3"/>
      <c r="B14" s="9"/>
      <c r="C14" s="10"/>
      <c r="D14" s="651">
        <v>2023</v>
      </c>
      <c r="E14" s="8">
        <f t="shared" si="0"/>
        <v>17</v>
      </c>
      <c r="F14" s="8">
        <v>6</v>
      </c>
      <c r="G14" s="8">
        <v>11</v>
      </c>
      <c r="H14" s="14"/>
      <c r="I14" s="8">
        <f t="shared" si="1"/>
        <v>68</v>
      </c>
      <c r="J14" s="25">
        <v>32</v>
      </c>
      <c r="K14" s="25">
        <v>36</v>
      </c>
      <c r="L14" s="7"/>
    </row>
    <row r="15" spans="1:12" ht="8.1" customHeight="1">
      <c r="A15" s="3"/>
      <c r="B15" s="9"/>
      <c r="C15" s="10"/>
      <c r="D15" s="651"/>
      <c r="E15" s="8"/>
      <c r="F15" s="8"/>
      <c r="G15" s="8"/>
      <c r="H15" s="14"/>
      <c r="I15" s="8"/>
      <c r="J15" s="25"/>
      <c r="K15" s="25"/>
      <c r="L15" s="7"/>
    </row>
    <row r="16" spans="1:12">
      <c r="A16" s="5"/>
      <c r="B16" s="6" t="s">
        <v>697</v>
      </c>
      <c r="C16" s="7"/>
      <c r="D16" s="651">
        <v>2021</v>
      </c>
      <c r="E16" s="8">
        <f>SUM(F16:G16)</f>
        <v>16</v>
      </c>
      <c r="F16" s="593">
        <v>7</v>
      </c>
      <c r="G16" s="593">
        <v>9</v>
      </c>
      <c r="H16" s="593"/>
      <c r="I16" s="8">
        <f>SUM(J16:K16)</f>
        <v>148</v>
      </c>
      <c r="J16" s="593">
        <v>121</v>
      </c>
      <c r="K16" s="593">
        <v>27</v>
      </c>
      <c r="L16" s="14"/>
    </row>
    <row r="17" spans="1:12">
      <c r="A17" s="3"/>
      <c r="B17" s="9" t="s">
        <v>698</v>
      </c>
      <c r="C17" s="10"/>
      <c r="D17" s="622">
        <v>2022</v>
      </c>
      <c r="E17" s="8">
        <f t="shared" ref="E17:E18" si="2">SUM(F17:G17)</f>
        <v>15</v>
      </c>
      <c r="F17" s="8">
        <v>6</v>
      </c>
      <c r="G17" s="8">
        <v>9</v>
      </c>
      <c r="H17" s="14"/>
      <c r="I17" s="8">
        <f t="shared" ref="I17:I18" si="3">SUM(J17:K17)</f>
        <v>148</v>
      </c>
      <c r="J17" s="8">
        <v>124</v>
      </c>
      <c r="K17" s="8">
        <v>24</v>
      </c>
      <c r="L17" s="14"/>
    </row>
    <row r="18" spans="1:12">
      <c r="A18" s="3"/>
      <c r="B18" s="9"/>
      <c r="C18" s="10"/>
      <c r="D18" s="651">
        <v>2023</v>
      </c>
      <c r="E18" s="8">
        <f t="shared" si="2"/>
        <v>16</v>
      </c>
      <c r="F18" s="8">
        <v>6</v>
      </c>
      <c r="G18" s="8">
        <v>10</v>
      </c>
      <c r="H18" s="14"/>
      <c r="I18" s="8">
        <f t="shared" si="3"/>
        <v>162</v>
      </c>
      <c r="J18" s="156">
        <v>137</v>
      </c>
      <c r="K18" s="157">
        <v>25</v>
      </c>
      <c r="L18" s="14"/>
    </row>
    <row r="19" spans="1:12" ht="8.1" customHeight="1">
      <c r="A19" s="3"/>
      <c r="B19" s="9"/>
      <c r="C19" s="10"/>
      <c r="D19" s="651"/>
      <c r="E19" s="8"/>
      <c r="F19" s="8"/>
      <c r="G19" s="8"/>
      <c r="H19" s="14"/>
      <c r="I19" s="8"/>
      <c r="J19" s="25"/>
      <c r="K19" s="158"/>
      <c r="L19" s="14"/>
    </row>
    <row r="20" spans="1:12">
      <c r="A20" s="5"/>
      <c r="B20" s="6" t="s">
        <v>699</v>
      </c>
      <c r="C20" s="13"/>
      <c r="D20" s="651">
        <v>2021</v>
      </c>
      <c r="E20" s="8">
        <f>SUM(F20:G20)</f>
        <v>21</v>
      </c>
      <c r="F20" s="8">
        <v>12</v>
      </c>
      <c r="G20" s="8">
        <v>9</v>
      </c>
      <c r="H20" s="14"/>
      <c r="I20" s="8">
        <f>SUM(J20:K20)</f>
        <v>82</v>
      </c>
      <c r="J20" s="25">
        <v>81</v>
      </c>
      <c r="K20" s="158">
        <v>1</v>
      </c>
      <c r="L20" s="14"/>
    </row>
    <row r="21" spans="1:12">
      <c r="A21" s="3"/>
      <c r="B21" s="9" t="s">
        <v>700</v>
      </c>
      <c r="C21" s="13"/>
      <c r="D21" s="622">
        <v>2022</v>
      </c>
      <c r="E21" s="8">
        <f t="shared" ref="E21:E22" si="4">SUM(F21:G21)</f>
        <v>21</v>
      </c>
      <c r="F21" s="8">
        <v>12</v>
      </c>
      <c r="G21" s="8">
        <v>9</v>
      </c>
      <c r="H21" s="14"/>
      <c r="I21" s="8">
        <f t="shared" ref="I21:I22" si="5">SUM(J21:K21)</f>
        <v>108</v>
      </c>
      <c r="J21" s="25">
        <v>107</v>
      </c>
      <c r="K21" s="158">
        <v>1</v>
      </c>
      <c r="L21" s="14"/>
    </row>
    <row r="22" spans="1:12">
      <c r="A22" s="3"/>
      <c r="B22" s="9"/>
      <c r="C22" s="10"/>
      <c r="D22" s="651">
        <v>2023</v>
      </c>
      <c r="E22" s="8">
        <f t="shared" si="4"/>
        <v>24</v>
      </c>
      <c r="F22" s="8">
        <v>14</v>
      </c>
      <c r="G22" s="8">
        <v>10</v>
      </c>
      <c r="H22" s="14"/>
      <c r="I22" s="8">
        <f t="shared" si="5"/>
        <v>161</v>
      </c>
      <c r="J22" s="25">
        <v>160</v>
      </c>
      <c r="K22" s="25">
        <v>1</v>
      </c>
      <c r="L22" s="14"/>
    </row>
    <row r="23" spans="1:12" ht="7.5" customHeight="1">
      <c r="A23" s="3"/>
      <c r="B23" s="9"/>
      <c r="C23" s="10"/>
      <c r="D23" s="651"/>
      <c r="E23" s="159"/>
      <c r="F23" s="159"/>
      <c r="G23" s="159"/>
      <c r="H23" s="14"/>
      <c r="I23" s="8"/>
      <c r="J23" s="8"/>
      <c r="K23" s="8"/>
      <c r="L23" s="14"/>
    </row>
    <row r="24" spans="1:12" s="652" customFormat="1">
      <c r="A24" s="3"/>
      <c r="B24" s="6" t="s">
        <v>1028</v>
      </c>
      <c r="C24" s="13"/>
      <c r="D24" s="651">
        <v>2021</v>
      </c>
      <c r="E24" s="159" t="s">
        <v>29</v>
      </c>
      <c r="F24" s="159" t="s">
        <v>29</v>
      </c>
      <c r="G24" s="159" t="s">
        <v>29</v>
      </c>
      <c r="H24" s="14"/>
      <c r="I24" s="8">
        <f>SUM(J24:K24)</f>
        <v>60</v>
      </c>
      <c r="J24" s="25">
        <v>42</v>
      </c>
      <c r="K24" s="25">
        <v>18</v>
      </c>
      <c r="L24" s="14"/>
    </row>
    <row r="25" spans="1:12" s="652" customFormat="1">
      <c r="A25" s="3"/>
      <c r="B25" s="9" t="s">
        <v>1029</v>
      </c>
      <c r="C25" s="13"/>
      <c r="D25" s="622">
        <v>2022</v>
      </c>
      <c r="E25" s="159" t="s">
        <v>29</v>
      </c>
      <c r="F25" s="159" t="s">
        <v>29</v>
      </c>
      <c r="G25" s="159" t="s">
        <v>29</v>
      </c>
      <c r="H25" s="14"/>
      <c r="I25" s="8">
        <f t="shared" ref="I25:I26" si="6">SUM(J25:K25)</f>
        <v>81</v>
      </c>
      <c r="J25" s="25">
        <v>57</v>
      </c>
      <c r="K25" s="25">
        <v>24</v>
      </c>
      <c r="L25" s="14"/>
    </row>
    <row r="26" spans="1:12" s="652" customFormat="1">
      <c r="A26" s="3"/>
      <c r="B26" s="9"/>
      <c r="C26" s="10"/>
      <c r="D26" s="651">
        <v>2023</v>
      </c>
      <c r="E26" s="159" t="s">
        <v>29</v>
      </c>
      <c r="F26" s="159" t="s">
        <v>29</v>
      </c>
      <c r="G26" s="159" t="s">
        <v>29</v>
      </c>
      <c r="H26" s="653"/>
      <c r="I26" s="8">
        <f t="shared" si="6"/>
        <v>93</v>
      </c>
      <c r="J26" s="25">
        <v>60</v>
      </c>
      <c r="K26" s="25">
        <v>33</v>
      </c>
      <c r="L26" s="14"/>
    </row>
    <row r="27" spans="1:12" ht="8.1" customHeight="1">
      <c r="A27" s="3"/>
      <c r="B27" s="9"/>
      <c r="C27" s="10"/>
      <c r="D27" s="651"/>
      <c r="E27" s="8"/>
      <c r="F27" s="8"/>
      <c r="G27" s="8"/>
      <c r="H27" s="14"/>
      <c r="I27" s="8"/>
      <c r="J27" s="25"/>
      <c r="K27" s="25"/>
      <c r="L27" s="14"/>
    </row>
    <row r="28" spans="1:12">
      <c r="A28" s="15"/>
      <c r="B28" s="10" t="s">
        <v>23</v>
      </c>
      <c r="C28" s="10"/>
      <c r="D28" s="651"/>
      <c r="E28" s="8"/>
      <c r="F28" s="8"/>
      <c r="G28" s="8"/>
      <c r="H28" s="14"/>
      <c r="I28" s="8"/>
      <c r="J28" s="25"/>
      <c r="K28" s="25"/>
      <c r="L28" s="14"/>
    </row>
    <row r="29" spans="1:12">
      <c r="A29" s="5"/>
      <c r="B29" s="6" t="s">
        <v>701</v>
      </c>
      <c r="C29" s="7"/>
      <c r="D29" s="651">
        <v>2021</v>
      </c>
      <c r="E29" s="8">
        <f>SUM(F29:G29)</f>
        <v>81</v>
      </c>
      <c r="F29" s="8">
        <v>33</v>
      </c>
      <c r="G29" s="8">
        <v>48</v>
      </c>
      <c r="H29" s="8"/>
      <c r="I29" s="8">
        <f>SUM(J29:K29)</f>
        <v>315</v>
      </c>
      <c r="J29" s="8">
        <v>245</v>
      </c>
      <c r="K29" s="8">
        <v>70</v>
      </c>
      <c r="L29" s="14"/>
    </row>
    <row r="30" spans="1:12">
      <c r="A30" s="3"/>
      <c r="B30" s="9" t="s">
        <v>702</v>
      </c>
      <c r="C30" s="10"/>
      <c r="D30" s="622">
        <v>2022</v>
      </c>
      <c r="E30" s="8">
        <f t="shared" ref="E30:E31" si="7">SUM(F30:G30)</f>
        <v>80</v>
      </c>
      <c r="F30" s="8">
        <v>32</v>
      </c>
      <c r="G30" s="8">
        <v>48</v>
      </c>
      <c r="H30" s="8"/>
      <c r="I30" s="8">
        <f t="shared" ref="I30:I31" si="8">SUM(J30:K30)</f>
        <v>351</v>
      </c>
      <c r="J30" s="8">
        <v>302</v>
      </c>
      <c r="K30" s="8">
        <v>49</v>
      </c>
      <c r="L30" s="14"/>
    </row>
    <row r="31" spans="1:12">
      <c r="A31" s="3"/>
      <c r="B31" s="9"/>
      <c r="C31" s="10"/>
      <c r="D31" s="651">
        <v>2023</v>
      </c>
      <c r="E31" s="8">
        <f t="shared" si="7"/>
        <v>82</v>
      </c>
      <c r="F31" s="8">
        <v>31</v>
      </c>
      <c r="G31" s="8">
        <v>51</v>
      </c>
      <c r="H31" s="8"/>
      <c r="I31" s="8">
        <f t="shared" si="8"/>
        <v>413</v>
      </c>
      <c r="J31" s="8">
        <v>369</v>
      </c>
      <c r="K31" s="8">
        <v>44</v>
      </c>
      <c r="L31" s="14"/>
    </row>
    <row r="32" spans="1:12" ht="8.1" customHeight="1">
      <c r="A32" s="3"/>
      <c r="B32" s="9"/>
      <c r="C32" s="10"/>
      <c r="D32" s="651"/>
      <c r="E32" s="8"/>
      <c r="F32" s="8"/>
      <c r="G32" s="8"/>
      <c r="H32" s="8"/>
      <c r="I32" s="8"/>
      <c r="J32" s="8"/>
      <c r="K32" s="8"/>
      <c r="L32" s="14"/>
    </row>
    <row r="33" spans="1:12">
      <c r="A33" s="5"/>
      <c r="B33" s="6" t="s">
        <v>1030</v>
      </c>
      <c r="C33" s="7"/>
      <c r="D33" s="651">
        <v>2021</v>
      </c>
      <c r="E33" s="8">
        <f>SUM(F33:G33)</f>
        <v>15</v>
      </c>
      <c r="F33" s="8">
        <v>5</v>
      </c>
      <c r="G33" s="8">
        <v>10</v>
      </c>
      <c r="H33" s="8"/>
      <c r="I33" s="8">
        <f>SUM(J33:K33)</f>
        <v>52</v>
      </c>
      <c r="J33" s="8">
        <v>35</v>
      </c>
      <c r="K33" s="8">
        <v>17</v>
      </c>
      <c r="L33" s="14"/>
    </row>
    <row r="34" spans="1:12">
      <c r="A34" s="3"/>
      <c r="B34" s="9" t="s">
        <v>1031</v>
      </c>
      <c r="C34" s="10"/>
      <c r="D34" s="622">
        <v>2022</v>
      </c>
      <c r="E34" s="8">
        <f t="shared" ref="E34:E35" si="9">SUM(F34:G34)</f>
        <v>15</v>
      </c>
      <c r="F34" s="8">
        <v>5</v>
      </c>
      <c r="G34" s="8">
        <v>10</v>
      </c>
      <c r="H34" s="8"/>
      <c r="I34" s="8">
        <f t="shared" ref="I34:I35" si="10">SUM(J34:K34)</f>
        <v>62</v>
      </c>
      <c r="J34" s="8">
        <v>46</v>
      </c>
      <c r="K34" s="8">
        <v>16</v>
      </c>
      <c r="L34" s="14"/>
    </row>
    <row r="35" spans="1:12">
      <c r="A35" s="3"/>
      <c r="B35" s="9"/>
      <c r="C35" s="10"/>
      <c r="D35" s="651">
        <v>2023</v>
      </c>
      <c r="E35" s="8">
        <f t="shared" si="9"/>
        <v>14</v>
      </c>
      <c r="F35" s="8">
        <v>5</v>
      </c>
      <c r="G35" s="8">
        <v>9</v>
      </c>
      <c r="H35" s="8"/>
      <c r="I35" s="8">
        <f t="shared" si="10"/>
        <v>68</v>
      </c>
      <c r="J35" s="8">
        <v>43</v>
      </c>
      <c r="K35" s="8">
        <v>25</v>
      </c>
      <c r="L35" s="14"/>
    </row>
    <row r="36" spans="1:12" ht="8.1" customHeight="1">
      <c r="A36" s="3"/>
      <c r="B36" s="9"/>
      <c r="C36" s="10"/>
      <c r="D36" s="651"/>
      <c r="E36" s="8"/>
      <c r="F36" s="8"/>
      <c r="G36" s="8"/>
      <c r="H36" s="8"/>
      <c r="I36" s="8"/>
      <c r="J36" s="8"/>
      <c r="K36" s="8"/>
      <c r="L36" s="14"/>
    </row>
    <row r="37" spans="1:12">
      <c r="A37" s="5"/>
      <c r="B37" s="6" t="s">
        <v>703</v>
      </c>
      <c r="C37" s="7"/>
      <c r="D37" s="651">
        <v>2021</v>
      </c>
      <c r="E37" s="8">
        <f>SUM(F37:G37)</f>
        <v>18</v>
      </c>
      <c r="F37" s="8">
        <v>10</v>
      </c>
      <c r="G37" s="8">
        <v>8</v>
      </c>
      <c r="H37" s="8"/>
      <c r="I37" s="8">
        <f>SUM(J37:K37)</f>
        <v>97</v>
      </c>
      <c r="J37" s="8">
        <v>75</v>
      </c>
      <c r="K37" s="8">
        <v>22</v>
      </c>
      <c r="L37" s="14"/>
    </row>
    <row r="38" spans="1:12">
      <c r="A38" s="3"/>
      <c r="B38" s="9" t="s">
        <v>704</v>
      </c>
      <c r="C38" s="10"/>
      <c r="D38" s="622">
        <v>2022</v>
      </c>
      <c r="E38" s="8">
        <f t="shared" ref="E38:E39" si="11">SUM(F38:G38)</f>
        <v>18</v>
      </c>
      <c r="F38" s="8">
        <v>10</v>
      </c>
      <c r="G38" s="8">
        <v>8</v>
      </c>
      <c r="H38" s="8"/>
      <c r="I38" s="8">
        <f t="shared" ref="I38:I39" si="12">SUM(J38:K38)</f>
        <v>115</v>
      </c>
      <c r="J38" s="8">
        <v>86</v>
      </c>
      <c r="K38" s="8">
        <v>29</v>
      </c>
      <c r="L38" s="14"/>
    </row>
    <row r="39" spans="1:12">
      <c r="A39" s="3"/>
      <c r="B39" s="9"/>
      <c r="C39" s="10"/>
      <c r="D39" s="651">
        <v>2023</v>
      </c>
      <c r="E39" s="8">
        <f t="shared" si="11"/>
        <v>19</v>
      </c>
      <c r="F39" s="8">
        <v>11</v>
      </c>
      <c r="G39" s="8">
        <v>8</v>
      </c>
      <c r="H39" s="8"/>
      <c r="I39" s="8">
        <f t="shared" si="12"/>
        <v>141</v>
      </c>
      <c r="J39" s="8">
        <v>105</v>
      </c>
      <c r="K39" s="8">
        <v>36</v>
      </c>
      <c r="L39" s="14"/>
    </row>
    <row r="40" spans="1:12" ht="8.1" customHeight="1">
      <c r="A40" s="3"/>
      <c r="B40" s="9"/>
      <c r="C40" s="10"/>
      <c r="D40" s="651"/>
      <c r="E40" s="8"/>
      <c r="F40" s="8"/>
      <c r="G40" s="8"/>
      <c r="H40" s="8"/>
      <c r="I40" s="8"/>
      <c r="J40" s="8"/>
      <c r="K40" s="8"/>
      <c r="L40" s="14"/>
    </row>
    <row r="41" spans="1:12">
      <c r="A41" s="16"/>
      <c r="B41" s="17" t="s">
        <v>830</v>
      </c>
      <c r="C41" s="18"/>
      <c r="D41" s="651">
        <v>2021</v>
      </c>
      <c r="E41" s="8" t="s">
        <v>29</v>
      </c>
      <c r="F41" s="8" t="s">
        <v>29</v>
      </c>
      <c r="G41" s="8" t="s">
        <v>29</v>
      </c>
      <c r="H41" s="8"/>
      <c r="I41" s="8">
        <f>SUM(J41:K41)</f>
        <v>65</v>
      </c>
      <c r="J41" s="8">
        <v>44</v>
      </c>
      <c r="K41" s="8">
        <v>21</v>
      </c>
      <c r="L41" s="156"/>
    </row>
    <row r="42" spans="1:12">
      <c r="A42" s="19"/>
      <c r="B42" s="20" t="s">
        <v>1033</v>
      </c>
      <c r="C42" s="21"/>
      <c r="D42" s="622">
        <v>2022</v>
      </c>
      <c r="E42" s="8" t="s">
        <v>29</v>
      </c>
      <c r="F42" s="8" t="s">
        <v>29</v>
      </c>
      <c r="G42" s="8" t="s">
        <v>29</v>
      </c>
      <c r="H42" s="8"/>
      <c r="I42" s="8">
        <f t="shared" ref="I42:I43" si="13">SUM(J42:K42)</f>
        <v>70</v>
      </c>
      <c r="J42" s="8">
        <v>44</v>
      </c>
      <c r="K42" s="8">
        <v>26</v>
      </c>
      <c r="L42" s="156"/>
    </row>
    <row r="43" spans="1:12">
      <c r="A43" s="22"/>
      <c r="B43" s="23"/>
      <c r="C43" s="10"/>
      <c r="D43" s="651">
        <v>2023</v>
      </c>
      <c r="E43" s="8" t="s">
        <v>29</v>
      </c>
      <c r="F43" s="8" t="s">
        <v>29</v>
      </c>
      <c r="G43" s="8" t="s">
        <v>29</v>
      </c>
      <c r="H43" s="8"/>
      <c r="I43" s="8">
        <f t="shared" si="13"/>
        <v>75</v>
      </c>
      <c r="J43" s="8">
        <v>43</v>
      </c>
      <c r="K43" s="8">
        <v>32</v>
      </c>
      <c r="L43" s="14"/>
    </row>
    <row r="44" spans="1:12" ht="8.1" customHeight="1">
      <c r="A44" s="3"/>
      <c r="B44" s="9"/>
      <c r="C44" s="10"/>
      <c r="D44" s="651"/>
      <c r="E44" s="8"/>
      <c r="F44" s="8"/>
      <c r="G44" s="8"/>
      <c r="H44" s="8"/>
      <c r="I44" s="8"/>
      <c r="J44" s="8"/>
      <c r="K44" s="8"/>
      <c r="L44" s="14"/>
    </row>
    <row r="45" spans="1:12">
      <c r="A45" s="16"/>
      <c r="B45" s="6" t="s">
        <v>1032</v>
      </c>
      <c r="C45" s="18"/>
      <c r="D45" s="651">
        <v>2022</v>
      </c>
      <c r="E45" s="8" t="s">
        <v>29</v>
      </c>
      <c r="F45" s="8" t="s">
        <v>29</v>
      </c>
      <c r="G45" s="8" t="s">
        <v>29</v>
      </c>
      <c r="H45" s="8"/>
      <c r="I45" s="8">
        <f>SUM(J45:K45)</f>
        <v>17</v>
      </c>
      <c r="J45" s="8" t="s">
        <v>29</v>
      </c>
      <c r="K45" s="8">
        <v>17</v>
      </c>
      <c r="L45" s="156"/>
    </row>
    <row r="46" spans="1:12">
      <c r="A46" s="19"/>
      <c r="B46" s="20" t="s">
        <v>1034</v>
      </c>
      <c r="C46" s="21"/>
      <c r="D46" s="622">
        <v>2023</v>
      </c>
      <c r="E46" s="8" t="s">
        <v>29</v>
      </c>
      <c r="F46" s="8" t="s">
        <v>29</v>
      </c>
      <c r="G46" s="8" t="s">
        <v>29</v>
      </c>
      <c r="H46" s="507"/>
      <c r="I46" s="8">
        <f>SUM(J46:K46)</f>
        <v>45</v>
      </c>
      <c r="J46" s="8" t="s">
        <v>29</v>
      </c>
      <c r="K46" s="507">
        <v>45</v>
      </c>
      <c r="L46" s="156"/>
    </row>
    <row r="47" spans="1:12" ht="8.1" customHeight="1">
      <c r="A47" s="3"/>
      <c r="B47" s="9"/>
      <c r="C47" s="10"/>
      <c r="D47" s="651"/>
      <c r="E47" s="8"/>
      <c r="F47" s="8"/>
      <c r="G47" s="8"/>
      <c r="H47" s="8"/>
      <c r="I47" s="8"/>
      <c r="J47" s="8"/>
      <c r="K47" s="8"/>
      <c r="L47" s="14"/>
    </row>
    <row r="48" spans="1:12">
      <c r="A48" s="16"/>
      <c r="B48" s="6" t="s">
        <v>1145</v>
      </c>
      <c r="C48" s="18"/>
      <c r="D48" s="651">
        <v>2023</v>
      </c>
      <c r="E48" s="8" t="s">
        <v>29</v>
      </c>
      <c r="F48" s="8" t="s">
        <v>29</v>
      </c>
      <c r="G48" s="8" t="s">
        <v>29</v>
      </c>
      <c r="H48" s="8"/>
      <c r="I48" s="8">
        <f>SUM(J48:K48)</f>
        <v>36</v>
      </c>
      <c r="J48" s="159">
        <v>36</v>
      </c>
      <c r="K48" s="8" t="s">
        <v>29</v>
      </c>
      <c r="L48" s="156"/>
    </row>
    <row r="49" spans="1:12">
      <c r="A49" s="19"/>
      <c r="B49" s="20" t="s">
        <v>1146</v>
      </c>
      <c r="C49" s="21"/>
      <c r="D49" s="622"/>
      <c r="E49" s="8"/>
      <c r="F49" s="8"/>
      <c r="G49" s="8"/>
      <c r="H49" s="507"/>
      <c r="I49" s="8"/>
      <c r="J49" s="507"/>
      <c r="K49" s="507"/>
      <c r="L49" s="156"/>
    </row>
    <row r="50" spans="1:12" ht="8.1" customHeight="1" thickBot="1">
      <c r="A50" s="654"/>
      <c r="B50" s="655"/>
      <c r="C50" s="655"/>
      <c r="D50" s="656"/>
      <c r="E50" s="655"/>
      <c r="F50" s="657"/>
      <c r="G50" s="657"/>
      <c r="H50" s="655"/>
      <c r="I50" s="658"/>
      <c r="J50" s="659"/>
      <c r="K50" s="659"/>
      <c r="L50" s="659"/>
    </row>
    <row r="51" spans="1:12" ht="16.5" customHeight="1">
      <c r="A51" s="660"/>
      <c r="B51" s="661"/>
      <c r="C51" s="27"/>
      <c r="D51" s="12"/>
      <c r="E51" s="27"/>
      <c r="F51" s="653"/>
      <c r="G51" s="653"/>
      <c r="H51" s="27"/>
      <c r="I51" s="661"/>
      <c r="J51" s="7"/>
      <c r="K51" s="662"/>
      <c r="L51" s="367" t="s">
        <v>829</v>
      </c>
    </row>
    <row r="52" spans="1:12" ht="15" customHeight="1">
      <c r="A52" s="663"/>
      <c r="B52" s="664"/>
      <c r="C52" s="27"/>
      <c r="D52" s="12"/>
      <c r="E52" s="27"/>
      <c r="F52" s="653"/>
      <c r="G52" s="653"/>
      <c r="H52" s="27"/>
      <c r="I52" s="665"/>
      <c r="J52" s="7"/>
      <c r="K52" s="662"/>
      <c r="L52" s="368" t="s">
        <v>810</v>
      </c>
    </row>
  </sheetData>
  <mergeCells count="4">
    <mergeCell ref="E5:G6"/>
    <mergeCell ref="I6:K6"/>
    <mergeCell ref="E7:G7"/>
    <mergeCell ref="I7:K7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2:WVT508"/>
  <sheetViews>
    <sheetView showGridLines="0" view="pageBreakPreview" zoomScale="80" zoomScaleNormal="100" zoomScaleSheetLayoutView="80" workbookViewId="0">
      <selection activeCell="B5" sqref="B5"/>
    </sheetView>
  </sheetViews>
  <sheetFormatPr defaultColWidth="7.5703125" defaultRowHeight="16.5"/>
  <cols>
    <col min="1" max="1" width="1" style="452" customWidth="1"/>
    <col min="2" max="2" width="12.7109375" style="452" customWidth="1"/>
    <col min="3" max="3" width="30.140625" style="452" customWidth="1"/>
    <col min="4" max="4" width="7.85546875" style="459" customWidth="1"/>
    <col min="5" max="5" width="8.28515625" style="452" customWidth="1"/>
    <col min="6" max="6" width="9.140625" style="452" customWidth="1"/>
    <col min="7" max="7" width="12.7109375" style="452" customWidth="1"/>
    <col min="8" max="8" width="1.140625" style="452" customWidth="1"/>
    <col min="9" max="9" width="8.28515625" style="452" customWidth="1"/>
    <col min="10" max="10" width="9.140625" style="452" customWidth="1"/>
    <col min="11" max="11" width="12.7109375" style="452" customWidth="1"/>
    <col min="12" max="12" width="0.5703125" style="452" customWidth="1"/>
    <col min="13" max="13" width="0.140625" style="452" hidden="1" customWidth="1"/>
    <col min="14" max="254" width="7.5703125" style="452"/>
    <col min="255" max="255" width="1" style="452" customWidth="1"/>
    <col min="256" max="256" width="2.85546875" style="452" customWidth="1"/>
    <col min="257" max="257" width="4.28515625" style="452" customWidth="1"/>
    <col min="258" max="258" width="36.7109375" style="452" customWidth="1"/>
    <col min="259" max="259" width="1.5703125" style="452" customWidth="1"/>
    <col min="260" max="261" width="9.85546875" style="452" customWidth="1"/>
    <col min="262" max="262" width="13.28515625" style="452" customWidth="1"/>
    <col min="263" max="263" width="1.7109375" style="452" customWidth="1"/>
    <col min="264" max="265" width="9.85546875" style="452" customWidth="1"/>
    <col min="266" max="266" width="13.28515625" style="452" customWidth="1"/>
    <col min="267" max="267" width="0.5703125" style="452" customWidth="1"/>
    <col min="268" max="268" width="7.5703125" style="452" hidden="1" customWidth="1"/>
    <col min="269" max="269" width="1.5703125" style="452" customWidth="1"/>
    <col min="270" max="510" width="7.5703125" style="452"/>
    <col min="511" max="511" width="1" style="452" customWidth="1"/>
    <col min="512" max="512" width="2.85546875" style="452" customWidth="1"/>
    <col min="513" max="513" width="4.28515625" style="452" customWidth="1"/>
    <col min="514" max="514" width="36.7109375" style="452" customWidth="1"/>
    <col min="515" max="515" width="1.5703125" style="452" customWidth="1"/>
    <col min="516" max="517" width="9.85546875" style="452" customWidth="1"/>
    <col min="518" max="518" width="13.28515625" style="452" customWidth="1"/>
    <col min="519" max="519" width="1.7109375" style="452" customWidth="1"/>
    <col min="520" max="521" width="9.85546875" style="452" customWidth="1"/>
    <col min="522" max="522" width="13.28515625" style="452" customWidth="1"/>
    <col min="523" max="523" width="0.5703125" style="452" customWidth="1"/>
    <col min="524" max="524" width="7.5703125" style="452" hidden="1" customWidth="1"/>
    <col min="525" max="525" width="1.5703125" style="452" customWidth="1"/>
    <col min="526" max="766" width="7.5703125" style="452"/>
    <col min="767" max="767" width="1" style="452" customWidth="1"/>
    <col min="768" max="768" width="2.85546875" style="452" customWidth="1"/>
    <col min="769" max="769" width="4.28515625" style="452" customWidth="1"/>
    <col min="770" max="770" width="36.7109375" style="452" customWidth="1"/>
    <col min="771" max="771" width="1.5703125" style="452" customWidth="1"/>
    <col min="772" max="773" width="9.85546875" style="452" customWidth="1"/>
    <col min="774" max="774" width="13.28515625" style="452" customWidth="1"/>
    <col min="775" max="775" width="1.7109375" style="452" customWidth="1"/>
    <col min="776" max="777" width="9.85546875" style="452" customWidth="1"/>
    <col min="778" max="778" width="13.28515625" style="452" customWidth="1"/>
    <col min="779" max="779" width="0.5703125" style="452" customWidth="1"/>
    <col min="780" max="780" width="7.5703125" style="452" hidden="1" customWidth="1"/>
    <col min="781" max="781" width="1.5703125" style="452" customWidth="1"/>
    <col min="782" max="1022" width="7.5703125" style="452"/>
    <col min="1023" max="1023" width="1" style="452" customWidth="1"/>
    <col min="1024" max="1024" width="2.85546875" style="452" customWidth="1"/>
    <col min="1025" max="1025" width="4.28515625" style="452" customWidth="1"/>
    <col min="1026" max="1026" width="36.7109375" style="452" customWidth="1"/>
    <col min="1027" max="1027" width="1.5703125" style="452" customWidth="1"/>
    <col min="1028" max="1029" width="9.85546875" style="452" customWidth="1"/>
    <col min="1030" max="1030" width="13.28515625" style="452" customWidth="1"/>
    <col min="1031" max="1031" width="1.7109375" style="452" customWidth="1"/>
    <col min="1032" max="1033" width="9.85546875" style="452" customWidth="1"/>
    <col min="1034" max="1034" width="13.28515625" style="452" customWidth="1"/>
    <col min="1035" max="1035" width="0.5703125" style="452" customWidth="1"/>
    <col min="1036" max="1036" width="7.5703125" style="452" hidden="1" customWidth="1"/>
    <col min="1037" max="1037" width="1.5703125" style="452" customWidth="1"/>
    <col min="1038" max="1278" width="7.5703125" style="452"/>
    <col min="1279" max="1279" width="1" style="452" customWidth="1"/>
    <col min="1280" max="1280" width="2.85546875" style="452" customWidth="1"/>
    <col min="1281" max="1281" width="4.28515625" style="452" customWidth="1"/>
    <col min="1282" max="1282" width="36.7109375" style="452" customWidth="1"/>
    <col min="1283" max="1283" width="1.5703125" style="452" customWidth="1"/>
    <col min="1284" max="1285" width="9.85546875" style="452" customWidth="1"/>
    <col min="1286" max="1286" width="13.28515625" style="452" customWidth="1"/>
    <col min="1287" max="1287" width="1.7109375" style="452" customWidth="1"/>
    <col min="1288" max="1289" width="9.85546875" style="452" customWidth="1"/>
    <col min="1290" max="1290" width="13.28515625" style="452" customWidth="1"/>
    <col min="1291" max="1291" width="0.5703125" style="452" customWidth="1"/>
    <col min="1292" max="1292" width="7.5703125" style="452" hidden="1" customWidth="1"/>
    <col min="1293" max="1293" width="1.5703125" style="452" customWidth="1"/>
    <col min="1294" max="1534" width="7.5703125" style="452"/>
    <col min="1535" max="1535" width="1" style="452" customWidth="1"/>
    <col min="1536" max="1536" width="2.85546875" style="452" customWidth="1"/>
    <col min="1537" max="1537" width="4.28515625" style="452" customWidth="1"/>
    <col min="1538" max="1538" width="36.7109375" style="452" customWidth="1"/>
    <col min="1539" max="1539" width="1.5703125" style="452" customWidth="1"/>
    <col min="1540" max="1541" width="9.85546875" style="452" customWidth="1"/>
    <col min="1542" max="1542" width="13.28515625" style="452" customWidth="1"/>
    <col min="1543" max="1543" width="1.7109375" style="452" customWidth="1"/>
    <col min="1544" max="1545" width="9.85546875" style="452" customWidth="1"/>
    <col min="1546" max="1546" width="13.28515625" style="452" customWidth="1"/>
    <col min="1547" max="1547" width="0.5703125" style="452" customWidth="1"/>
    <col min="1548" max="1548" width="7.5703125" style="452" hidden="1" customWidth="1"/>
    <col min="1549" max="1549" width="1.5703125" style="452" customWidth="1"/>
    <col min="1550" max="1790" width="7.5703125" style="452"/>
    <col min="1791" max="1791" width="1" style="452" customWidth="1"/>
    <col min="1792" max="1792" width="2.85546875" style="452" customWidth="1"/>
    <col min="1793" max="1793" width="4.28515625" style="452" customWidth="1"/>
    <col min="1794" max="1794" width="36.7109375" style="452" customWidth="1"/>
    <col min="1795" max="1795" width="1.5703125" style="452" customWidth="1"/>
    <col min="1796" max="1797" width="9.85546875" style="452" customWidth="1"/>
    <col min="1798" max="1798" width="13.28515625" style="452" customWidth="1"/>
    <col min="1799" max="1799" width="1.7109375" style="452" customWidth="1"/>
    <col min="1800" max="1801" width="9.85546875" style="452" customWidth="1"/>
    <col min="1802" max="1802" width="13.28515625" style="452" customWidth="1"/>
    <col min="1803" max="1803" width="0.5703125" style="452" customWidth="1"/>
    <col min="1804" max="1804" width="7.5703125" style="452" hidden="1" customWidth="1"/>
    <col min="1805" max="1805" width="1.5703125" style="452" customWidth="1"/>
    <col min="1806" max="2046" width="7.5703125" style="452"/>
    <col min="2047" max="2047" width="1" style="452" customWidth="1"/>
    <col min="2048" max="2048" width="2.85546875" style="452" customWidth="1"/>
    <col min="2049" max="2049" width="4.28515625" style="452" customWidth="1"/>
    <col min="2050" max="2050" width="36.7109375" style="452" customWidth="1"/>
    <col min="2051" max="2051" width="1.5703125" style="452" customWidth="1"/>
    <col min="2052" max="2053" width="9.85546875" style="452" customWidth="1"/>
    <col min="2054" max="2054" width="13.28515625" style="452" customWidth="1"/>
    <col min="2055" max="2055" width="1.7109375" style="452" customWidth="1"/>
    <col min="2056" max="2057" width="9.85546875" style="452" customWidth="1"/>
    <col min="2058" max="2058" width="13.28515625" style="452" customWidth="1"/>
    <col min="2059" max="2059" width="0.5703125" style="452" customWidth="1"/>
    <col min="2060" max="2060" width="7.5703125" style="452" hidden="1" customWidth="1"/>
    <col min="2061" max="2061" width="1.5703125" style="452" customWidth="1"/>
    <col min="2062" max="2302" width="7.5703125" style="452"/>
    <col min="2303" max="2303" width="1" style="452" customWidth="1"/>
    <col min="2304" max="2304" width="2.85546875" style="452" customWidth="1"/>
    <col min="2305" max="2305" width="4.28515625" style="452" customWidth="1"/>
    <col min="2306" max="2306" width="36.7109375" style="452" customWidth="1"/>
    <col min="2307" max="2307" width="1.5703125" style="452" customWidth="1"/>
    <col min="2308" max="2309" width="9.85546875" style="452" customWidth="1"/>
    <col min="2310" max="2310" width="13.28515625" style="452" customWidth="1"/>
    <col min="2311" max="2311" width="1.7109375" style="452" customWidth="1"/>
    <col min="2312" max="2313" width="9.85546875" style="452" customWidth="1"/>
    <col min="2314" max="2314" width="13.28515625" style="452" customWidth="1"/>
    <col min="2315" max="2315" width="0.5703125" style="452" customWidth="1"/>
    <col min="2316" max="2316" width="7.5703125" style="452" hidden="1" customWidth="1"/>
    <col min="2317" max="2317" width="1.5703125" style="452" customWidth="1"/>
    <col min="2318" max="2558" width="7.5703125" style="452"/>
    <col min="2559" max="2559" width="1" style="452" customWidth="1"/>
    <col min="2560" max="2560" width="2.85546875" style="452" customWidth="1"/>
    <col min="2561" max="2561" width="4.28515625" style="452" customWidth="1"/>
    <col min="2562" max="2562" width="36.7109375" style="452" customWidth="1"/>
    <col min="2563" max="2563" width="1.5703125" style="452" customWidth="1"/>
    <col min="2564" max="2565" width="9.85546875" style="452" customWidth="1"/>
    <col min="2566" max="2566" width="13.28515625" style="452" customWidth="1"/>
    <col min="2567" max="2567" width="1.7109375" style="452" customWidth="1"/>
    <col min="2568" max="2569" width="9.85546875" style="452" customWidth="1"/>
    <col min="2570" max="2570" width="13.28515625" style="452" customWidth="1"/>
    <col min="2571" max="2571" width="0.5703125" style="452" customWidth="1"/>
    <col min="2572" max="2572" width="7.5703125" style="452" hidden="1" customWidth="1"/>
    <col min="2573" max="2573" width="1.5703125" style="452" customWidth="1"/>
    <col min="2574" max="2814" width="7.5703125" style="452"/>
    <col min="2815" max="2815" width="1" style="452" customWidth="1"/>
    <col min="2816" max="2816" width="2.85546875" style="452" customWidth="1"/>
    <col min="2817" max="2817" width="4.28515625" style="452" customWidth="1"/>
    <col min="2818" max="2818" width="36.7109375" style="452" customWidth="1"/>
    <col min="2819" max="2819" width="1.5703125" style="452" customWidth="1"/>
    <col min="2820" max="2821" width="9.85546875" style="452" customWidth="1"/>
    <col min="2822" max="2822" width="13.28515625" style="452" customWidth="1"/>
    <col min="2823" max="2823" width="1.7109375" style="452" customWidth="1"/>
    <col min="2824" max="2825" width="9.85546875" style="452" customWidth="1"/>
    <col min="2826" max="2826" width="13.28515625" style="452" customWidth="1"/>
    <col min="2827" max="2827" width="0.5703125" style="452" customWidth="1"/>
    <col min="2828" max="2828" width="7.5703125" style="452" hidden="1" customWidth="1"/>
    <col min="2829" max="2829" width="1.5703125" style="452" customWidth="1"/>
    <col min="2830" max="3070" width="7.5703125" style="452"/>
    <col min="3071" max="3071" width="1" style="452" customWidth="1"/>
    <col min="3072" max="3072" width="2.85546875" style="452" customWidth="1"/>
    <col min="3073" max="3073" width="4.28515625" style="452" customWidth="1"/>
    <col min="3074" max="3074" width="36.7109375" style="452" customWidth="1"/>
    <col min="3075" max="3075" width="1.5703125" style="452" customWidth="1"/>
    <col min="3076" max="3077" width="9.85546875" style="452" customWidth="1"/>
    <col min="3078" max="3078" width="13.28515625" style="452" customWidth="1"/>
    <col min="3079" max="3079" width="1.7109375" style="452" customWidth="1"/>
    <col min="3080" max="3081" width="9.85546875" style="452" customWidth="1"/>
    <col min="3082" max="3082" width="13.28515625" style="452" customWidth="1"/>
    <col min="3083" max="3083" width="0.5703125" style="452" customWidth="1"/>
    <col min="3084" max="3084" width="7.5703125" style="452" hidden="1" customWidth="1"/>
    <col min="3085" max="3085" width="1.5703125" style="452" customWidth="1"/>
    <col min="3086" max="3326" width="7.5703125" style="452"/>
    <col min="3327" max="3327" width="1" style="452" customWidth="1"/>
    <col min="3328" max="3328" width="2.85546875" style="452" customWidth="1"/>
    <col min="3329" max="3329" width="4.28515625" style="452" customWidth="1"/>
    <col min="3330" max="3330" width="36.7109375" style="452" customWidth="1"/>
    <col min="3331" max="3331" width="1.5703125" style="452" customWidth="1"/>
    <col min="3332" max="3333" width="9.85546875" style="452" customWidth="1"/>
    <col min="3334" max="3334" width="13.28515625" style="452" customWidth="1"/>
    <col min="3335" max="3335" width="1.7109375" style="452" customWidth="1"/>
    <col min="3336" max="3337" width="9.85546875" style="452" customWidth="1"/>
    <col min="3338" max="3338" width="13.28515625" style="452" customWidth="1"/>
    <col min="3339" max="3339" width="0.5703125" style="452" customWidth="1"/>
    <col min="3340" max="3340" width="7.5703125" style="452" hidden="1" customWidth="1"/>
    <col min="3341" max="3341" width="1.5703125" style="452" customWidth="1"/>
    <col min="3342" max="3582" width="7.5703125" style="452"/>
    <col min="3583" max="3583" width="1" style="452" customWidth="1"/>
    <col min="3584" max="3584" width="2.85546875" style="452" customWidth="1"/>
    <col min="3585" max="3585" width="4.28515625" style="452" customWidth="1"/>
    <col min="3586" max="3586" width="36.7109375" style="452" customWidth="1"/>
    <col min="3587" max="3587" width="1.5703125" style="452" customWidth="1"/>
    <col min="3588" max="3589" width="9.85546875" style="452" customWidth="1"/>
    <col min="3590" max="3590" width="13.28515625" style="452" customWidth="1"/>
    <col min="3591" max="3591" width="1.7109375" style="452" customWidth="1"/>
    <col min="3592" max="3593" width="9.85546875" style="452" customWidth="1"/>
    <col min="3594" max="3594" width="13.28515625" style="452" customWidth="1"/>
    <col min="3595" max="3595" width="0.5703125" style="452" customWidth="1"/>
    <col min="3596" max="3596" width="7.5703125" style="452" hidden="1" customWidth="1"/>
    <col min="3597" max="3597" width="1.5703125" style="452" customWidth="1"/>
    <col min="3598" max="3838" width="7.5703125" style="452"/>
    <col min="3839" max="3839" width="1" style="452" customWidth="1"/>
    <col min="3840" max="3840" width="2.85546875" style="452" customWidth="1"/>
    <col min="3841" max="3841" width="4.28515625" style="452" customWidth="1"/>
    <col min="3842" max="3842" width="36.7109375" style="452" customWidth="1"/>
    <col min="3843" max="3843" width="1.5703125" style="452" customWidth="1"/>
    <col min="3844" max="3845" width="9.85546875" style="452" customWidth="1"/>
    <col min="3846" max="3846" width="13.28515625" style="452" customWidth="1"/>
    <col min="3847" max="3847" width="1.7109375" style="452" customWidth="1"/>
    <col min="3848" max="3849" width="9.85546875" style="452" customWidth="1"/>
    <col min="3850" max="3850" width="13.28515625" style="452" customWidth="1"/>
    <col min="3851" max="3851" width="0.5703125" style="452" customWidth="1"/>
    <col min="3852" max="3852" width="7.5703125" style="452" hidden="1" customWidth="1"/>
    <col min="3853" max="3853" width="1.5703125" style="452" customWidth="1"/>
    <col min="3854" max="4094" width="7.5703125" style="452"/>
    <col min="4095" max="4095" width="1" style="452" customWidth="1"/>
    <col min="4096" max="4096" width="2.85546875" style="452" customWidth="1"/>
    <col min="4097" max="4097" width="4.28515625" style="452" customWidth="1"/>
    <col min="4098" max="4098" width="36.7109375" style="452" customWidth="1"/>
    <col min="4099" max="4099" width="1.5703125" style="452" customWidth="1"/>
    <col min="4100" max="4101" width="9.85546875" style="452" customWidth="1"/>
    <col min="4102" max="4102" width="13.28515625" style="452" customWidth="1"/>
    <col min="4103" max="4103" width="1.7109375" style="452" customWidth="1"/>
    <col min="4104" max="4105" width="9.85546875" style="452" customWidth="1"/>
    <col min="4106" max="4106" width="13.28515625" style="452" customWidth="1"/>
    <col min="4107" max="4107" width="0.5703125" style="452" customWidth="1"/>
    <col min="4108" max="4108" width="7.5703125" style="452" hidden="1" customWidth="1"/>
    <col min="4109" max="4109" width="1.5703125" style="452" customWidth="1"/>
    <col min="4110" max="4350" width="7.5703125" style="452"/>
    <col min="4351" max="4351" width="1" style="452" customWidth="1"/>
    <col min="4352" max="4352" width="2.85546875" style="452" customWidth="1"/>
    <col min="4353" max="4353" width="4.28515625" style="452" customWidth="1"/>
    <col min="4354" max="4354" width="36.7109375" style="452" customWidth="1"/>
    <col min="4355" max="4355" width="1.5703125" style="452" customWidth="1"/>
    <col min="4356" max="4357" width="9.85546875" style="452" customWidth="1"/>
    <col min="4358" max="4358" width="13.28515625" style="452" customWidth="1"/>
    <col min="4359" max="4359" width="1.7109375" style="452" customWidth="1"/>
    <col min="4360" max="4361" width="9.85546875" style="452" customWidth="1"/>
    <col min="4362" max="4362" width="13.28515625" style="452" customWidth="1"/>
    <col min="4363" max="4363" width="0.5703125" style="452" customWidth="1"/>
    <col min="4364" max="4364" width="7.5703125" style="452" hidden="1" customWidth="1"/>
    <col min="4365" max="4365" width="1.5703125" style="452" customWidth="1"/>
    <col min="4366" max="4606" width="7.5703125" style="452"/>
    <col min="4607" max="4607" width="1" style="452" customWidth="1"/>
    <col min="4608" max="4608" width="2.85546875" style="452" customWidth="1"/>
    <col min="4609" max="4609" width="4.28515625" style="452" customWidth="1"/>
    <col min="4610" max="4610" width="36.7109375" style="452" customWidth="1"/>
    <col min="4611" max="4611" width="1.5703125" style="452" customWidth="1"/>
    <col min="4612" max="4613" width="9.85546875" style="452" customWidth="1"/>
    <col min="4614" max="4614" width="13.28515625" style="452" customWidth="1"/>
    <col min="4615" max="4615" width="1.7109375" style="452" customWidth="1"/>
    <col min="4616" max="4617" width="9.85546875" style="452" customWidth="1"/>
    <col min="4618" max="4618" width="13.28515625" style="452" customWidth="1"/>
    <col min="4619" max="4619" width="0.5703125" style="452" customWidth="1"/>
    <col min="4620" max="4620" width="7.5703125" style="452" hidden="1" customWidth="1"/>
    <col min="4621" max="4621" width="1.5703125" style="452" customWidth="1"/>
    <col min="4622" max="4862" width="7.5703125" style="452"/>
    <col min="4863" max="4863" width="1" style="452" customWidth="1"/>
    <col min="4864" max="4864" width="2.85546875" style="452" customWidth="1"/>
    <col min="4865" max="4865" width="4.28515625" style="452" customWidth="1"/>
    <col min="4866" max="4866" width="36.7109375" style="452" customWidth="1"/>
    <col min="4867" max="4867" width="1.5703125" style="452" customWidth="1"/>
    <col min="4868" max="4869" width="9.85546875" style="452" customWidth="1"/>
    <col min="4870" max="4870" width="13.28515625" style="452" customWidth="1"/>
    <col min="4871" max="4871" width="1.7109375" style="452" customWidth="1"/>
    <col min="4872" max="4873" width="9.85546875" style="452" customWidth="1"/>
    <col min="4874" max="4874" width="13.28515625" style="452" customWidth="1"/>
    <col min="4875" max="4875" width="0.5703125" style="452" customWidth="1"/>
    <col min="4876" max="4876" width="7.5703125" style="452" hidden="1" customWidth="1"/>
    <col min="4877" max="4877" width="1.5703125" style="452" customWidth="1"/>
    <col min="4878" max="5118" width="7.5703125" style="452"/>
    <col min="5119" max="5119" width="1" style="452" customWidth="1"/>
    <col min="5120" max="5120" width="2.85546875" style="452" customWidth="1"/>
    <col min="5121" max="5121" width="4.28515625" style="452" customWidth="1"/>
    <col min="5122" max="5122" width="36.7109375" style="452" customWidth="1"/>
    <col min="5123" max="5123" width="1.5703125" style="452" customWidth="1"/>
    <col min="5124" max="5125" width="9.85546875" style="452" customWidth="1"/>
    <col min="5126" max="5126" width="13.28515625" style="452" customWidth="1"/>
    <col min="5127" max="5127" width="1.7109375" style="452" customWidth="1"/>
    <col min="5128" max="5129" width="9.85546875" style="452" customWidth="1"/>
    <col min="5130" max="5130" width="13.28515625" style="452" customWidth="1"/>
    <col min="5131" max="5131" width="0.5703125" style="452" customWidth="1"/>
    <col min="5132" max="5132" width="7.5703125" style="452" hidden="1" customWidth="1"/>
    <col min="5133" max="5133" width="1.5703125" style="452" customWidth="1"/>
    <col min="5134" max="5374" width="7.5703125" style="452"/>
    <col min="5375" max="5375" width="1" style="452" customWidth="1"/>
    <col min="5376" max="5376" width="2.85546875" style="452" customWidth="1"/>
    <col min="5377" max="5377" width="4.28515625" style="452" customWidth="1"/>
    <col min="5378" max="5378" width="36.7109375" style="452" customWidth="1"/>
    <col min="5379" max="5379" width="1.5703125" style="452" customWidth="1"/>
    <col min="5380" max="5381" width="9.85546875" style="452" customWidth="1"/>
    <col min="5382" max="5382" width="13.28515625" style="452" customWidth="1"/>
    <col min="5383" max="5383" width="1.7109375" style="452" customWidth="1"/>
    <col min="5384" max="5385" width="9.85546875" style="452" customWidth="1"/>
    <col min="5386" max="5386" width="13.28515625" style="452" customWidth="1"/>
    <col min="5387" max="5387" width="0.5703125" style="452" customWidth="1"/>
    <col min="5388" max="5388" width="7.5703125" style="452" hidden="1" customWidth="1"/>
    <col min="5389" max="5389" width="1.5703125" style="452" customWidth="1"/>
    <col min="5390" max="5630" width="7.5703125" style="452"/>
    <col min="5631" max="5631" width="1" style="452" customWidth="1"/>
    <col min="5632" max="5632" width="2.85546875" style="452" customWidth="1"/>
    <col min="5633" max="5633" width="4.28515625" style="452" customWidth="1"/>
    <col min="5634" max="5634" width="36.7109375" style="452" customWidth="1"/>
    <col min="5635" max="5635" width="1.5703125" style="452" customWidth="1"/>
    <col min="5636" max="5637" width="9.85546875" style="452" customWidth="1"/>
    <col min="5638" max="5638" width="13.28515625" style="452" customWidth="1"/>
    <col min="5639" max="5639" width="1.7109375" style="452" customWidth="1"/>
    <col min="5640" max="5641" width="9.85546875" style="452" customWidth="1"/>
    <col min="5642" max="5642" width="13.28515625" style="452" customWidth="1"/>
    <col min="5643" max="5643" width="0.5703125" style="452" customWidth="1"/>
    <col min="5644" max="5644" width="7.5703125" style="452" hidden="1" customWidth="1"/>
    <col min="5645" max="5645" width="1.5703125" style="452" customWidth="1"/>
    <col min="5646" max="5886" width="7.5703125" style="452"/>
    <col min="5887" max="5887" width="1" style="452" customWidth="1"/>
    <col min="5888" max="5888" width="2.85546875" style="452" customWidth="1"/>
    <col min="5889" max="5889" width="4.28515625" style="452" customWidth="1"/>
    <col min="5890" max="5890" width="36.7109375" style="452" customWidth="1"/>
    <col min="5891" max="5891" width="1.5703125" style="452" customWidth="1"/>
    <col min="5892" max="5893" width="9.85546875" style="452" customWidth="1"/>
    <col min="5894" max="5894" width="13.28515625" style="452" customWidth="1"/>
    <col min="5895" max="5895" width="1.7109375" style="452" customWidth="1"/>
    <col min="5896" max="5897" width="9.85546875" style="452" customWidth="1"/>
    <col min="5898" max="5898" width="13.28515625" style="452" customWidth="1"/>
    <col min="5899" max="5899" width="0.5703125" style="452" customWidth="1"/>
    <col min="5900" max="5900" width="7.5703125" style="452" hidden="1" customWidth="1"/>
    <col min="5901" max="5901" width="1.5703125" style="452" customWidth="1"/>
    <col min="5902" max="6142" width="7.5703125" style="452"/>
    <col min="6143" max="6143" width="1" style="452" customWidth="1"/>
    <col min="6144" max="6144" width="2.85546875" style="452" customWidth="1"/>
    <col min="6145" max="6145" width="4.28515625" style="452" customWidth="1"/>
    <col min="6146" max="6146" width="36.7109375" style="452" customWidth="1"/>
    <col min="6147" max="6147" width="1.5703125" style="452" customWidth="1"/>
    <col min="6148" max="6149" width="9.85546875" style="452" customWidth="1"/>
    <col min="6150" max="6150" width="13.28515625" style="452" customWidth="1"/>
    <col min="6151" max="6151" width="1.7109375" style="452" customWidth="1"/>
    <col min="6152" max="6153" width="9.85546875" style="452" customWidth="1"/>
    <col min="6154" max="6154" width="13.28515625" style="452" customWidth="1"/>
    <col min="6155" max="6155" width="0.5703125" style="452" customWidth="1"/>
    <col min="6156" max="6156" width="7.5703125" style="452" hidden="1" customWidth="1"/>
    <col min="6157" max="6157" width="1.5703125" style="452" customWidth="1"/>
    <col min="6158" max="6398" width="7.5703125" style="452"/>
    <col min="6399" max="6399" width="1" style="452" customWidth="1"/>
    <col min="6400" max="6400" width="2.85546875" style="452" customWidth="1"/>
    <col min="6401" max="6401" width="4.28515625" style="452" customWidth="1"/>
    <col min="6402" max="6402" width="36.7109375" style="452" customWidth="1"/>
    <col min="6403" max="6403" width="1.5703125" style="452" customWidth="1"/>
    <col min="6404" max="6405" width="9.85546875" style="452" customWidth="1"/>
    <col min="6406" max="6406" width="13.28515625" style="452" customWidth="1"/>
    <col min="6407" max="6407" width="1.7109375" style="452" customWidth="1"/>
    <col min="6408" max="6409" width="9.85546875" style="452" customWidth="1"/>
    <col min="6410" max="6410" width="13.28515625" style="452" customWidth="1"/>
    <col min="6411" max="6411" width="0.5703125" style="452" customWidth="1"/>
    <col min="6412" max="6412" width="7.5703125" style="452" hidden="1" customWidth="1"/>
    <col min="6413" max="6413" width="1.5703125" style="452" customWidth="1"/>
    <col min="6414" max="6654" width="7.5703125" style="452"/>
    <col min="6655" max="6655" width="1" style="452" customWidth="1"/>
    <col min="6656" max="6656" width="2.85546875" style="452" customWidth="1"/>
    <col min="6657" max="6657" width="4.28515625" style="452" customWidth="1"/>
    <col min="6658" max="6658" width="36.7109375" style="452" customWidth="1"/>
    <col min="6659" max="6659" width="1.5703125" style="452" customWidth="1"/>
    <col min="6660" max="6661" width="9.85546875" style="452" customWidth="1"/>
    <col min="6662" max="6662" width="13.28515625" style="452" customWidth="1"/>
    <col min="6663" max="6663" width="1.7109375" style="452" customWidth="1"/>
    <col min="6664" max="6665" width="9.85546875" style="452" customWidth="1"/>
    <col min="6666" max="6666" width="13.28515625" style="452" customWidth="1"/>
    <col min="6667" max="6667" width="0.5703125" style="452" customWidth="1"/>
    <col min="6668" max="6668" width="7.5703125" style="452" hidden="1" customWidth="1"/>
    <col min="6669" max="6669" width="1.5703125" style="452" customWidth="1"/>
    <col min="6670" max="6910" width="7.5703125" style="452"/>
    <col min="6911" max="6911" width="1" style="452" customWidth="1"/>
    <col min="6912" max="6912" width="2.85546875" style="452" customWidth="1"/>
    <col min="6913" max="6913" width="4.28515625" style="452" customWidth="1"/>
    <col min="6914" max="6914" width="36.7109375" style="452" customWidth="1"/>
    <col min="6915" max="6915" width="1.5703125" style="452" customWidth="1"/>
    <col min="6916" max="6917" width="9.85546875" style="452" customWidth="1"/>
    <col min="6918" max="6918" width="13.28515625" style="452" customWidth="1"/>
    <col min="6919" max="6919" width="1.7109375" style="452" customWidth="1"/>
    <col min="6920" max="6921" width="9.85546875" style="452" customWidth="1"/>
    <col min="6922" max="6922" width="13.28515625" style="452" customWidth="1"/>
    <col min="6923" max="6923" width="0.5703125" style="452" customWidth="1"/>
    <col min="6924" max="6924" width="7.5703125" style="452" hidden="1" customWidth="1"/>
    <col min="6925" max="6925" width="1.5703125" style="452" customWidth="1"/>
    <col min="6926" max="7166" width="7.5703125" style="452"/>
    <col min="7167" max="7167" width="1" style="452" customWidth="1"/>
    <col min="7168" max="7168" width="2.85546875" style="452" customWidth="1"/>
    <col min="7169" max="7169" width="4.28515625" style="452" customWidth="1"/>
    <col min="7170" max="7170" width="36.7109375" style="452" customWidth="1"/>
    <col min="7171" max="7171" width="1.5703125" style="452" customWidth="1"/>
    <col min="7172" max="7173" width="9.85546875" style="452" customWidth="1"/>
    <col min="7174" max="7174" width="13.28515625" style="452" customWidth="1"/>
    <col min="7175" max="7175" width="1.7109375" style="452" customWidth="1"/>
    <col min="7176" max="7177" width="9.85546875" style="452" customWidth="1"/>
    <col min="7178" max="7178" width="13.28515625" style="452" customWidth="1"/>
    <col min="7179" max="7179" width="0.5703125" style="452" customWidth="1"/>
    <col min="7180" max="7180" width="7.5703125" style="452" hidden="1" customWidth="1"/>
    <col min="7181" max="7181" width="1.5703125" style="452" customWidth="1"/>
    <col min="7182" max="7422" width="7.5703125" style="452"/>
    <col min="7423" max="7423" width="1" style="452" customWidth="1"/>
    <col min="7424" max="7424" width="2.85546875" style="452" customWidth="1"/>
    <col min="7425" max="7425" width="4.28515625" style="452" customWidth="1"/>
    <col min="7426" max="7426" width="36.7109375" style="452" customWidth="1"/>
    <col min="7427" max="7427" width="1.5703125" style="452" customWidth="1"/>
    <col min="7428" max="7429" width="9.85546875" style="452" customWidth="1"/>
    <col min="7430" max="7430" width="13.28515625" style="452" customWidth="1"/>
    <col min="7431" max="7431" width="1.7109375" style="452" customWidth="1"/>
    <col min="7432" max="7433" width="9.85546875" style="452" customWidth="1"/>
    <col min="7434" max="7434" width="13.28515625" style="452" customWidth="1"/>
    <col min="7435" max="7435" width="0.5703125" style="452" customWidth="1"/>
    <col min="7436" max="7436" width="7.5703125" style="452" hidden="1" customWidth="1"/>
    <col min="7437" max="7437" width="1.5703125" style="452" customWidth="1"/>
    <col min="7438" max="7678" width="7.5703125" style="452"/>
    <col min="7679" max="7679" width="1" style="452" customWidth="1"/>
    <col min="7680" max="7680" width="2.85546875" style="452" customWidth="1"/>
    <col min="7681" max="7681" width="4.28515625" style="452" customWidth="1"/>
    <col min="7682" max="7682" width="36.7109375" style="452" customWidth="1"/>
    <col min="7683" max="7683" width="1.5703125" style="452" customWidth="1"/>
    <col min="7684" max="7685" width="9.85546875" style="452" customWidth="1"/>
    <col min="7686" max="7686" width="13.28515625" style="452" customWidth="1"/>
    <col min="7687" max="7687" width="1.7109375" style="452" customWidth="1"/>
    <col min="7688" max="7689" width="9.85546875" style="452" customWidth="1"/>
    <col min="7690" max="7690" width="13.28515625" style="452" customWidth="1"/>
    <col min="7691" max="7691" width="0.5703125" style="452" customWidth="1"/>
    <col min="7692" max="7692" width="7.5703125" style="452" hidden="1" customWidth="1"/>
    <col min="7693" max="7693" width="1.5703125" style="452" customWidth="1"/>
    <col min="7694" max="7934" width="7.5703125" style="452"/>
    <col min="7935" max="7935" width="1" style="452" customWidth="1"/>
    <col min="7936" max="7936" width="2.85546875" style="452" customWidth="1"/>
    <col min="7937" max="7937" width="4.28515625" style="452" customWidth="1"/>
    <col min="7938" max="7938" width="36.7109375" style="452" customWidth="1"/>
    <col min="7939" max="7939" width="1.5703125" style="452" customWidth="1"/>
    <col min="7940" max="7941" width="9.85546875" style="452" customWidth="1"/>
    <col min="7942" max="7942" width="13.28515625" style="452" customWidth="1"/>
    <col min="7943" max="7943" width="1.7109375" style="452" customWidth="1"/>
    <col min="7944" max="7945" width="9.85546875" style="452" customWidth="1"/>
    <col min="7946" max="7946" width="13.28515625" style="452" customWidth="1"/>
    <col min="7947" max="7947" width="0.5703125" style="452" customWidth="1"/>
    <col min="7948" max="7948" width="7.5703125" style="452" hidden="1" customWidth="1"/>
    <col min="7949" max="7949" width="1.5703125" style="452" customWidth="1"/>
    <col min="7950" max="8190" width="7.5703125" style="452"/>
    <col min="8191" max="8191" width="1" style="452" customWidth="1"/>
    <col min="8192" max="8192" width="2.85546875" style="452" customWidth="1"/>
    <col min="8193" max="8193" width="4.28515625" style="452" customWidth="1"/>
    <col min="8194" max="8194" width="36.7109375" style="452" customWidth="1"/>
    <col min="8195" max="8195" width="1.5703125" style="452" customWidth="1"/>
    <col min="8196" max="8197" width="9.85546875" style="452" customWidth="1"/>
    <col min="8198" max="8198" width="13.28515625" style="452" customWidth="1"/>
    <col min="8199" max="8199" width="1.7109375" style="452" customWidth="1"/>
    <col min="8200" max="8201" width="9.85546875" style="452" customWidth="1"/>
    <col min="8202" max="8202" width="13.28515625" style="452" customWidth="1"/>
    <col min="8203" max="8203" width="0.5703125" style="452" customWidth="1"/>
    <col min="8204" max="8204" width="7.5703125" style="452" hidden="1" customWidth="1"/>
    <col min="8205" max="8205" width="1.5703125" style="452" customWidth="1"/>
    <col min="8206" max="8446" width="7.5703125" style="452"/>
    <col min="8447" max="8447" width="1" style="452" customWidth="1"/>
    <col min="8448" max="8448" width="2.85546875" style="452" customWidth="1"/>
    <col min="8449" max="8449" width="4.28515625" style="452" customWidth="1"/>
    <col min="8450" max="8450" width="36.7109375" style="452" customWidth="1"/>
    <col min="8451" max="8451" width="1.5703125" style="452" customWidth="1"/>
    <col min="8452" max="8453" width="9.85546875" style="452" customWidth="1"/>
    <col min="8454" max="8454" width="13.28515625" style="452" customWidth="1"/>
    <col min="8455" max="8455" width="1.7109375" style="452" customWidth="1"/>
    <col min="8456" max="8457" width="9.85546875" style="452" customWidth="1"/>
    <col min="8458" max="8458" width="13.28515625" style="452" customWidth="1"/>
    <col min="8459" max="8459" width="0.5703125" style="452" customWidth="1"/>
    <col min="8460" max="8460" width="7.5703125" style="452" hidden="1" customWidth="1"/>
    <col min="8461" max="8461" width="1.5703125" style="452" customWidth="1"/>
    <col min="8462" max="8702" width="7.5703125" style="452"/>
    <col min="8703" max="8703" width="1" style="452" customWidth="1"/>
    <col min="8704" max="8704" width="2.85546875" style="452" customWidth="1"/>
    <col min="8705" max="8705" width="4.28515625" style="452" customWidth="1"/>
    <col min="8706" max="8706" width="36.7109375" style="452" customWidth="1"/>
    <col min="8707" max="8707" width="1.5703125" style="452" customWidth="1"/>
    <col min="8708" max="8709" width="9.85546875" style="452" customWidth="1"/>
    <col min="8710" max="8710" width="13.28515625" style="452" customWidth="1"/>
    <col min="8711" max="8711" width="1.7109375" style="452" customWidth="1"/>
    <col min="8712" max="8713" width="9.85546875" style="452" customWidth="1"/>
    <col min="8714" max="8714" width="13.28515625" style="452" customWidth="1"/>
    <col min="8715" max="8715" width="0.5703125" style="452" customWidth="1"/>
    <col min="8716" max="8716" width="7.5703125" style="452" hidden="1" customWidth="1"/>
    <col min="8717" max="8717" width="1.5703125" style="452" customWidth="1"/>
    <col min="8718" max="8958" width="7.5703125" style="452"/>
    <col min="8959" max="8959" width="1" style="452" customWidth="1"/>
    <col min="8960" max="8960" width="2.85546875" style="452" customWidth="1"/>
    <col min="8961" max="8961" width="4.28515625" style="452" customWidth="1"/>
    <col min="8962" max="8962" width="36.7109375" style="452" customWidth="1"/>
    <col min="8963" max="8963" width="1.5703125" style="452" customWidth="1"/>
    <col min="8964" max="8965" width="9.85546875" style="452" customWidth="1"/>
    <col min="8966" max="8966" width="13.28515625" style="452" customWidth="1"/>
    <col min="8967" max="8967" width="1.7109375" style="452" customWidth="1"/>
    <col min="8968" max="8969" width="9.85546875" style="452" customWidth="1"/>
    <col min="8970" max="8970" width="13.28515625" style="452" customWidth="1"/>
    <col min="8971" max="8971" width="0.5703125" style="452" customWidth="1"/>
    <col min="8972" max="8972" width="7.5703125" style="452" hidden="1" customWidth="1"/>
    <col min="8973" max="8973" width="1.5703125" style="452" customWidth="1"/>
    <col min="8974" max="9214" width="7.5703125" style="452"/>
    <col min="9215" max="9215" width="1" style="452" customWidth="1"/>
    <col min="9216" max="9216" width="2.85546875" style="452" customWidth="1"/>
    <col min="9217" max="9217" width="4.28515625" style="452" customWidth="1"/>
    <col min="9218" max="9218" width="36.7109375" style="452" customWidth="1"/>
    <col min="9219" max="9219" width="1.5703125" style="452" customWidth="1"/>
    <col min="9220" max="9221" width="9.85546875" style="452" customWidth="1"/>
    <col min="9222" max="9222" width="13.28515625" style="452" customWidth="1"/>
    <col min="9223" max="9223" width="1.7109375" style="452" customWidth="1"/>
    <col min="9224" max="9225" width="9.85546875" style="452" customWidth="1"/>
    <col min="9226" max="9226" width="13.28515625" style="452" customWidth="1"/>
    <col min="9227" max="9227" width="0.5703125" style="452" customWidth="1"/>
    <col min="9228" max="9228" width="7.5703125" style="452" hidden="1" customWidth="1"/>
    <col min="9229" max="9229" width="1.5703125" style="452" customWidth="1"/>
    <col min="9230" max="9470" width="7.5703125" style="452"/>
    <col min="9471" max="9471" width="1" style="452" customWidth="1"/>
    <col min="9472" max="9472" width="2.85546875" style="452" customWidth="1"/>
    <col min="9473" max="9473" width="4.28515625" style="452" customWidth="1"/>
    <col min="9474" max="9474" width="36.7109375" style="452" customWidth="1"/>
    <col min="9475" max="9475" width="1.5703125" style="452" customWidth="1"/>
    <col min="9476" max="9477" width="9.85546875" style="452" customWidth="1"/>
    <col min="9478" max="9478" width="13.28515625" style="452" customWidth="1"/>
    <col min="9479" max="9479" width="1.7109375" style="452" customWidth="1"/>
    <col min="9480" max="9481" width="9.85546875" style="452" customWidth="1"/>
    <col min="9482" max="9482" width="13.28515625" style="452" customWidth="1"/>
    <col min="9483" max="9483" width="0.5703125" style="452" customWidth="1"/>
    <col min="9484" max="9484" width="7.5703125" style="452" hidden="1" customWidth="1"/>
    <col min="9485" max="9485" width="1.5703125" style="452" customWidth="1"/>
    <col min="9486" max="9726" width="7.5703125" style="452"/>
    <col min="9727" max="9727" width="1" style="452" customWidth="1"/>
    <col min="9728" max="9728" width="2.85546875" style="452" customWidth="1"/>
    <col min="9729" max="9729" width="4.28515625" style="452" customWidth="1"/>
    <col min="9730" max="9730" width="36.7109375" style="452" customWidth="1"/>
    <col min="9731" max="9731" width="1.5703125" style="452" customWidth="1"/>
    <col min="9732" max="9733" width="9.85546875" style="452" customWidth="1"/>
    <col min="9734" max="9734" width="13.28515625" style="452" customWidth="1"/>
    <col min="9735" max="9735" width="1.7109375" style="452" customWidth="1"/>
    <col min="9736" max="9737" width="9.85546875" style="452" customWidth="1"/>
    <col min="9738" max="9738" width="13.28515625" style="452" customWidth="1"/>
    <col min="9739" max="9739" width="0.5703125" style="452" customWidth="1"/>
    <col min="9740" max="9740" width="7.5703125" style="452" hidden="1" customWidth="1"/>
    <col min="9741" max="9741" width="1.5703125" style="452" customWidth="1"/>
    <col min="9742" max="9982" width="7.5703125" style="452"/>
    <col min="9983" max="9983" width="1" style="452" customWidth="1"/>
    <col min="9984" max="9984" width="2.85546875" style="452" customWidth="1"/>
    <col min="9985" max="9985" width="4.28515625" style="452" customWidth="1"/>
    <col min="9986" max="9986" width="36.7109375" style="452" customWidth="1"/>
    <col min="9987" max="9987" width="1.5703125" style="452" customWidth="1"/>
    <col min="9988" max="9989" width="9.85546875" style="452" customWidth="1"/>
    <col min="9990" max="9990" width="13.28515625" style="452" customWidth="1"/>
    <col min="9991" max="9991" width="1.7109375" style="452" customWidth="1"/>
    <col min="9992" max="9993" width="9.85546875" style="452" customWidth="1"/>
    <col min="9994" max="9994" width="13.28515625" style="452" customWidth="1"/>
    <col min="9995" max="9995" width="0.5703125" style="452" customWidth="1"/>
    <col min="9996" max="9996" width="7.5703125" style="452" hidden="1" customWidth="1"/>
    <col min="9997" max="9997" width="1.5703125" style="452" customWidth="1"/>
    <col min="9998" max="10238" width="7.5703125" style="452"/>
    <col min="10239" max="10239" width="1" style="452" customWidth="1"/>
    <col min="10240" max="10240" width="2.85546875" style="452" customWidth="1"/>
    <col min="10241" max="10241" width="4.28515625" style="452" customWidth="1"/>
    <col min="10242" max="10242" width="36.7109375" style="452" customWidth="1"/>
    <col min="10243" max="10243" width="1.5703125" style="452" customWidth="1"/>
    <col min="10244" max="10245" width="9.85546875" style="452" customWidth="1"/>
    <col min="10246" max="10246" width="13.28515625" style="452" customWidth="1"/>
    <col min="10247" max="10247" width="1.7109375" style="452" customWidth="1"/>
    <col min="10248" max="10249" width="9.85546875" style="452" customWidth="1"/>
    <col min="10250" max="10250" width="13.28515625" style="452" customWidth="1"/>
    <col min="10251" max="10251" width="0.5703125" style="452" customWidth="1"/>
    <col min="10252" max="10252" width="7.5703125" style="452" hidden="1" customWidth="1"/>
    <col min="10253" max="10253" width="1.5703125" style="452" customWidth="1"/>
    <col min="10254" max="10494" width="7.5703125" style="452"/>
    <col min="10495" max="10495" width="1" style="452" customWidth="1"/>
    <col min="10496" max="10496" width="2.85546875" style="452" customWidth="1"/>
    <col min="10497" max="10497" width="4.28515625" style="452" customWidth="1"/>
    <col min="10498" max="10498" width="36.7109375" style="452" customWidth="1"/>
    <col min="10499" max="10499" width="1.5703125" style="452" customWidth="1"/>
    <col min="10500" max="10501" width="9.85546875" style="452" customWidth="1"/>
    <col min="10502" max="10502" width="13.28515625" style="452" customWidth="1"/>
    <col min="10503" max="10503" width="1.7109375" style="452" customWidth="1"/>
    <col min="10504" max="10505" width="9.85546875" style="452" customWidth="1"/>
    <col min="10506" max="10506" width="13.28515625" style="452" customWidth="1"/>
    <col min="10507" max="10507" width="0.5703125" style="452" customWidth="1"/>
    <col min="10508" max="10508" width="7.5703125" style="452" hidden="1" customWidth="1"/>
    <col min="10509" max="10509" width="1.5703125" style="452" customWidth="1"/>
    <col min="10510" max="10750" width="7.5703125" style="452"/>
    <col min="10751" max="10751" width="1" style="452" customWidth="1"/>
    <col min="10752" max="10752" width="2.85546875" style="452" customWidth="1"/>
    <col min="10753" max="10753" width="4.28515625" style="452" customWidth="1"/>
    <col min="10754" max="10754" width="36.7109375" style="452" customWidth="1"/>
    <col min="10755" max="10755" width="1.5703125" style="452" customWidth="1"/>
    <col min="10756" max="10757" width="9.85546875" style="452" customWidth="1"/>
    <col min="10758" max="10758" width="13.28515625" style="452" customWidth="1"/>
    <col min="10759" max="10759" width="1.7109375" style="452" customWidth="1"/>
    <col min="10760" max="10761" width="9.85546875" style="452" customWidth="1"/>
    <col min="10762" max="10762" width="13.28515625" style="452" customWidth="1"/>
    <col min="10763" max="10763" width="0.5703125" style="452" customWidth="1"/>
    <col min="10764" max="10764" width="7.5703125" style="452" hidden="1" customWidth="1"/>
    <col min="10765" max="10765" width="1.5703125" style="452" customWidth="1"/>
    <col min="10766" max="11006" width="7.5703125" style="452"/>
    <col min="11007" max="11007" width="1" style="452" customWidth="1"/>
    <col min="11008" max="11008" width="2.85546875" style="452" customWidth="1"/>
    <col min="11009" max="11009" width="4.28515625" style="452" customWidth="1"/>
    <col min="11010" max="11010" width="36.7109375" style="452" customWidth="1"/>
    <col min="11011" max="11011" width="1.5703125" style="452" customWidth="1"/>
    <col min="11012" max="11013" width="9.85546875" style="452" customWidth="1"/>
    <col min="11014" max="11014" width="13.28515625" style="452" customWidth="1"/>
    <col min="11015" max="11015" width="1.7109375" style="452" customWidth="1"/>
    <col min="11016" max="11017" width="9.85546875" style="452" customWidth="1"/>
    <col min="11018" max="11018" width="13.28515625" style="452" customWidth="1"/>
    <col min="11019" max="11019" width="0.5703125" style="452" customWidth="1"/>
    <col min="11020" max="11020" width="7.5703125" style="452" hidden="1" customWidth="1"/>
    <col min="11021" max="11021" width="1.5703125" style="452" customWidth="1"/>
    <col min="11022" max="11262" width="7.5703125" style="452"/>
    <col min="11263" max="11263" width="1" style="452" customWidth="1"/>
    <col min="11264" max="11264" width="2.85546875" style="452" customWidth="1"/>
    <col min="11265" max="11265" width="4.28515625" style="452" customWidth="1"/>
    <col min="11266" max="11266" width="36.7109375" style="452" customWidth="1"/>
    <col min="11267" max="11267" width="1.5703125" style="452" customWidth="1"/>
    <col min="11268" max="11269" width="9.85546875" style="452" customWidth="1"/>
    <col min="11270" max="11270" width="13.28515625" style="452" customWidth="1"/>
    <col min="11271" max="11271" width="1.7109375" style="452" customWidth="1"/>
    <col min="11272" max="11273" width="9.85546875" style="452" customWidth="1"/>
    <col min="11274" max="11274" width="13.28515625" style="452" customWidth="1"/>
    <col min="11275" max="11275" width="0.5703125" style="452" customWidth="1"/>
    <col min="11276" max="11276" width="7.5703125" style="452" hidden="1" customWidth="1"/>
    <col min="11277" max="11277" width="1.5703125" style="452" customWidth="1"/>
    <col min="11278" max="11518" width="7.5703125" style="452"/>
    <col min="11519" max="11519" width="1" style="452" customWidth="1"/>
    <col min="11520" max="11520" width="2.85546875" style="452" customWidth="1"/>
    <col min="11521" max="11521" width="4.28515625" style="452" customWidth="1"/>
    <col min="11522" max="11522" width="36.7109375" style="452" customWidth="1"/>
    <col min="11523" max="11523" width="1.5703125" style="452" customWidth="1"/>
    <col min="11524" max="11525" width="9.85546875" style="452" customWidth="1"/>
    <col min="11526" max="11526" width="13.28515625" style="452" customWidth="1"/>
    <col min="11527" max="11527" width="1.7109375" style="452" customWidth="1"/>
    <col min="11528" max="11529" width="9.85546875" style="452" customWidth="1"/>
    <col min="11530" max="11530" width="13.28515625" style="452" customWidth="1"/>
    <col min="11531" max="11531" width="0.5703125" style="452" customWidth="1"/>
    <col min="11532" max="11532" width="7.5703125" style="452" hidden="1" customWidth="1"/>
    <col min="11533" max="11533" width="1.5703125" style="452" customWidth="1"/>
    <col min="11534" max="11774" width="7.5703125" style="452"/>
    <col min="11775" max="11775" width="1" style="452" customWidth="1"/>
    <col min="11776" max="11776" width="2.85546875" style="452" customWidth="1"/>
    <col min="11777" max="11777" width="4.28515625" style="452" customWidth="1"/>
    <col min="11778" max="11778" width="36.7109375" style="452" customWidth="1"/>
    <col min="11779" max="11779" width="1.5703125" style="452" customWidth="1"/>
    <col min="11780" max="11781" width="9.85546875" style="452" customWidth="1"/>
    <col min="11782" max="11782" width="13.28515625" style="452" customWidth="1"/>
    <col min="11783" max="11783" width="1.7109375" style="452" customWidth="1"/>
    <col min="11784" max="11785" width="9.85546875" style="452" customWidth="1"/>
    <col min="11786" max="11786" width="13.28515625" style="452" customWidth="1"/>
    <col min="11787" max="11787" width="0.5703125" style="452" customWidth="1"/>
    <col min="11788" max="11788" width="7.5703125" style="452" hidden="1" customWidth="1"/>
    <col min="11789" max="11789" width="1.5703125" style="452" customWidth="1"/>
    <col min="11790" max="12030" width="7.5703125" style="452"/>
    <col min="12031" max="12031" width="1" style="452" customWidth="1"/>
    <col min="12032" max="12032" width="2.85546875" style="452" customWidth="1"/>
    <col min="12033" max="12033" width="4.28515625" style="452" customWidth="1"/>
    <col min="12034" max="12034" width="36.7109375" style="452" customWidth="1"/>
    <col min="12035" max="12035" width="1.5703125" style="452" customWidth="1"/>
    <col min="12036" max="12037" width="9.85546875" style="452" customWidth="1"/>
    <col min="12038" max="12038" width="13.28515625" style="452" customWidth="1"/>
    <col min="12039" max="12039" width="1.7109375" style="452" customWidth="1"/>
    <col min="12040" max="12041" width="9.85546875" style="452" customWidth="1"/>
    <col min="12042" max="12042" width="13.28515625" style="452" customWidth="1"/>
    <col min="12043" max="12043" width="0.5703125" style="452" customWidth="1"/>
    <col min="12044" max="12044" width="7.5703125" style="452" hidden="1" customWidth="1"/>
    <col min="12045" max="12045" width="1.5703125" style="452" customWidth="1"/>
    <col min="12046" max="12286" width="7.5703125" style="452"/>
    <col min="12287" max="12287" width="1" style="452" customWidth="1"/>
    <col min="12288" max="12288" width="2.85546875" style="452" customWidth="1"/>
    <col min="12289" max="12289" width="4.28515625" style="452" customWidth="1"/>
    <col min="12290" max="12290" width="36.7109375" style="452" customWidth="1"/>
    <col min="12291" max="12291" width="1.5703125" style="452" customWidth="1"/>
    <col min="12292" max="12293" width="9.85546875" style="452" customWidth="1"/>
    <col min="12294" max="12294" width="13.28515625" style="452" customWidth="1"/>
    <col min="12295" max="12295" width="1.7109375" style="452" customWidth="1"/>
    <col min="12296" max="12297" width="9.85546875" style="452" customWidth="1"/>
    <col min="12298" max="12298" width="13.28515625" style="452" customWidth="1"/>
    <col min="12299" max="12299" width="0.5703125" style="452" customWidth="1"/>
    <col min="12300" max="12300" width="7.5703125" style="452" hidden="1" customWidth="1"/>
    <col min="12301" max="12301" width="1.5703125" style="452" customWidth="1"/>
    <col min="12302" max="12542" width="7.5703125" style="452"/>
    <col min="12543" max="12543" width="1" style="452" customWidth="1"/>
    <col min="12544" max="12544" width="2.85546875" style="452" customWidth="1"/>
    <col min="12545" max="12545" width="4.28515625" style="452" customWidth="1"/>
    <col min="12546" max="12546" width="36.7109375" style="452" customWidth="1"/>
    <col min="12547" max="12547" width="1.5703125" style="452" customWidth="1"/>
    <col min="12548" max="12549" width="9.85546875" style="452" customWidth="1"/>
    <col min="12550" max="12550" width="13.28515625" style="452" customWidth="1"/>
    <col min="12551" max="12551" width="1.7109375" style="452" customWidth="1"/>
    <col min="12552" max="12553" width="9.85546875" style="452" customWidth="1"/>
    <col min="12554" max="12554" width="13.28515625" style="452" customWidth="1"/>
    <col min="12555" max="12555" width="0.5703125" style="452" customWidth="1"/>
    <col min="12556" max="12556" width="7.5703125" style="452" hidden="1" customWidth="1"/>
    <col min="12557" max="12557" width="1.5703125" style="452" customWidth="1"/>
    <col min="12558" max="12798" width="7.5703125" style="452"/>
    <col min="12799" max="12799" width="1" style="452" customWidth="1"/>
    <col min="12800" max="12800" width="2.85546875" style="452" customWidth="1"/>
    <col min="12801" max="12801" width="4.28515625" style="452" customWidth="1"/>
    <col min="12802" max="12802" width="36.7109375" style="452" customWidth="1"/>
    <col min="12803" max="12803" width="1.5703125" style="452" customWidth="1"/>
    <col min="12804" max="12805" width="9.85546875" style="452" customWidth="1"/>
    <col min="12806" max="12806" width="13.28515625" style="452" customWidth="1"/>
    <col min="12807" max="12807" width="1.7109375" style="452" customWidth="1"/>
    <col min="12808" max="12809" width="9.85546875" style="452" customWidth="1"/>
    <col min="12810" max="12810" width="13.28515625" style="452" customWidth="1"/>
    <col min="12811" max="12811" width="0.5703125" style="452" customWidth="1"/>
    <col min="12812" max="12812" width="7.5703125" style="452" hidden="1" customWidth="1"/>
    <col min="12813" max="12813" width="1.5703125" style="452" customWidth="1"/>
    <col min="12814" max="13054" width="7.5703125" style="452"/>
    <col min="13055" max="13055" width="1" style="452" customWidth="1"/>
    <col min="13056" max="13056" width="2.85546875" style="452" customWidth="1"/>
    <col min="13057" max="13057" width="4.28515625" style="452" customWidth="1"/>
    <col min="13058" max="13058" width="36.7109375" style="452" customWidth="1"/>
    <col min="13059" max="13059" width="1.5703125" style="452" customWidth="1"/>
    <col min="13060" max="13061" width="9.85546875" style="452" customWidth="1"/>
    <col min="13062" max="13062" width="13.28515625" style="452" customWidth="1"/>
    <col min="13063" max="13063" width="1.7109375" style="452" customWidth="1"/>
    <col min="13064" max="13065" width="9.85546875" style="452" customWidth="1"/>
    <col min="13066" max="13066" width="13.28515625" style="452" customWidth="1"/>
    <col min="13067" max="13067" width="0.5703125" style="452" customWidth="1"/>
    <col min="13068" max="13068" width="7.5703125" style="452" hidden="1" customWidth="1"/>
    <col min="13069" max="13069" width="1.5703125" style="452" customWidth="1"/>
    <col min="13070" max="13310" width="7.5703125" style="452"/>
    <col min="13311" max="13311" width="1" style="452" customWidth="1"/>
    <col min="13312" max="13312" width="2.85546875" style="452" customWidth="1"/>
    <col min="13313" max="13313" width="4.28515625" style="452" customWidth="1"/>
    <col min="13314" max="13314" width="36.7109375" style="452" customWidth="1"/>
    <col min="13315" max="13315" width="1.5703125" style="452" customWidth="1"/>
    <col min="13316" max="13317" width="9.85546875" style="452" customWidth="1"/>
    <col min="13318" max="13318" width="13.28515625" style="452" customWidth="1"/>
    <col min="13319" max="13319" width="1.7109375" style="452" customWidth="1"/>
    <col min="13320" max="13321" width="9.85546875" style="452" customWidth="1"/>
    <col min="13322" max="13322" width="13.28515625" style="452" customWidth="1"/>
    <col min="13323" max="13323" width="0.5703125" style="452" customWidth="1"/>
    <col min="13324" max="13324" width="7.5703125" style="452" hidden="1" customWidth="1"/>
    <col min="13325" max="13325" width="1.5703125" style="452" customWidth="1"/>
    <col min="13326" max="13566" width="7.5703125" style="452"/>
    <col min="13567" max="13567" width="1" style="452" customWidth="1"/>
    <col min="13568" max="13568" width="2.85546875" style="452" customWidth="1"/>
    <col min="13569" max="13569" width="4.28515625" style="452" customWidth="1"/>
    <col min="13570" max="13570" width="36.7109375" style="452" customWidth="1"/>
    <col min="13571" max="13571" width="1.5703125" style="452" customWidth="1"/>
    <col min="13572" max="13573" width="9.85546875" style="452" customWidth="1"/>
    <col min="13574" max="13574" width="13.28515625" style="452" customWidth="1"/>
    <col min="13575" max="13575" width="1.7109375" style="452" customWidth="1"/>
    <col min="13576" max="13577" width="9.85546875" style="452" customWidth="1"/>
    <col min="13578" max="13578" width="13.28515625" style="452" customWidth="1"/>
    <col min="13579" max="13579" width="0.5703125" style="452" customWidth="1"/>
    <col min="13580" max="13580" width="7.5703125" style="452" hidden="1" customWidth="1"/>
    <col min="13581" max="13581" width="1.5703125" style="452" customWidth="1"/>
    <col min="13582" max="13822" width="7.5703125" style="452"/>
    <col min="13823" max="13823" width="1" style="452" customWidth="1"/>
    <col min="13824" max="13824" width="2.85546875" style="452" customWidth="1"/>
    <col min="13825" max="13825" width="4.28515625" style="452" customWidth="1"/>
    <col min="13826" max="13826" width="36.7109375" style="452" customWidth="1"/>
    <col min="13827" max="13827" width="1.5703125" style="452" customWidth="1"/>
    <col min="13828" max="13829" width="9.85546875" style="452" customWidth="1"/>
    <col min="13830" max="13830" width="13.28515625" style="452" customWidth="1"/>
    <col min="13831" max="13831" width="1.7109375" style="452" customWidth="1"/>
    <col min="13832" max="13833" width="9.85546875" style="452" customWidth="1"/>
    <col min="13834" max="13834" width="13.28515625" style="452" customWidth="1"/>
    <col min="13835" max="13835" width="0.5703125" style="452" customWidth="1"/>
    <col min="13836" max="13836" width="7.5703125" style="452" hidden="1" customWidth="1"/>
    <col min="13837" max="13837" width="1.5703125" style="452" customWidth="1"/>
    <col min="13838" max="14078" width="7.5703125" style="452"/>
    <col min="14079" max="14079" width="1" style="452" customWidth="1"/>
    <col min="14080" max="14080" width="2.85546875" style="452" customWidth="1"/>
    <col min="14081" max="14081" width="4.28515625" style="452" customWidth="1"/>
    <col min="14082" max="14082" width="36.7109375" style="452" customWidth="1"/>
    <col min="14083" max="14083" width="1.5703125" style="452" customWidth="1"/>
    <col min="14084" max="14085" width="9.85546875" style="452" customWidth="1"/>
    <col min="14086" max="14086" width="13.28515625" style="452" customWidth="1"/>
    <col min="14087" max="14087" width="1.7109375" style="452" customWidth="1"/>
    <col min="14088" max="14089" width="9.85546875" style="452" customWidth="1"/>
    <col min="14090" max="14090" width="13.28515625" style="452" customWidth="1"/>
    <col min="14091" max="14091" width="0.5703125" style="452" customWidth="1"/>
    <col min="14092" max="14092" width="7.5703125" style="452" hidden="1" customWidth="1"/>
    <col min="14093" max="14093" width="1.5703125" style="452" customWidth="1"/>
    <col min="14094" max="14334" width="7.5703125" style="452"/>
    <col min="14335" max="14335" width="1" style="452" customWidth="1"/>
    <col min="14336" max="14336" width="2.85546875" style="452" customWidth="1"/>
    <col min="14337" max="14337" width="4.28515625" style="452" customWidth="1"/>
    <col min="14338" max="14338" width="36.7109375" style="452" customWidth="1"/>
    <col min="14339" max="14339" width="1.5703125" style="452" customWidth="1"/>
    <col min="14340" max="14341" width="9.85546875" style="452" customWidth="1"/>
    <col min="14342" max="14342" width="13.28515625" style="452" customWidth="1"/>
    <col min="14343" max="14343" width="1.7109375" style="452" customWidth="1"/>
    <col min="14344" max="14345" width="9.85546875" style="452" customWidth="1"/>
    <col min="14346" max="14346" width="13.28515625" style="452" customWidth="1"/>
    <col min="14347" max="14347" width="0.5703125" style="452" customWidth="1"/>
    <col min="14348" max="14348" width="7.5703125" style="452" hidden="1" customWidth="1"/>
    <col min="14349" max="14349" width="1.5703125" style="452" customWidth="1"/>
    <col min="14350" max="14590" width="7.5703125" style="452"/>
    <col min="14591" max="14591" width="1" style="452" customWidth="1"/>
    <col min="14592" max="14592" width="2.85546875" style="452" customWidth="1"/>
    <col min="14593" max="14593" width="4.28515625" style="452" customWidth="1"/>
    <col min="14594" max="14594" width="36.7109375" style="452" customWidth="1"/>
    <col min="14595" max="14595" width="1.5703125" style="452" customWidth="1"/>
    <col min="14596" max="14597" width="9.85546875" style="452" customWidth="1"/>
    <col min="14598" max="14598" width="13.28515625" style="452" customWidth="1"/>
    <col min="14599" max="14599" width="1.7109375" style="452" customWidth="1"/>
    <col min="14600" max="14601" width="9.85546875" style="452" customWidth="1"/>
    <col min="14602" max="14602" width="13.28515625" style="452" customWidth="1"/>
    <col min="14603" max="14603" width="0.5703125" style="452" customWidth="1"/>
    <col min="14604" max="14604" width="7.5703125" style="452" hidden="1" customWidth="1"/>
    <col min="14605" max="14605" width="1.5703125" style="452" customWidth="1"/>
    <col min="14606" max="14846" width="7.5703125" style="452"/>
    <col min="14847" max="14847" width="1" style="452" customWidth="1"/>
    <col min="14848" max="14848" width="2.85546875" style="452" customWidth="1"/>
    <col min="14849" max="14849" width="4.28515625" style="452" customWidth="1"/>
    <col min="14850" max="14850" width="36.7109375" style="452" customWidth="1"/>
    <col min="14851" max="14851" width="1.5703125" style="452" customWidth="1"/>
    <col min="14852" max="14853" width="9.85546875" style="452" customWidth="1"/>
    <col min="14854" max="14854" width="13.28515625" style="452" customWidth="1"/>
    <col min="14855" max="14855" width="1.7109375" style="452" customWidth="1"/>
    <col min="14856" max="14857" width="9.85546875" style="452" customWidth="1"/>
    <col min="14858" max="14858" width="13.28515625" style="452" customWidth="1"/>
    <col min="14859" max="14859" width="0.5703125" style="452" customWidth="1"/>
    <col min="14860" max="14860" width="7.5703125" style="452" hidden="1" customWidth="1"/>
    <col min="14861" max="14861" width="1.5703125" style="452" customWidth="1"/>
    <col min="14862" max="15102" width="7.5703125" style="452"/>
    <col min="15103" max="15103" width="1" style="452" customWidth="1"/>
    <col min="15104" max="15104" width="2.85546875" style="452" customWidth="1"/>
    <col min="15105" max="15105" width="4.28515625" style="452" customWidth="1"/>
    <col min="15106" max="15106" width="36.7109375" style="452" customWidth="1"/>
    <col min="15107" max="15107" width="1.5703125" style="452" customWidth="1"/>
    <col min="15108" max="15109" width="9.85546875" style="452" customWidth="1"/>
    <col min="15110" max="15110" width="13.28515625" style="452" customWidth="1"/>
    <col min="15111" max="15111" width="1.7109375" style="452" customWidth="1"/>
    <col min="15112" max="15113" width="9.85546875" style="452" customWidth="1"/>
    <col min="15114" max="15114" width="13.28515625" style="452" customWidth="1"/>
    <col min="15115" max="15115" width="0.5703125" style="452" customWidth="1"/>
    <col min="15116" max="15116" width="7.5703125" style="452" hidden="1" customWidth="1"/>
    <col min="15117" max="15117" width="1.5703125" style="452" customWidth="1"/>
    <col min="15118" max="15358" width="7.5703125" style="452"/>
    <col min="15359" max="15359" width="1" style="452" customWidth="1"/>
    <col min="15360" max="15360" width="2.85546875" style="452" customWidth="1"/>
    <col min="15361" max="15361" width="4.28515625" style="452" customWidth="1"/>
    <col min="15362" max="15362" width="36.7109375" style="452" customWidth="1"/>
    <col min="15363" max="15363" width="1.5703125" style="452" customWidth="1"/>
    <col min="15364" max="15365" width="9.85546875" style="452" customWidth="1"/>
    <col min="15366" max="15366" width="13.28515625" style="452" customWidth="1"/>
    <col min="15367" max="15367" width="1.7109375" style="452" customWidth="1"/>
    <col min="15368" max="15369" width="9.85546875" style="452" customWidth="1"/>
    <col min="15370" max="15370" width="13.28515625" style="452" customWidth="1"/>
    <col min="15371" max="15371" width="0.5703125" style="452" customWidth="1"/>
    <col min="15372" max="15372" width="7.5703125" style="452" hidden="1" customWidth="1"/>
    <col min="15373" max="15373" width="1.5703125" style="452" customWidth="1"/>
    <col min="15374" max="15614" width="7.5703125" style="452"/>
    <col min="15615" max="15615" width="1" style="452" customWidth="1"/>
    <col min="15616" max="15616" width="2.85546875" style="452" customWidth="1"/>
    <col min="15617" max="15617" width="4.28515625" style="452" customWidth="1"/>
    <col min="15618" max="15618" width="36.7109375" style="452" customWidth="1"/>
    <col min="15619" max="15619" width="1.5703125" style="452" customWidth="1"/>
    <col min="15620" max="15621" width="9.85546875" style="452" customWidth="1"/>
    <col min="15622" max="15622" width="13.28515625" style="452" customWidth="1"/>
    <col min="15623" max="15623" width="1.7109375" style="452" customWidth="1"/>
    <col min="15624" max="15625" width="9.85546875" style="452" customWidth="1"/>
    <col min="15626" max="15626" width="13.28515625" style="452" customWidth="1"/>
    <col min="15627" max="15627" width="0.5703125" style="452" customWidth="1"/>
    <col min="15628" max="15628" width="7.5703125" style="452" hidden="1" customWidth="1"/>
    <col min="15629" max="15629" width="1.5703125" style="452" customWidth="1"/>
    <col min="15630" max="15870" width="7.5703125" style="452"/>
    <col min="15871" max="15871" width="1" style="452" customWidth="1"/>
    <col min="15872" max="15872" width="2.85546875" style="452" customWidth="1"/>
    <col min="15873" max="15873" width="4.28515625" style="452" customWidth="1"/>
    <col min="15874" max="15874" width="36.7109375" style="452" customWidth="1"/>
    <col min="15875" max="15875" width="1.5703125" style="452" customWidth="1"/>
    <col min="15876" max="15877" width="9.85546875" style="452" customWidth="1"/>
    <col min="15878" max="15878" width="13.28515625" style="452" customWidth="1"/>
    <col min="15879" max="15879" width="1.7109375" style="452" customWidth="1"/>
    <col min="15880" max="15881" width="9.85546875" style="452" customWidth="1"/>
    <col min="15882" max="15882" width="13.28515625" style="452" customWidth="1"/>
    <col min="15883" max="15883" width="0.5703125" style="452" customWidth="1"/>
    <col min="15884" max="15884" width="7.5703125" style="452" hidden="1" customWidth="1"/>
    <col min="15885" max="15885" width="1.5703125" style="452" customWidth="1"/>
    <col min="15886" max="16126" width="7.5703125" style="452"/>
    <col min="16127" max="16127" width="1" style="452" customWidth="1"/>
    <col min="16128" max="16128" width="2.85546875" style="452" customWidth="1"/>
    <col min="16129" max="16129" width="4.28515625" style="452" customWidth="1"/>
    <col min="16130" max="16130" width="36.7109375" style="452" customWidth="1"/>
    <col min="16131" max="16131" width="1.5703125" style="452" customWidth="1"/>
    <col min="16132" max="16133" width="9.85546875" style="452" customWidth="1"/>
    <col min="16134" max="16134" width="13.28515625" style="452" customWidth="1"/>
    <col min="16135" max="16135" width="1.7109375" style="452" customWidth="1"/>
    <col min="16136" max="16137" width="9.85546875" style="452" customWidth="1"/>
    <col min="16138" max="16138" width="13.28515625" style="452" customWidth="1"/>
    <col min="16139" max="16139" width="0.5703125" style="452" customWidth="1"/>
    <col min="16140" max="16140" width="7.5703125" style="452" hidden="1" customWidth="1"/>
    <col min="16141" max="16141" width="1.5703125" style="452" customWidth="1"/>
    <col min="16142" max="16384" width="7.5703125" style="452"/>
  </cols>
  <sheetData>
    <row r="2" spans="1:13" s="529" customFormat="1" ht="16.5" customHeight="1">
      <c r="B2" s="453" t="s">
        <v>1217</v>
      </c>
      <c r="C2" s="454" t="s">
        <v>1082</v>
      </c>
      <c r="D2" s="574"/>
    </row>
    <row r="3" spans="1:13" s="529" customFormat="1" ht="15" customHeight="1">
      <c r="B3" s="453"/>
      <c r="C3" s="454" t="s">
        <v>1166</v>
      </c>
      <c r="D3" s="574"/>
    </row>
    <row r="4" spans="1:13" s="529" customFormat="1" ht="16.5" customHeight="1">
      <c r="B4" s="456" t="s">
        <v>1218</v>
      </c>
      <c r="C4" s="457" t="s">
        <v>1167</v>
      </c>
      <c r="D4" s="574"/>
    </row>
    <row r="5" spans="1:13" s="529" customFormat="1" ht="16.5" customHeight="1" thickBot="1">
      <c r="A5" s="623"/>
      <c r="D5" s="574"/>
    </row>
    <row r="6" spans="1:13" s="529" customFormat="1" ht="3" customHeight="1" thickTop="1">
      <c r="A6" s="460"/>
      <c r="B6" s="460"/>
      <c r="C6" s="460"/>
      <c r="D6" s="624"/>
      <c r="E6" s="460"/>
      <c r="F6" s="460"/>
      <c r="G6" s="460"/>
      <c r="H6" s="460"/>
      <c r="I6" s="460"/>
      <c r="J6" s="460"/>
      <c r="K6" s="460"/>
      <c r="L6" s="460"/>
      <c r="M6" s="438"/>
    </row>
    <row r="7" spans="1:13" s="529" customFormat="1" ht="17.100000000000001" customHeight="1">
      <c r="A7" s="438"/>
      <c r="B7" s="461" t="s">
        <v>707</v>
      </c>
      <c r="C7" s="438"/>
      <c r="D7" s="463" t="s">
        <v>1</v>
      </c>
      <c r="E7" s="1722" t="s">
        <v>708</v>
      </c>
      <c r="F7" s="1722"/>
      <c r="G7" s="1722"/>
      <c r="H7" s="413"/>
      <c r="I7" s="1722" t="s">
        <v>709</v>
      </c>
      <c r="J7" s="1722"/>
      <c r="K7" s="1722"/>
      <c r="L7" s="468"/>
      <c r="M7" s="468"/>
    </row>
    <row r="8" spans="1:13" s="529" customFormat="1" ht="13.5">
      <c r="A8" s="438"/>
      <c r="B8" s="413" t="s">
        <v>710</v>
      </c>
      <c r="C8" s="438"/>
      <c r="D8" s="467" t="s">
        <v>6</v>
      </c>
      <c r="E8" s="1723" t="s">
        <v>711</v>
      </c>
      <c r="F8" s="1723"/>
      <c r="G8" s="1723"/>
      <c r="H8" s="482"/>
      <c r="I8" s="1723" t="s">
        <v>712</v>
      </c>
      <c r="J8" s="1723"/>
      <c r="K8" s="1723"/>
      <c r="L8" s="438"/>
      <c r="M8" s="438"/>
    </row>
    <row r="9" spans="1:13" s="529" customFormat="1" ht="17.100000000000001" customHeight="1">
      <c r="A9" s="438"/>
      <c r="B9" s="438"/>
      <c r="C9" s="438"/>
      <c r="D9" s="463"/>
      <c r="E9" s="510" t="s">
        <v>2</v>
      </c>
      <c r="F9" s="510" t="s">
        <v>33</v>
      </c>
      <c r="G9" s="510" t="s">
        <v>34</v>
      </c>
      <c r="H9" s="470"/>
      <c r="I9" s="510" t="s">
        <v>2</v>
      </c>
      <c r="J9" s="510" t="s">
        <v>33</v>
      </c>
      <c r="K9" s="510" t="s">
        <v>34</v>
      </c>
      <c r="L9" s="470"/>
      <c r="M9" s="470"/>
    </row>
    <row r="10" spans="1:13" s="529" customFormat="1" ht="16.5" customHeight="1">
      <c r="A10" s="438"/>
      <c r="B10" s="438"/>
      <c r="C10" s="438"/>
      <c r="D10" s="469"/>
      <c r="E10" s="471" t="s">
        <v>7</v>
      </c>
      <c r="F10" s="471" t="s">
        <v>35</v>
      </c>
      <c r="G10" s="471" t="s">
        <v>36</v>
      </c>
      <c r="H10" s="471"/>
      <c r="I10" s="471" t="s">
        <v>7</v>
      </c>
      <c r="J10" s="471" t="s">
        <v>35</v>
      </c>
      <c r="K10" s="471" t="s">
        <v>36</v>
      </c>
      <c r="L10" s="511"/>
      <c r="M10" s="511"/>
    </row>
    <row r="11" spans="1:13" ht="3" customHeight="1">
      <c r="A11" s="473"/>
      <c r="B11" s="473"/>
      <c r="C11" s="473"/>
      <c r="D11" s="566"/>
      <c r="E11" s="473"/>
      <c r="F11" s="473"/>
      <c r="G11" s="473"/>
      <c r="H11" s="473"/>
      <c r="I11" s="473"/>
      <c r="J11" s="473"/>
      <c r="K11" s="473"/>
      <c r="L11" s="473"/>
      <c r="M11" s="448"/>
    </row>
    <row r="12" spans="1:13" ht="6" customHeight="1">
      <c r="A12" s="448"/>
      <c r="B12" s="448"/>
      <c r="C12" s="448"/>
      <c r="D12" s="477"/>
      <c r="E12" s="448"/>
      <c r="F12" s="448"/>
      <c r="G12" s="448"/>
      <c r="H12" s="448"/>
      <c r="I12" s="448"/>
      <c r="J12" s="448"/>
      <c r="K12" s="448"/>
      <c r="L12" s="512"/>
      <c r="M12" s="448"/>
    </row>
    <row r="13" spans="1:13" ht="14.1" customHeight="1">
      <c r="A13" s="448"/>
      <c r="B13" s="461" t="s">
        <v>2</v>
      </c>
      <c r="C13" s="438"/>
      <c r="D13" s="422">
        <v>2020</v>
      </c>
      <c r="E13" s="513">
        <f t="shared" ref="E13:G15" si="0">E17+E21+E25+E29+E33+E37+E41+E45+E49</f>
        <v>37501</v>
      </c>
      <c r="F13" s="513">
        <f t="shared" si="0"/>
        <v>18947</v>
      </c>
      <c r="G13" s="513">
        <f t="shared" si="0"/>
        <v>18554</v>
      </c>
      <c r="H13" s="532"/>
      <c r="I13" s="513">
        <f t="shared" ref="I13:K15" si="1">I17+I21+I25+I29+I33+I37+I41+I45+I49</f>
        <v>54818</v>
      </c>
      <c r="J13" s="513">
        <f t="shared" si="1"/>
        <v>21848</v>
      </c>
      <c r="K13" s="513">
        <f t="shared" si="1"/>
        <v>32970</v>
      </c>
      <c r="L13" s="438"/>
      <c r="M13" s="448"/>
    </row>
    <row r="14" spans="1:13" ht="14.1" customHeight="1">
      <c r="A14" s="448"/>
      <c r="B14" s="413" t="s">
        <v>7</v>
      </c>
      <c r="C14" s="438"/>
      <c r="D14" s="464">
        <v>2021</v>
      </c>
      <c r="E14" s="513">
        <f t="shared" si="0"/>
        <v>43487</v>
      </c>
      <c r="F14" s="513">
        <f t="shared" si="0"/>
        <v>20999</v>
      </c>
      <c r="G14" s="513">
        <f t="shared" si="0"/>
        <v>22488</v>
      </c>
      <c r="H14" s="532"/>
      <c r="I14" s="513">
        <f t="shared" si="1"/>
        <v>57585</v>
      </c>
      <c r="J14" s="513">
        <f t="shared" si="1"/>
        <v>22506</v>
      </c>
      <c r="K14" s="513">
        <f t="shared" si="1"/>
        <v>35079</v>
      </c>
      <c r="L14" s="438"/>
      <c r="M14" s="448"/>
    </row>
    <row r="15" spans="1:13" ht="14.1" customHeight="1">
      <c r="A15" s="448"/>
      <c r="B15" s="413"/>
      <c r="C15" s="438"/>
      <c r="D15" s="1332">
        <v>2022</v>
      </c>
      <c r="E15" s="513">
        <f t="shared" si="0"/>
        <v>46422</v>
      </c>
      <c r="F15" s="513">
        <f t="shared" si="0"/>
        <v>21211</v>
      </c>
      <c r="G15" s="513">
        <f t="shared" si="0"/>
        <v>25211</v>
      </c>
      <c r="H15" s="514"/>
      <c r="I15" s="513">
        <f t="shared" si="1"/>
        <v>56544</v>
      </c>
      <c r="J15" s="513">
        <f t="shared" si="1"/>
        <v>21889</v>
      </c>
      <c r="K15" s="513">
        <f t="shared" si="1"/>
        <v>34655</v>
      </c>
      <c r="L15" s="438"/>
      <c r="M15" s="448"/>
    </row>
    <row r="16" spans="1:13" ht="14.1" customHeight="1">
      <c r="A16" s="448"/>
      <c r="B16" s="413"/>
      <c r="C16" s="438"/>
      <c r="D16" s="427"/>
      <c r="E16" s="514"/>
      <c r="F16" s="514"/>
      <c r="G16" s="514"/>
      <c r="H16" s="514"/>
      <c r="I16" s="514"/>
      <c r="J16" s="514"/>
      <c r="K16" s="514"/>
      <c r="L16" s="438"/>
      <c r="M16" s="448"/>
    </row>
    <row r="17" spans="1:15" ht="14.1" customHeight="1">
      <c r="A17" s="448"/>
      <c r="B17" s="461" t="s">
        <v>713</v>
      </c>
      <c r="C17" s="466"/>
      <c r="D17" s="427">
        <v>2020</v>
      </c>
      <c r="E17" s="514">
        <f>SUM(F17:G17)</f>
        <v>4686</v>
      </c>
      <c r="F17" s="514">
        <v>1784</v>
      </c>
      <c r="G17" s="514">
        <v>2902</v>
      </c>
      <c r="H17" s="514"/>
      <c r="I17" s="514">
        <f>SUM(J17:K17)</f>
        <v>10311</v>
      </c>
      <c r="J17" s="514">
        <v>2745</v>
      </c>
      <c r="K17" s="514">
        <v>7566</v>
      </c>
      <c r="L17" s="626"/>
      <c r="M17" s="448"/>
      <c r="O17" s="452">
        <v>1</v>
      </c>
    </row>
    <row r="18" spans="1:15" ht="14.1" customHeight="1">
      <c r="A18" s="448"/>
      <c r="B18" s="413" t="s">
        <v>714</v>
      </c>
      <c r="C18" s="482"/>
      <c r="D18" s="427">
        <v>2021</v>
      </c>
      <c r="E18" s="514">
        <f t="shared" ref="E18:E19" si="2">SUM(F18:G18)</f>
        <v>5799</v>
      </c>
      <c r="F18" s="514">
        <v>2038</v>
      </c>
      <c r="G18" s="514">
        <v>3761</v>
      </c>
      <c r="H18" s="514"/>
      <c r="I18" s="514">
        <f t="shared" ref="I18:I19" si="3">SUM(J18:K18)</f>
        <v>10844</v>
      </c>
      <c r="J18" s="514">
        <v>2719</v>
      </c>
      <c r="K18" s="514">
        <v>8125</v>
      </c>
      <c r="L18" s="560"/>
      <c r="M18" s="449"/>
    </row>
    <row r="19" spans="1:15" ht="14.1" customHeight="1">
      <c r="A19" s="448"/>
      <c r="B19" s="413"/>
      <c r="C19" s="482"/>
      <c r="D19" s="427">
        <v>2022</v>
      </c>
      <c r="E19" s="514">
        <f t="shared" si="2"/>
        <v>6723</v>
      </c>
      <c r="F19" s="514">
        <v>2221</v>
      </c>
      <c r="G19" s="514">
        <v>4502</v>
      </c>
      <c r="H19" s="514"/>
      <c r="I19" s="514">
        <f t="shared" si="3"/>
        <v>10876</v>
      </c>
      <c r="J19" s="514">
        <v>2681</v>
      </c>
      <c r="K19" s="514">
        <v>8195</v>
      </c>
      <c r="L19" s="560"/>
      <c r="M19" s="449"/>
    </row>
    <row r="20" spans="1:15" ht="14.1" customHeight="1">
      <c r="A20" s="448"/>
      <c r="B20" s="413"/>
      <c r="C20" s="482"/>
      <c r="D20" s="427"/>
      <c r="E20" s="514"/>
      <c r="F20" s="514"/>
      <c r="G20" s="514"/>
      <c r="H20" s="514"/>
      <c r="I20" s="514"/>
      <c r="J20" s="514"/>
      <c r="K20" s="514"/>
      <c r="L20" s="560"/>
      <c r="M20" s="449"/>
    </row>
    <row r="21" spans="1:15" ht="14.1" customHeight="1">
      <c r="A21" s="448"/>
      <c r="B21" s="461" t="s">
        <v>715</v>
      </c>
      <c r="C21" s="438"/>
      <c r="D21" s="427">
        <v>2020</v>
      </c>
      <c r="E21" s="514">
        <f>SUM(F21:G21)</f>
        <v>4568</v>
      </c>
      <c r="F21" s="514">
        <v>2365</v>
      </c>
      <c r="G21" s="514">
        <v>2203</v>
      </c>
      <c r="H21" s="514"/>
      <c r="I21" s="514">
        <f>SUM(J21:K21)</f>
        <v>5126</v>
      </c>
      <c r="J21" s="514">
        <v>2081</v>
      </c>
      <c r="K21" s="514">
        <v>3045</v>
      </c>
      <c r="L21" s="626"/>
      <c r="M21" s="448"/>
      <c r="O21" s="452">
        <v>2</v>
      </c>
    </row>
    <row r="22" spans="1:15" ht="14.1" customHeight="1">
      <c r="A22" s="448"/>
      <c r="B22" s="413" t="s">
        <v>716</v>
      </c>
      <c r="C22" s="461"/>
      <c r="D22" s="427">
        <v>2021</v>
      </c>
      <c r="E22" s="514">
        <f t="shared" ref="E22:E23" si="4">SUM(F22:G22)</f>
        <v>5889</v>
      </c>
      <c r="F22" s="514">
        <v>2767</v>
      </c>
      <c r="G22" s="514">
        <v>3122</v>
      </c>
      <c r="H22" s="514"/>
      <c r="I22" s="514">
        <f t="shared" ref="I22:I23" si="5">SUM(J22:K22)</f>
        <v>5037</v>
      </c>
      <c r="J22" s="514">
        <v>1963</v>
      </c>
      <c r="K22" s="514">
        <v>3074</v>
      </c>
      <c r="L22" s="560"/>
      <c r="M22" s="448"/>
      <c r="N22" s="452" t="s">
        <v>49</v>
      </c>
    </row>
    <row r="23" spans="1:15" ht="14.1" customHeight="1">
      <c r="A23" s="448"/>
      <c r="B23" s="413"/>
      <c r="C23" s="461"/>
      <c r="D23" s="427">
        <v>2022</v>
      </c>
      <c r="E23" s="514">
        <f t="shared" si="4"/>
        <v>6794</v>
      </c>
      <c r="F23" s="514">
        <v>2956</v>
      </c>
      <c r="G23" s="514">
        <v>3838</v>
      </c>
      <c r="H23" s="514"/>
      <c r="I23" s="514">
        <f t="shared" si="5"/>
        <v>4945</v>
      </c>
      <c r="J23" s="514">
        <v>1847</v>
      </c>
      <c r="K23" s="514">
        <v>3098</v>
      </c>
      <c r="L23" s="560"/>
      <c r="M23" s="448"/>
    </row>
    <row r="24" spans="1:15" ht="14.1" customHeight="1">
      <c r="A24" s="448"/>
      <c r="B24" s="413"/>
      <c r="C24" s="461"/>
      <c r="D24" s="427"/>
      <c r="E24" s="514"/>
      <c r="F24" s="514"/>
      <c r="G24" s="514"/>
      <c r="H24" s="514"/>
      <c r="I24" s="514"/>
      <c r="J24" s="514"/>
      <c r="K24" s="514"/>
      <c r="L24" s="560"/>
      <c r="M24" s="448"/>
    </row>
    <row r="25" spans="1:15" ht="14.1" customHeight="1">
      <c r="A25" s="448"/>
      <c r="B25" s="461" t="s">
        <v>717</v>
      </c>
      <c r="C25" s="466"/>
      <c r="D25" s="427">
        <v>2020</v>
      </c>
      <c r="E25" s="514">
        <f>SUM(F25:G25)</f>
        <v>10465</v>
      </c>
      <c r="F25" s="514">
        <v>5707</v>
      </c>
      <c r="G25" s="514">
        <v>4758</v>
      </c>
      <c r="H25" s="514"/>
      <c r="I25" s="514">
        <f>SUM(J25:K25)</f>
        <v>13174</v>
      </c>
      <c r="J25" s="514">
        <v>5488</v>
      </c>
      <c r="K25" s="514">
        <v>7686</v>
      </c>
      <c r="L25" s="626"/>
      <c r="M25" s="448"/>
      <c r="O25" s="452">
        <v>3</v>
      </c>
    </row>
    <row r="26" spans="1:15" ht="14.1" customHeight="1">
      <c r="A26" s="448"/>
      <c r="B26" s="413" t="s">
        <v>718</v>
      </c>
      <c r="C26" s="482"/>
      <c r="D26" s="427">
        <v>2021</v>
      </c>
      <c r="E26" s="514">
        <f t="shared" ref="E26:E27" si="6">SUM(F26:G26)</f>
        <v>12053</v>
      </c>
      <c r="F26" s="514">
        <v>6238</v>
      </c>
      <c r="G26" s="514">
        <v>5815</v>
      </c>
      <c r="H26" s="514"/>
      <c r="I26" s="514">
        <f t="shared" ref="I26:I27" si="7">SUM(J26:K26)</f>
        <v>14294</v>
      </c>
      <c r="J26" s="514">
        <v>5820</v>
      </c>
      <c r="K26" s="514">
        <v>8474</v>
      </c>
      <c r="L26" s="560"/>
      <c r="M26" s="448"/>
    </row>
    <row r="27" spans="1:15" ht="14.1" customHeight="1">
      <c r="A27" s="448"/>
      <c r="B27" s="413"/>
      <c r="C27" s="482"/>
      <c r="D27" s="427">
        <v>2022</v>
      </c>
      <c r="E27" s="514">
        <f t="shared" si="6"/>
        <v>12769</v>
      </c>
      <c r="F27" s="514">
        <v>6138</v>
      </c>
      <c r="G27" s="514">
        <v>6631</v>
      </c>
      <c r="H27" s="514"/>
      <c r="I27" s="514">
        <f t="shared" si="7"/>
        <v>14333</v>
      </c>
      <c r="J27" s="514">
        <v>5668</v>
      </c>
      <c r="K27" s="514">
        <v>8665</v>
      </c>
      <c r="L27" s="560"/>
      <c r="M27" s="448"/>
    </row>
    <row r="28" spans="1:15" ht="14.1" customHeight="1">
      <c r="A28" s="448"/>
      <c r="B28" s="413"/>
      <c r="C28" s="482"/>
      <c r="D28" s="427"/>
      <c r="E28" s="514"/>
      <c r="F28" s="514"/>
      <c r="G28" s="514"/>
      <c r="H28" s="514"/>
      <c r="I28" s="514"/>
      <c r="J28" s="514"/>
      <c r="K28" s="514"/>
      <c r="L28" s="560"/>
      <c r="M28" s="448"/>
    </row>
    <row r="29" spans="1:15" ht="14.1" customHeight="1">
      <c r="A29" s="448"/>
      <c r="B29" s="461" t="s">
        <v>719</v>
      </c>
      <c r="C29" s="438"/>
      <c r="D29" s="427">
        <v>2020</v>
      </c>
      <c r="E29" s="514">
        <f>SUM(F29:G29)</f>
        <v>6769</v>
      </c>
      <c r="F29" s="514">
        <v>3404</v>
      </c>
      <c r="G29" s="514">
        <v>3365</v>
      </c>
      <c r="H29" s="514"/>
      <c r="I29" s="514">
        <f>SUM(J29:K29)</f>
        <v>7405</v>
      </c>
      <c r="J29" s="514">
        <v>3045</v>
      </c>
      <c r="K29" s="514">
        <v>4360</v>
      </c>
      <c r="L29" s="626"/>
      <c r="M29" s="448"/>
      <c r="O29" s="452">
        <v>4</v>
      </c>
    </row>
    <row r="30" spans="1:15" ht="14.1" customHeight="1">
      <c r="A30" s="448"/>
      <c r="B30" s="413" t="s">
        <v>1060</v>
      </c>
      <c r="C30" s="438"/>
      <c r="D30" s="427">
        <v>2021</v>
      </c>
      <c r="E30" s="514">
        <f t="shared" ref="E30:E31" si="8">SUM(F30:G30)</f>
        <v>7000</v>
      </c>
      <c r="F30" s="514">
        <v>3497</v>
      </c>
      <c r="G30" s="514">
        <v>3503</v>
      </c>
      <c r="H30" s="514"/>
      <c r="I30" s="514">
        <f t="shared" ref="I30:I31" si="9">SUM(J30:K30)</f>
        <v>7570</v>
      </c>
      <c r="J30" s="514">
        <v>3211</v>
      </c>
      <c r="K30" s="514">
        <v>4359</v>
      </c>
      <c r="L30" s="626"/>
      <c r="M30" s="448"/>
    </row>
    <row r="31" spans="1:15" ht="14.1" customHeight="1">
      <c r="A31" s="448"/>
      <c r="B31" s="413"/>
      <c r="C31" s="438"/>
      <c r="D31" s="427">
        <v>2022</v>
      </c>
      <c r="E31" s="514">
        <f t="shared" si="8"/>
        <v>7351</v>
      </c>
      <c r="F31" s="514">
        <v>3643</v>
      </c>
      <c r="G31" s="514">
        <v>3708</v>
      </c>
      <c r="H31" s="514"/>
      <c r="I31" s="514">
        <f t="shared" si="9"/>
        <v>7429</v>
      </c>
      <c r="J31" s="514">
        <v>3228</v>
      </c>
      <c r="K31" s="514">
        <v>4201</v>
      </c>
      <c r="L31" s="626"/>
      <c r="M31" s="448"/>
    </row>
    <row r="32" spans="1:15" ht="14.1" customHeight="1">
      <c r="A32" s="448"/>
      <c r="B32" s="413"/>
      <c r="C32" s="438"/>
      <c r="D32" s="427"/>
      <c r="E32" s="514"/>
      <c r="F32" s="514"/>
      <c r="G32" s="514"/>
      <c r="H32" s="514"/>
      <c r="I32" s="514"/>
      <c r="J32" s="514"/>
      <c r="K32" s="514"/>
      <c r="L32" s="626"/>
      <c r="M32" s="448"/>
    </row>
    <row r="33" spans="1:15" ht="14.1" customHeight="1">
      <c r="A33" s="448"/>
      <c r="B33" s="461" t="s">
        <v>720</v>
      </c>
      <c r="C33" s="466"/>
      <c r="D33" s="427">
        <v>2020</v>
      </c>
      <c r="E33" s="514">
        <f>SUM(F33:G33)</f>
        <v>7382</v>
      </c>
      <c r="F33" s="514">
        <v>4196</v>
      </c>
      <c r="G33" s="514">
        <v>3186</v>
      </c>
      <c r="H33" s="514"/>
      <c r="I33" s="514">
        <f>SUM(J33:K33)</f>
        <v>9122</v>
      </c>
      <c r="J33" s="514">
        <v>4687</v>
      </c>
      <c r="K33" s="514">
        <v>4435</v>
      </c>
      <c r="L33" s="626"/>
      <c r="M33" s="448"/>
      <c r="O33" s="452">
        <v>5</v>
      </c>
    </row>
    <row r="34" spans="1:15" ht="14.1" customHeight="1">
      <c r="A34" s="448"/>
      <c r="B34" s="413" t="s">
        <v>721</v>
      </c>
      <c r="C34" s="482"/>
      <c r="D34" s="427">
        <v>2021</v>
      </c>
      <c r="E34" s="514">
        <f t="shared" ref="E34:E35" si="10">SUM(F34:G34)</f>
        <v>7808</v>
      </c>
      <c r="F34" s="514">
        <v>4371</v>
      </c>
      <c r="G34" s="514">
        <v>3437</v>
      </c>
      <c r="H34" s="514"/>
      <c r="I34" s="514">
        <f t="shared" ref="I34:I35" si="11">SUM(J34:K34)</f>
        <v>9050</v>
      </c>
      <c r="J34" s="514">
        <v>4650</v>
      </c>
      <c r="K34" s="514">
        <v>4400</v>
      </c>
      <c r="L34" s="560"/>
      <c r="M34" s="448"/>
    </row>
    <row r="35" spans="1:15" ht="14.1" customHeight="1">
      <c r="A35" s="448"/>
      <c r="B35" s="413"/>
      <c r="C35" s="482"/>
      <c r="D35" s="427">
        <v>2022</v>
      </c>
      <c r="E35" s="514">
        <f t="shared" si="10"/>
        <v>8057</v>
      </c>
      <c r="F35" s="514">
        <v>4368</v>
      </c>
      <c r="G35" s="514">
        <v>3689</v>
      </c>
      <c r="H35" s="514"/>
      <c r="I35" s="514">
        <f t="shared" si="11"/>
        <v>8412</v>
      </c>
      <c r="J35" s="514">
        <v>4338</v>
      </c>
      <c r="K35" s="514">
        <v>4074</v>
      </c>
      <c r="L35" s="560"/>
      <c r="M35" s="448"/>
    </row>
    <row r="36" spans="1:15" ht="14.1" customHeight="1">
      <c r="A36" s="448"/>
      <c r="B36" s="413"/>
      <c r="C36" s="482"/>
      <c r="D36" s="427"/>
      <c r="E36" s="514"/>
      <c r="F36" s="514"/>
      <c r="G36" s="514"/>
      <c r="H36" s="514"/>
      <c r="I36" s="514"/>
      <c r="J36" s="514"/>
      <c r="K36" s="514"/>
      <c r="L36" s="560"/>
      <c r="M36" s="448"/>
    </row>
    <row r="37" spans="1:15" ht="14.1" customHeight="1">
      <c r="A37" s="448"/>
      <c r="B37" s="461" t="s">
        <v>722</v>
      </c>
      <c r="C37" s="438"/>
      <c r="D37" s="427">
        <v>2020</v>
      </c>
      <c r="E37" s="514">
        <f>SUM(F37:G37)</f>
        <v>612</v>
      </c>
      <c r="F37" s="514">
        <v>305</v>
      </c>
      <c r="G37" s="514">
        <v>307</v>
      </c>
      <c r="H37" s="514"/>
      <c r="I37" s="514">
        <f>SUM(J37:K37)</f>
        <v>978</v>
      </c>
      <c r="J37" s="514">
        <v>359</v>
      </c>
      <c r="K37" s="514">
        <v>619</v>
      </c>
      <c r="L37" s="626"/>
      <c r="M37" s="448"/>
      <c r="O37" s="452">
        <v>6</v>
      </c>
    </row>
    <row r="38" spans="1:15" ht="14.1" customHeight="1">
      <c r="A38" s="448"/>
      <c r="B38" s="462" t="s">
        <v>723</v>
      </c>
      <c r="C38" s="466"/>
      <c r="D38" s="427">
        <v>2021</v>
      </c>
      <c r="E38" s="514">
        <f t="shared" ref="E38:E39" si="12">SUM(F38:G38)</f>
        <v>1291</v>
      </c>
      <c r="F38" s="514">
        <v>628</v>
      </c>
      <c r="G38" s="514">
        <v>663</v>
      </c>
      <c r="H38" s="514"/>
      <c r="I38" s="514">
        <f t="shared" ref="I38:I39" si="13">SUM(J38:K38)</f>
        <v>1887</v>
      </c>
      <c r="J38" s="514">
        <v>685</v>
      </c>
      <c r="K38" s="514">
        <v>1202</v>
      </c>
      <c r="L38" s="560"/>
      <c r="M38" s="448"/>
    </row>
    <row r="39" spans="1:15" ht="14.1" customHeight="1">
      <c r="A39" s="448"/>
      <c r="B39" s="462"/>
      <c r="C39" s="466"/>
      <c r="D39" s="427">
        <v>2022</v>
      </c>
      <c r="E39" s="514">
        <f t="shared" si="12"/>
        <v>722</v>
      </c>
      <c r="F39" s="514">
        <v>326</v>
      </c>
      <c r="G39" s="514">
        <v>396</v>
      </c>
      <c r="H39" s="514"/>
      <c r="I39" s="514">
        <f t="shared" si="13"/>
        <v>879</v>
      </c>
      <c r="J39" s="514">
        <v>330</v>
      </c>
      <c r="K39" s="514">
        <v>549</v>
      </c>
      <c r="L39" s="560"/>
      <c r="M39" s="448"/>
    </row>
    <row r="40" spans="1:15" ht="14.1" customHeight="1">
      <c r="A40" s="448"/>
      <c r="B40" s="462"/>
      <c r="C40" s="466"/>
      <c r="D40" s="427"/>
      <c r="E40" s="514"/>
      <c r="F40" s="514"/>
      <c r="G40" s="514"/>
      <c r="H40" s="514"/>
      <c r="I40" s="514"/>
      <c r="J40" s="514"/>
      <c r="K40" s="514"/>
      <c r="L40" s="560"/>
      <c r="M40" s="448"/>
    </row>
    <row r="41" spans="1:15" ht="14.1" customHeight="1">
      <c r="A41" s="448"/>
      <c r="B41" s="461" t="s">
        <v>724</v>
      </c>
      <c r="C41" s="466"/>
      <c r="D41" s="427">
        <v>2020</v>
      </c>
      <c r="E41" s="514">
        <f>SUM(F41:G41)</f>
        <v>2382</v>
      </c>
      <c r="F41" s="514">
        <v>882</v>
      </c>
      <c r="G41" s="514">
        <v>1500</v>
      </c>
      <c r="H41" s="514"/>
      <c r="I41" s="514">
        <f>SUM(J41:K41)</f>
        <v>7359</v>
      </c>
      <c r="J41" s="514">
        <v>2813</v>
      </c>
      <c r="K41" s="514">
        <v>4546</v>
      </c>
      <c r="L41" s="626"/>
      <c r="M41" s="448"/>
      <c r="O41" s="452">
        <v>7</v>
      </c>
    </row>
    <row r="42" spans="1:15" ht="14.1" customHeight="1">
      <c r="A42" s="448"/>
      <c r="B42" s="413" t="s">
        <v>725</v>
      </c>
      <c r="C42" s="482"/>
      <c r="D42" s="427">
        <v>2021</v>
      </c>
      <c r="E42" s="514">
        <f t="shared" ref="E42:E43" si="14">SUM(F42:G42)</f>
        <v>2827</v>
      </c>
      <c r="F42" s="514">
        <v>1044</v>
      </c>
      <c r="G42" s="514">
        <v>1783</v>
      </c>
      <c r="H42" s="514"/>
      <c r="I42" s="514">
        <f t="shared" ref="I42:I43" si="15">SUM(J42:K42)</f>
        <v>7412</v>
      </c>
      <c r="J42" s="514">
        <v>2751</v>
      </c>
      <c r="K42" s="514">
        <v>4661</v>
      </c>
      <c r="L42" s="560"/>
      <c r="M42" s="448"/>
    </row>
    <row r="43" spans="1:15" ht="14.1" customHeight="1">
      <c r="A43" s="448"/>
      <c r="B43" s="413"/>
      <c r="C43" s="482"/>
      <c r="D43" s="427">
        <v>2022</v>
      </c>
      <c r="E43" s="514">
        <f t="shared" si="14"/>
        <v>3078</v>
      </c>
      <c r="F43" s="514">
        <v>1097</v>
      </c>
      <c r="G43" s="514">
        <v>1981</v>
      </c>
      <c r="H43" s="514"/>
      <c r="I43" s="514">
        <f t="shared" si="15"/>
        <v>8334</v>
      </c>
      <c r="J43" s="514">
        <v>3148</v>
      </c>
      <c r="K43" s="514">
        <v>5186</v>
      </c>
      <c r="L43" s="560"/>
      <c r="M43" s="448"/>
    </row>
    <row r="44" spans="1:15" ht="14.1" customHeight="1">
      <c r="A44" s="448"/>
      <c r="B44" s="413"/>
      <c r="C44" s="482"/>
      <c r="D44" s="427"/>
      <c r="E44" s="514"/>
      <c r="F44" s="514"/>
      <c r="G44" s="514"/>
      <c r="H44" s="514"/>
      <c r="I44" s="514"/>
      <c r="J44" s="514"/>
      <c r="K44" s="514"/>
      <c r="L44" s="560"/>
      <c r="M44" s="448"/>
    </row>
    <row r="45" spans="1:15" ht="14.1" customHeight="1">
      <c r="A45" s="448"/>
      <c r="B45" s="461" t="s">
        <v>726</v>
      </c>
      <c r="C45" s="438"/>
      <c r="D45" s="427">
        <v>2020</v>
      </c>
      <c r="E45" s="514">
        <f>SUM(F45:G45)</f>
        <v>493</v>
      </c>
      <c r="F45" s="514">
        <v>243</v>
      </c>
      <c r="G45" s="514">
        <v>250</v>
      </c>
      <c r="H45" s="514"/>
      <c r="I45" s="514">
        <f>SUM(J45:K45)</f>
        <v>1140</v>
      </c>
      <c r="J45" s="514">
        <v>564</v>
      </c>
      <c r="K45" s="514">
        <v>576</v>
      </c>
      <c r="L45" s="560"/>
      <c r="M45" s="448"/>
      <c r="O45" s="452">
        <v>8</v>
      </c>
    </row>
    <row r="46" spans="1:15" ht="14.1" customHeight="1">
      <c r="A46" s="448"/>
      <c r="B46" s="462" t="s">
        <v>727</v>
      </c>
      <c r="C46" s="466"/>
      <c r="D46" s="427">
        <v>2021</v>
      </c>
      <c r="E46" s="514">
        <f t="shared" ref="E46:E47" si="16">SUM(F46:G46)</f>
        <v>581</v>
      </c>
      <c r="F46" s="514">
        <v>304</v>
      </c>
      <c r="G46" s="514">
        <v>277</v>
      </c>
      <c r="H46" s="514"/>
      <c r="I46" s="514">
        <f t="shared" ref="I46:I47" si="17">SUM(J46:K46)</f>
        <v>1296</v>
      </c>
      <c r="J46" s="514">
        <v>645</v>
      </c>
      <c r="K46" s="514">
        <v>651</v>
      </c>
      <c r="L46" s="560"/>
      <c r="M46" s="448"/>
    </row>
    <row r="47" spans="1:15" ht="14.1" customHeight="1">
      <c r="A47" s="448"/>
      <c r="B47" s="462"/>
      <c r="C47" s="466"/>
      <c r="D47" s="427">
        <v>2022</v>
      </c>
      <c r="E47" s="514">
        <f t="shared" si="16"/>
        <v>633</v>
      </c>
      <c r="F47" s="514">
        <v>337</v>
      </c>
      <c r="G47" s="514">
        <v>296</v>
      </c>
      <c r="H47" s="514"/>
      <c r="I47" s="514">
        <f t="shared" si="17"/>
        <v>1224</v>
      </c>
      <c r="J47" s="514">
        <v>614</v>
      </c>
      <c r="K47" s="514">
        <v>610</v>
      </c>
      <c r="L47" s="560"/>
      <c r="M47" s="448"/>
    </row>
    <row r="48" spans="1:15" ht="14.1" customHeight="1">
      <c r="A48" s="448"/>
      <c r="B48" s="462"/>
      <c r="C48" s="466"/>
      <c r="D48" s="427"/>
      <c r="E48" s="514"/>
      <c r="F48" s="514"/>
      <c r="G48" s="514"/>
      <c r="H48" s="514"/>
      <c r="I48" s="514"/>
      <c r="J48" s="514"/>
      <c r="K48" s="514"/>
      <c r="L48" s="560"/>
      <c r="M48" s="448"/>
    </row>
    <row r="49" spans="1:15" ht="14.1" customHeight="1">
      <c r="A49" s="448"/>
      <c r="B49" s="461" t="s">
        <v>728</v>
      </c>
      <c r="C49" s="466"/>
      <c r="D49" s="427">
        <v>2020</v>
      </c>
      <c r="E49" s="514">
        <f>SUM(F49:G49)</f>
        <v>144</v>
      </c>
      <c r="F49" s="514">
        <v>61</v>
      </c>
      <c r="G49" s="514">
        <v>83</v>
      </c>
      <c r="H49" s="514"/>
      <c r="I49" s="514">
        <f>SUM(J49:K49)</f>
        <v>203</v>
      </c>
      <c r="J49" s="514">
        <v>66</v>
      </c>
      <c r="K49" s="514">
        <v>137</v>
      </c>
      <c r="L49" s="626"/>
      <c r="M49" s="448"/>
      <c r="O49" s="452">
        <v>9</v>
      </c>
    </row>
    <row r="50" spans="1:15" ht="14.1" customHeight="1">
      <c r="A50" s="448"/>
      <c r="B50" s="413" t="s">
        <v>729</v>
      </c>
      <c r="C50" s="482"/>
      <c r="D50" s="427">
        <v>2021</v>
      </c>
      <c r="E50" s="514">
        <f t="shared" ref="E50:E51" si="18">SUM(F50:G50)</f>
        <v>239</v>
      </c>
      <c r="F50" s="514">
        <v>112</v>
      </c>
      <c r="G50" s="514">
        <v>127</v>
      </c>
      <c r="H50" s="514"/>
      <c r="I50" s="514">
        <f t="shared" ref="I50:I51" si="19">SUM(J50:K50)</f>
        <v>195</v>
      </c>
      <c r="J50" s="514">
        <v>62</v>
      </c>
      <c r="K50" s="514">
        <v>133</v>
      </c>
      <c r="L50" s="560"/>
      <c r="M50" s="448"/>
    </row>
    <row r="51" spans="1:15" ht="14.1" customHeight="1">
      <c r="A51" s="448"/>
      <c r="B51" s="413"/>
      <c r="C51" s="482"/>
      <c r="D51" s="427">
        <v>2022</v>
      </c>
      <c r="E51" s="514">
        <f t="shared" si="18"/>
        <v>295</v>
      </c>
      <c r="F51" s="514">
        <v>125</v>
      </c>
      <c r="G51" s="514">
        <v>170</v>
      </c>
      <c r="H51" s="514"/>
      <c r="I51" s="514">
        <f t="shared" si="19"/>
        <v>112</v>
      </c>
      <c r="J51" s="514">
        <v>35</v>
      </c>
      <c r="K51" s="514">
        <v>77</v>
      </c>
      <c r="L51" s="560"/>
      <c r="M51" s="448"/>
    </row>
    <row r="52" spans="1:15" s="448" customFormat="1" ht="17.100000000000001" customHeight="1" thickBot="1">
      <c r="A52" s="484"/>
      <c r="B52" s="569"/>
      <c r="C52" s="569"/>
      <c r="D52" s="537"/>
      <c r="E52" s="488"/>
      <c r="F52" s="488"/>
      <c r="G52" s="488"/>
      <c r="H52" s="488"/>
      <c r="I52" s="488"/>
      <c r="J52" s="488"/>
      <c r="K52" s="488"/>
      <c r="L52" s="555"/>
    </row>
    <row r="53" spans="1:15" s="384" customFormat="1" ht="3" customHeight="1">
      <c r="B53" s="438"/>
      <c r="C53" s="461"/>
      <c r="D53" s="427"/>
      <c r="E53" s="438"/>
      <c r="F53" s="438"/>
      <c r="G53" s="438"/>
      <c r="H53" s="438"/>
      <c r="I53" s="438"/>
      <c r="J53" s="438"/>
      <c r="K53" s="438"/>
      <c r="L53" s="438"/>
    </row>
    <row r="54" spans="1:15" s="542" customFormat="1" ht="16.5" customHeight="1">
      <c r="A54" s="437"/>
      <c r="B54" s="438"/>
      <c r="C54" s="438"/>
      <c r="D54" s="427"/>
      <c r="E54" s="438"/>
      <c r="F54" s="582"/>
      <c r="G54" s="582"/>
      <c r="H54" s="529"/>
      <c r="I54" s="529"/>
      <c r="J54" s="529"/>
      <c r="K54" s="367" t="s">
        <v>829</v>
      </c>
      <c r="L54" s="529"/>
    </row>
    <row r="55" spans="1:15" s="542" customFormat="1" ht="15" customHeight="1">
      <c r="B55" s="529"/>
      <c r="C55" s="529"/>
      <c r="D55" s="574"/>
      <c r="E55" s="529"/>
      <c r="F55" s="529"/>
      <c r="G55" s="529"/>
      <c r="H55" s="529"/>
      <c r="I55" s="529"/>
      <c r="J55" s="529"/>
      <c r="K55" s="368" t="s">
        <v>810</v>
      </c>
      <c r="L55" s="529"/>
    </row>
    <row r="56" spans="1:15" s="448" customFormat="1" ht="15" customHeight="1">
      <c r="C56" s="577"/>
      <c r="D56" s="450"/>
    </row>
    <row r="57" spans="1:15" s="448" customFormat="1" ht="15" customHeight="1">
      <c r="C57" s="577"/>
      <c r="D57" s="450"/>
    </row>
    <row r="58" spans="1:15" s="448" customFormat="1" ht="9.75" customHeight="1">
      <c r="C58" s="449"/>
      <c r="D58" s="543"/>
    </row>
    <row r="59" spans="1:15" s="448" customFormat="1" ht="15" customHeight="1">
      <c r="C59" s="450"/>
      <c r="D59" s="450"/>
    </row>
    <row r="60" spans="1:15" s="448" customFormat="1" ht="9.75" customHeight="1">
      <c r="C60" s="449"/>
      <c r="D60" s="543"/>
    </row>
    <row r="61" spans="1:15" s="448" customFormat="1" ht="15" customHeight="1">
      <c r="C61" s="577"/>
      <c r="D61" s="450"/>
    </row>
    <row r="62" spans="1:15" s="448" customFormat="1" ht="9.75" customHeight="1">
      <c r="C62" s="449"/>
      <c r="D62" s="450"/>
    </row>
    <row r="63" spans="1:15" s="448" customFormat="1" ht="9.75" customHeight="1">
      <c r="D63" s="543"/>
    </row>
    <row r="64" spans="1:15" s="448" customFormat="1" ht="15" customHeight="1">
      <c r="B64" s="577"/>
      <c r="C64" s="577"/>
      <c r="D64" s="477"/>
      <c r="E64" s="449"/>
      <c r="F64" s="449"/>
      <c r="G64" s="449"/>
      <c r="H64" s="449"/>
      <c r="I64" s="449"/>
      <c r="J64" s="449"/>
      <c r="K64" s="449"/>
      <c r="L64" s="449"/>
      <c r="M64" s="449"/>
    </row>
    <row r="65" spans="2:13" s="448" customFormat="1" ht="9.75" customHeight="1">
      <c r="C65" s="576"/>
      <c r="D65" s="477"/>
    </row>
    <row r="66" spans="2:13" s="448" customFormat="1" ht="9.75" customHeight="1">
      <c r="C66" s="576"/>
      <c r="D66" s="477"/>
    </row>
    <row r="67" spans="2:13" s="448" customFormat="1" ht="15" customHeight="1">
      <c r="C67" s="577"/>
      <c r="D67" s="450"/>
    </row>
    <row r="68" spans="2:13" s="448" customFormat="1" ht="9.75" customHeight="1">
      <c r="C68" s="449"/>
      <c r="D68" s="543"/>
    </row>
    <row r="69" spans="2:13" s="448" customFormat="1" ht="15" customHeight="1">
      <c r="C69" s="577"/>
      <c r="D69" s="450"/>
    </row>
    <row r="70" spans="2:13" s="448" customFormat="1" ht="9.75" customHeight="1">
      <c r="C70" s="449"/>
      <c r="D70" s="543"/>
    </row>
    <row r="71" spans="2:13" s="448" customFormat="1" ht="15" customHeight="1">
      <c r="C71" s="577"/>
      <c r="D71" s="450"/>
    </row>
    <row r="72" spans="2:13" s="448" customFormat="1" ht="9.75" customHeight="1">
      <c r="C72" s="449"/>
      <c r="D72" s="543"/>
    </row>
    <row r="73" spans="2:13" s="448" customFormat="1" ht="15" customHeight="1">
      <c r="C73" s="577"/>
      <c r="D73" s="450"/>
    </row>
    <row r="74" spans="2:13" s="448" customFormat="1" ht="9.75" customHeight="1">
      <c r="D74" s="543"/>
    </row>
    <row r="75" spans="2:13" s="448" customFormat="1" ht="18" customHeight="1">
      <c r="B75" s="577"/>
      <c r="D75" s="477"/>
    </row>
    <row r="76" spans="2:13" s="448" customFormat="1" ht="15" customHeight="1">
      <c r="B76" s="577"/>
      <c r="C76" s="577"/>
      <c r="D76" s="477"/>
      <c r="E76" s="449"/>
      <c r="F76" s="449"/>
      <c r="G76" s="449"/>
      <c r="H76" s="449"/>
      <c r="I76" s="449"/>
      <c r="J76" s="449"/>
      <c r="K76" s="449"/>
      <c r="L76" s="449"/>
      <c r="M76" s="449"/>
    </row>
    <row r="77" spans="2:13" s="448" customFormat="1" ht="9.75" customHeight="1">
      <c r="B77" s="449"/>
      <c r="C77" s="576"/>
      <c r="D77" s="477"/>
    </row>
    <row r="78" spans="2:13" s="448" customFormat="1" ht="15" customHeight="1">
      <c r="B78" s="577"/>
      <c r="C78" s="577"/>
      <c r="D78" s="477"/>
      <c r="E78" s="449"/>
      <c r="F78" s="449"/>
      <c r="G78" s="449"/>
      <c r="H78" s="449"/>
      <c r="I78" s="449"/>
      <c r="J78" s="449"/>
      <c r="K78" s="449"/>
      <c r="L78" s="449"/>
      <c r="M78" s="449"/>
    </row>
    <row r="79" spans="2:13" s="448" customFormat="1" ht="9.75" customHeight="1">
      <c r="B79" s="449"/>
      <c r="C79" s="576"/>
      <c r="D79" s="477"/>
    </row>
    <row r="80" spans="2:13" s="448" customFormat="1" ht="5.0999999999999996" customHeight="1">
      <c r="D80" s="477"/>
    </row>
    <row r="81" spans="3:13" s="448" customFormat="1" ht="11.1" customHeight="1">
      <c r="D81" s="477"/>
    </row>
    <row r="82" spans="3:13" s="448" customFormat="1" ht="11.1" customHeight="1">
      <c r="C82" s="577"/>
      <c r="D82" s="477"/>
      <c r="E82" s="449"/>
      <c r="F82" s="449"/>
      <c r="G82" s="449"/>
      <c r="H82" s="449"/>
      <c r="I82" s="449"/>
      <c r="J82" s="449"/>
      <c r="K82" s="449"/>
      <c r="L82" s="449"/>
      <c r="M82" s="449"/>
    </row>
    <row r="83" spans="3:13" s="448" customFormat="1" ht="11.25" customHeight="1">
      <c r="C83" s="576"/>
      <c r="D83" s="477"/>
    </row>
    <row r="84" spans="3:13" s="448" customFormat="1" ht="5.25" customHeight="1">
      <c r="D84" s="477"/>
    </row>
    <row r="85" spans="3:13" s="448" customFormat="1" ht="4.1500000000000004" customHeight="1">
      <c r="D85" s="477"/>
      <c r="E85" s="491"/>
      <c r="F85" s="491"/>
      <c r="G85" s="491"/>
      <c r="H85" s="491"/>
      <c r="I85" s="491"/>
      <c r="J85" s="491"/>
      <c r="K85" s="491"/>
      <c r="L85" s="491"/>
      <c r="M85" s="491"/>
    </row>
    <row r="86" spans="3:13" s="448" customFormat="1" ht="11.1" customHeight="1">
      <c r="D86" s="477"/>
    </row>
    <row r="87" spans="3:13" s="448" customFormat="1" ht="10.5" customHeight="1">
      <c r="D87" s="477"/>
    </row>
    <row r="88" spans="3:13" s="448" customFormat="1">
      <c r="D88" s="477"/>
    </row>
    <row r="89" spans="3:13" s="448" customFormat="1">
      <c r="D89" s="477"/>
    </row>
    <row r="90" spans="3:13" s="448" customFormat="1">
      <c r="D90" s="477"/>
    </row>
    <row r="91" spans="3:13" s="448" customFormat="1">
      <c r="D91" s="477"/>
      <c r="E91" s="491"/>
      <c r="F91" s="491"/>
      <c r="G91" s="491"/>
      <c r="H91" s="491"/>
      <c r="I91" s="491"/>
      <c r="J91" s="491"/>
      <c r="K91" s="491"/>
      <c r="L91" s="491"/>
      <c r="M91" s="491"/>
    </row>
    <row r="92" spans="3:13" s="448" customFormat="1">
      <c r="D92" s="477"/>
      <c r="E92" s="491"/>
      <c r="F92" s="491"/>
      <c r="G92" s="491"/>
      <c r="H92" s="491"/>
      <c r="I92" s="491"/>
      <c r="J92" s="491"/>
      <c r="K92" s="491"/>
      <c r="L92" s="491"/>
      <c r="M92" s="491"/>
    </row>
    <row r="93" spans="3:13" s="448" customFormat="1">
      <c r="D93" s="477"/>
      <c r="E93" s="491"/>
      <c r="F93" s="491"/>
      <c r="G93" s="491"/>
      <c r="H93" s="491"/>
      <c r="I93" s="491"/>
      <c r="J93" s="491"/>
      <c r="K93" s="491"/>
      <c r="L93" s="491"/>
      <c r="M93" s="491"/>
    </row>
    <row r="94" spans="3:13" s="448" customFormat="1">
      <c r="D94" s="477"/>
      <c r="E94" s="491"/>
      <c r="F94" s="491"/>
      <c r="G94" s="491"/>
      <c r="H94" s="491"/>
      <c r="I94" s="491"/>
      <c r="J94" s="491"/>
      <c r="K94" s="491"/>
      <c r="L94" s="491"/>
      <c r="M94" s="491"/>
    </row>
    <row r="95" spans="3:13" s="448" customFormat="1">
      <c r="D95" s="477"/>
      <c r="E95" s="491"/>
      <c r="F95" s="491"/>
      <c r="G95" s="491"/>
      <c r="H95" s="491"/>
      <c r="I95" s="491"/>
      <c r="J95" s="491"/>
      <c r="K95" s="491"/>
      <c r="L95" s="491"/>
      <c r="M95" s="491"/>
    </row>
    <row r="96" spans="3:13" s="448" customFormat="1">
      <c r="D96" s="477"/>
      <c r="E96" s="491"/>
      <c r="F96" s="491"/>
      <c r="G96" s="491"/>
      <c r="H96" s="491"/>
      <c r="I96" s="491"/>
      <c r="J96" s="491"/>
      <c r="K96" s="491"/>
      <c r="L96" s="491"/>
      <c r="M96" s="491"/>
    </row>
    <row r="97" spans="4:13" s="448" customFormat="1">
      <c r="D97" s="477"/>
      <c r="E97" s="491"/>
      <c r="F97" s="491"/>
      <c r="G97" s="491"/>
      <c r="H97" s="491"/>
      <c r="I97" s="491"/>
      <c r="J97" s="491"/>
      <c r="K97" s="491"/>
      <c r="L97" s="491"/>
      <c r="M97" s="491"/>
    </row>
    <row r="98" spans="4:13" s="448" customFormat="1">
      <c r="D98" s="477"/>
      <c r="E98" s="491"/>
      <c r="F98" s="491"/>
      <c r="G98" s="491"/>
      <c r="H98" s="491"/>
      <c r="I98" s="491"/>
      <c r="J98" s="491"/>
      <c r="K98" s="491"/>
      <c r="L98" s="491"/>
      <c r="M98" s="491"/>
    </row>
    <row r="99" spans="4:13" s="448" customFormat="1">
      <c r="D99" s="477"/>
      <c r="E99" s="491"/>
      <c r="F99" s="491"/>
      <c r="G99" s="491"/>
      <c r="H99" s="491"/>
      <c r="I99" s="491"/>
      <c r="J99" s="491"/>
      <c r="K99" s="491"/>
      <c r="L99" s="491"/>
      <c r="M99" s="491"/>
    </row>
    <row r="100" spans="4:13" s="448" customFormat="1">
      <c r="D100" s="477"/>
      <c r="E100" s="491"/>
      <c r="F100" s="491"/>
      <c r="G100" s="491"/>
      <c r="H100" s="491"/>
      <c r="I100" s="491"/>
      <c r="J100" s="491"/>
      <c r="K100" s="491"/>
      <c r="L100" s="491"/>
      <c r="M100" s="491"/>
    </row>
    <row r="101" spans="4:13" s="448" customFormat="1">
      <c r="D101" s="477"/>
      <c r="E101" s="491"/>
      <c r="F101" s="491"/>
      <c r="G101" s="491"/>
      <c r="H101" s="491"/>
      <c r="I101" s="491"/>
      <c r="J101" s="491"/>
      <c r="K101" s="491"/>
      <c r="L101" s="491"/>
      <c r="M101" s="491"/>
    </row>
    <row r="102" spans="4:13" s="448" customFormat="1">
      <c r="D102" s="477"/>
      <c r="E102" s="491"/>
      <c r="F102" s="491"/>
      <c r="G102" s="491"/>
      <c r="H102" s="491"/>
      <c r="I102" s="491"/>
      <c r="J102" s="491"/>
      <c r="K102" s="491"/>
      <c r="L102" s="491"/>
      <c r="M102" s="491"/>
    </row>
    <row r="103" spans="4:13" s="448" customFormat="1">
      <c r="D103" s="477"/>
      <c r="E103" s="491"/>
      <c r="F103" s="491"/>
      <c r="G103" s="491"/>
      <c r="H103" s="491"/>
      <c r="I103" s="491"/>
      <c r="J103" s="491"/>
      <c r="K103" s="491"/>
      <c r="L103" s="491"/>
      <c r="M103" s="491"/>
    </row>
    <row r="104" spans="4:13" s="448" customFormat="1">
      <c r="D104" s="477"/>
      <c r="E104" s="491"/>
      <c r="F104" s="491"/>
      <c r="G104" s="491"/>
      <c r="H104" s="491"/>
      <c r="I104" s="491"/>
      <c r="J104" s="491"/>
      <c r="K104" s="491"/>
      <c r="L104" s="491"/>
      <c r="M104" s="491"/>
    </row>
    <row r="105" spans="4:13" s="448" customFormat="1">
      <c r="D105" s="477"/>
      <c r="E105" s="491"/>
      <c r="F105" s="491"/>
      <c r="G105" s="491"/>
      <c r="H105" s="491"/>
      <c r="I105" s="491"/>
      <c r="J105" s="491"/>
      <c r="K105" s="491"/>
      <c r="L105" s="491"/>
      <c r="M105" s="491"/>
    </row>
    <row r="106" spans="4:13" s="448" customFormat="1">
      <c r="D106" s="477"/>
      <c r="E106" s="491"/>
      <c r="F106" s="491"/>
      <c r="G106" s="491"/>
      <c r="H106" s="491"/>
      <c r="I106" s="491"/>
      <c r="J106" s="491"/>
      <c r="K106" s="491"/>
      <c r="L106" s="491"/>
      <c r="M106" s="491"/>
    </row>
    <row r="107" spans="4:13" s="448" customFormat="1">
      <c r="D107" s="477"/>
      <c r="E107" s="491"/>
      <c r="F107" s="491"/>
      <c r="G107" s="491"/>
      <c r="H107" s="491"/>
      <c r="I107" s="491"/>
      <c r="J107" s="491"/>
      <c r="K107" s="491"/>
      <c r="L107" s="491"/>
      <c r="M107" s="491"/>
    </row>
    <row r="108" spans="4:13" s="448" customFormat="1">
      <c r="D108" s="477"/>
      <c r="E108" s="491"/>
      <c r="F108" s="491"/>
      <c r="G108" s="491"/>
      <c r="H108" s="491"/>
      <c r="I108" s="491"/>
      <c r="J108" s="491"/>
      <c r="K108" s="491"/>
      <c r="L108" s="491"/>
      <c r="M108" s="491"/>
    </row>
    <row r="109" spans="4:13" s="448" customFormat="1">
      <c r="D109" s="477"/>
      <c r="E109" s="491"/>
      <c r="F109" s="491"/>
      <c r="G109" s="491"/>
      <c r="H109" s="491"/>
      <c r="I109" s="491"/>
      <c r="J109" s="491"/>
      <c r="K109" s="491"/>
      <c r="L109" s="491"/>
      <c r="M109" s="491"/>
    </row>
    <row r="110" spans="4:13" s="448" customFormat="1">
      <c r="D110" s="477"/>
    </row>
    <row r="111" spans="4:13" s="448" customFormat="1">
      <c r="D111" s="477"/>
    </row>
    <row r="112" spans="4:13" s="448" customFormat="1">
      <c r="D112" s="477"/>
    </row>
    <row r="113" spans="4:4" s="448" customFormat="1">
      <c r="D113" s="477"/>
    </row>
    <row r="114" spans="4:4" s="448" customFormat="1">
      <c r="D114" s="477"/>
    </row>
    <row r="115" spans="4:4" s="448" customFormat="1">
      <c r="D115" s="477"/>
    </row>
    <row r="116" spans="4:4" s="448" customFormat="1">
      <c r="D116" s="477"/>
    </row>
    <row r="117" spans="4:4" s="448" customFormat="1">
      <c r="D117" s="477"/>
    </row>
    <row r="118" spans="4:4" s="448" customFormat="1">
      <c r="D118" s="477"/>
    </row>
    <row r="119" spans="4:4" s="448" customFormat="1">
      <c r="D119" s="477"/>
    </row>
    <row r="120" spans="4:4" s="448" customFormat="1">
      <c r="D120" s="477"/>
    </row>
    <row r="121" spans="4:4" s="448" customFormat="1">
      <c r="D121" s="477"/>
    </row>
    <row r="122" spans="4:4" s="448" customFormat="1">
      <c r="D122" s="477"/>
    </row>
    <row r="123" spans="4:4" s="448" customFormat="1">
      <c r="D123" s="477"/>
    </row>
    <row r="124" spans="4:4" s="448" customFormat="1">
      <c r="D124" s="477"/>
    </row>
    <row r="125" spans="4:4" s="448" customFormat="1">
      <c r="D125" s="477"/>
    </row>
    <row r="126" spans="4:4" s="448" customFormat="1">
      <c r="D126" s="477"/>
    </row>
    <row r="127" spans="4:4" s="448" customFormat="1">
      <c r="D127" s="477"/>
    </row>
    <row r="128" spans="4:4" s="448" customFormat="1">
      <c r="D128" s="477"/>
    </row>
    <row r="129" spans="4:4" s="448" customFormat="1">
      <c r="D129" s="477"/>
    </row>
    <row r="130" spans="4:4" s="448" customFormat="1">
      <c r="D130" s="477"/>
    </row>
    <row r="131" spans="4:4" s="448" customFormat="1">
      <c r="D131" s="477"/>
    </row>
    <row r="132" spans="4:4" s="448" customFormat="1">
      <c r="D132" s="477"/>
    </row>
    <row r="133" spans="4:4" s="448" customFormat="1">
      <c r="D133" s="477"/>
    </row>
    <row r="134" spans="4:4" s="448" customFormat="1">
      <c r="D134" s="477"/>
    </row>
    <row r="135" spans="4:4" s="448" customFormat="1">
      <c r="D135" s="477"/>
    </row>
    <row r="136" spans="4:4" s="448" customFormat="1">
      <c r="D136" s="477"/>
    </row>
    <row r="137" spans="4:4" s="448" customFormat="1">
      <c r="D137" s="477"/>
    </row>
    <row r="138" spans="4:4" s="448" customFormat="1">
      <c r="D138" s="477"/>
    </row>
    <row r="139" spans="4:4" s="448" customFormat="1">
      <c r="D139" s="477"/>
    </row>
    <row r="140" spans="4:4" s="448" customFormat="1">
      <c r="D140" s="477"/>
    </row>
    <row r="141" spans="4:4" s="448" customFormat="1">
      <c r="D141" s="477"/>
    </row>
    <row r="142" spans="4:4" s="448" customFormat="1">
      <c r="D142" s="477"/>
    </row>
    <row r="143" spans="4:4" s="448" customFormat="1">
      <c r="D143" s="477"/>
    </row>
    <row r="144" spans="4:4" s="448" customFormat="1">
      <c r="D144" s="477"/>
    </row>
    <row r="145" spans="4:4" s="448" customFormat="1">
      <c r="D145" s="477"/>
    </row>
    <row r="146" spans="4:4" s="448" customFormat="1">
      <c r="D146" s="477"/>
    </row>
    <row r="147" spans="4:4" s="448" customFormat="1">
      <c r="D147" s="477"/>
    </row>
    <row r="148" spans="4:4" s="448" customFormat="1">
      <c r="D148" s="477"/>
    </row>
    <row r="149" spans="4:4" s="448" customFormat="1">
      <c r="D149" s="477"/>
    </row>
    <row r="150" spans="4:4" s="448" customFormat="1">
      <c r="D150" s="477"/>
    </row>
    <row r="151" spans="4:4" s="448" customFormat="1">
      <c r="D151" s="477"/>
    </row>
    <row r="152" spans="4:4" s="448" customFormat="1">
      <c r="D152" s="477"/>
    </row>
    <row r="153" spans="4:4" s="448" customFormat="1">
      <c r="D153" s="477"/>
    </row>
    <row r="154" spans="4:4" s="448" customFormat="1">
      <c r="D154" s="477"/>
    </row>
    <row r="155" spans="4:4" s="448" customFormat="1">
      <c r="D155" s="477"/>
    </row>
    <row r="156" spans="4:4" s="448" customFormat="1">
      <c r="D156" s="477"/>
    </row>
    <row r="157" spans="4:4" s="448" customFormat="1">
      <c r="D157" s="477"/>
    </row>
    <row r="158" spans="4:4" s="448" customFormat="1">
      <c r="D158" s="477"/>
    </row>
    <row r="159" spans="4:4" s="448" customFormat="1">
      <c r="D159" s="477"/>
    </row>
    <row r="160" spans="4:4" s="448" customFormat="1">
      <c r="D160" s="477"/>
    </row>
    <row r="161" spans="4:4" s="448" customFormat="1">
      <c r="D161" s="477"/>
    </row>
    <row r="162" spans="4:4" s="448" customFormat="1">
      <c r="D162" s="477"/>
    </row>
    <row r="163" spans="4:4" s="448" customFormat="1">
      <c r="D163" s="477"/>
    </row>
    <row r="164" spans="4:4" s="448" customFormat="1">
      <c r="D164" s="477"/>
    </row>
    <row r="165" spans="4:4" s="448" customFormat="1">
      <c r="D165" s="477"/>
    </row>
    <row r="166" spans="4:4" s="448" customFormat="1">
      <c r="D166" s="477"/>
    </row>
    <row r="167" spans="4:4" s="448" customFormat="1">
      <c r="D167" s="477"/>
    </row>
    <row r="168" spans="4:4" s="448" customFormat="1">
      <c r="D168" s="477"/>
    </row>
    <row r="169" spans="4:4" s="448" customFormat="1">
      <c r="D169" s="477"/>
    </row>
    <row r="170" spans="4:4" s="448" customFormat="1">
      <c r="D170" s="477"/>
    </row>
    <row r="171" spans="4:4" s="448" customFormat="1">
      <c r="D171" s="477"/>
    </row>
    <row r="172" spans="4:4" s="448" customFormat="1">
      <c r="D172" s="477"/>
    </row>
    <row r="173" spans="4:4" s="448" customFormat="1">
      <c r="D173" s="477"/>
    </row>
    <row r="174" spans="4:4" s="448" customFormat="1">
      <c r="D174" s="477"/>
    </row>
    <row r="175" spans="4:4" s="448" customFormat="1">
      <c r="D175" s="477"/>
    </row>
    <row r="176" spans="4:4" s="448" customFormat="1">
      <c r="D176" s="477"/>
    </row>
    <row r="177" spans="4:4" s="448" customFormat="1">
      <c r="D177" s="477"/>
    </row>
    <row r="178" spans="4:4" s="448" customFormat="1">
      <c r="D178" s="477"/>
    </row>
    <row r="179" spans="4:4" s="448" customFormat="1">
      <c r="D179" s="477"/>
    </row>
    <row r="180" spans="4:4" s="448" customFormat="1">
      <c r="D180" s="477"/>
    </row>
    <row r="181" spans="4:4" s="448" customFormat="1">
      <c r="D181" s="477"/>
    </row>
    <row r="182" spans="4:4" s="448" customFormat="1">
      <c r="D182" s="477"/>
    </row>
    <row r="183" spans="4:4" s="448" customFormat="1">
      <c r="D183" s="477"/>
    </row>
    <row r="184" spans="4:4" s="448" customFormat="1">
      <c r="D184" s="477"/>
    </row>
    <row r="185" spans="4:4" s="448" customFormat="1">
      <c r="D185" s="477"/>
    </row>
    <row r="186" spans="4:4" s="448" customFormat="1">
      <c r="D186" s="477"/>
    </row>
    <row r="187" spans="4:4" s="448" customFormat="1">
      <c r="D187" s="477"/>
    </row>
    <row r="188" spans="4:4" s="448" customFormat="1">
      <c r="D188" s="477"/>
    </row>
    <row r="189" spans="4:4" s="448" customFormat="1">
      <c r="D189" s="477"/>
    </row>
    <row r="190" spans="4:4" s="448" customFormat="1">
      <c r="D190" s="477"/>
    </row>
    <row r="191" spans="4:4" s="448" customFormat="1">
      <c r="D191" s="477"/>
    </row>
    <row r="192" spans="4:4" s="448" customFormat="1">
      <c r="D192" s="477"/>
    </row>
    <row r="193" spans="4:4" s="448" customFormat="1">
      <c r="D193" s="477"/>
    </row>
    <row r="194" spans="4:4" s="448" customFormat="1">
      <c r="D194" s="477"/>
    </row>
    <row r="195" spans="4:4" s="448" customFormat="1">
      <c r="D195" s="477"/>
    </row>
    <row r="196" spans="4:4" s="448" customFormat="1">
      <c r="D196" s="477"/>
    </row>
    <row r="197" spans="4:4" s="448" customFormat="1">
      <c r="D197" s="477"/>
    </row>
    <row r="198" spans="4:4" s="448" customFormat="1">
      <c r="D198" s="477"/>
    </row>
    <row r="199" spans="4:4" s="448" customFormat="1">
      <c r="D199" s="477"/>
    </row>
    <row r="200" spans="4:4" s="448" customFormat="1">
      <c r="D200" s="477"/>
    </row>
    <row r="201" spans="4:4" s="448" customFormat="1">
      <c r="D201" s="477"/>
    </row>
    <row r="202" spans="4:4" s="448" customFormat="1">
      <c r="D202" s="477"/>
    </row>
    <row r="203" spans="4:4" s="448" customFormat="1">
      <c r="D203" s="477"/>
    </row>
    <row r="204" spans="4:4" s="448" customFormat="1">
      <c r="D204" s="477"/>
    </row>
    <row r="205" spans="4:4" s="448" customFormat="1">
      <c r="D205" s="477"/>
    </row>
    <row r="206" spans="4:4" s="448" customFormat="1">
      <c r="D206" s="477"/>
    </row>
    <row r="207" spans="4:4" s="448" customFormat="1">
      <c r="D207" s="477"/>
    </row>
    <row r="208" spans="4:4" s="448" customFormat="1">
      <c r="D208" s="477"/>
    </row>
    <row r="209" spans="4:4" s="448" customFormat="1">
      <c r="D209" s="477"/>
    </row>
    <row r="210" spans="4:4" s="448" customFormat="1">
      <c r="D210" s="477"/>
    </row>
    <row r="211" spans="4:4" s="448" customFormat="1">
      <c r="D211" s="477"/>
    </row>
    <row r="212" spans="4:4" s="448" customFormat="1">
      <c r="D212" s="477"/>
    </row>
    <row r="213" spans="4:4" s="448" customFormat="1">
      <c r="D213" s="477"/>
    </row>
    <row r="214" spans="4:4" s="448" customFormat="1">
      <c r="D214" s="477"/>
    </row>
    <row r="215" spans="4:4" s="448" customFormat="1">
      <c r="D215" s="477"/>
    </row>
    <row r="216" spans="4:4" s="448" customFormat="1">
      <c r="D216" s="477"/>
    </row>
    <row r="217" spans="4:4" s="448" customFormat="1">
      <c r="D217" s="477"/>
    </row>
    <row r="218" spans="4:4" s="448" customFormat="1">
      <c r="D218" s="477"/>
    </row>
    <row r="219" spans="4:4" s="448" customFormat="1">
      <c r="D219" s="477"/>
    </row>
    <row r="220" spans="4:4" s="448" customFormat="1">
      <c r="D220" s="477"/>
    </row>
    <row r="221" spans="4:4" s="448" customFormat="1">
      <c r="D221" s="477"/>
    </row>
    <row r="222" spans="4:4" s="448" customFormat="1">
      <c r="D222" s="477"/>
    </row>
    <row r="223" spans="4:4" s="448" customFormat="1">
      <c r="D223" s="477"/>
    </row>
    <row r="224" spans="4:4" s="448" customFormat="1">
      <c r="D224" s="477"/>
    </row>
    <row r="225" spans="4:4" s="448" customFormat="1">
      <c r="D225" s="477"/>
    </row>
    <row r="226" spans="4:4" s="448" customFormat="1">
      <c r="D226" s="477"/>
    </row>
    <row r="227" spans="4:4" s="448" customFormat="1">
      <c r="D227" s="477"/>
    </row>
    <row r="228" spans="4:4" s="448" customFormat="1">
      <c r="D228" s="477"/>
    </row>
    <row r="229" spans="4:4" s="448" customFormat="1">
      <c r="D229" s="477"/>
    </row>
    <row r="230" spans="4:4" s="448" customFormat="1">
      <c r="D230" s="477"/>
    </row>
    <row r="231" spans="4:4" s="448" customFormat="1">
      <c r="D231" s="477"/>
    </row>
    <row r="232" spans="4:4" s="448" customFormat="1">
      <c r="D232" s="477"/>
    </row>
    <row r="233" spans="4:4" s="448" customFormat="1">
      <c r="D233" s="477"/>
    </row>
    <row r="234" spans="4:4" s="448" customFormat="1">
      <c r="D234" s="477"/>
    </row>
    <row r="235" spans="4:4" s="448" customFormat="1">
      <c r="D235" s="477"/>
    </row>
    <row r="236" spans="4:4" s="448" customFormat="1">
      <c r="D236" s="477"/>
    </row>
    <row r="237" spans="4:4" s="448" customFormat="1">
      <c r="D237" s="477"/>
    </row>
    <row r="238" spans="4:4" s="448" customFormat="1">
      <c r="D238" s="477"/>
    </row>
    <row r="239" spans="4:4" s="448" customFormat="1">
      <c r="D239" s="477"/>
    </row>
    <row r="240" spans="4:4" s="448" customFormat="1">
      <c r="D240" s="477"/>
    </row>
    <row r="241" spans="4:4" s="448" customFormat="1">
      <c r="D241" s="477"/>
    </row>
    <row r="242" spans="4:4" s="448" customFormat="1">
      <c r="D242" s="477"/>
    </row>
    <row r="243" spans="4:4" s="448" customFormat="1">
      <c r="D243" s="477"/>
    </row>
    <row r="244" spans="4:4" s="448" customFormat="1">
      <c r="D244" s="477"/>
    </row>
    <row r="245" spans="4:4" s="448" customFormat="1">
      <c r="D245" s="477"/>
    </row>
    <row r="246" spans="4:4" s="448" customFormat="1">
      <c r="D246" s="477"/>
    </row>
    <row r="247" spans="4:4" s="448" customFormat="1">
      <c r="D247" s="477"/>
    </row>
    <row r="248" spans="4:4" s="448" customFormat="1">
      <c r="D248" s="477"/>
    </row>
    <row r="249" spans="4:4" s="448" customFormat="1">
      <c r="D249" s="477"/>
    </row>
    <row r="250" spans="4:4" s="448" customFormat="1">
      <c r="D250" s="477"/>
    </row>
    <row r="251" spans="4:4" s="448" customFormat="1">
      <c r="D251" s="477"/>
    </row>
    <row r="252" spans="4:4" s="448" customFormat="1">
      <c r="D252" s="477"/>
    </row>
    <row r="253" spans="4:4" s="448" customFormat="1">
      <c r="D253" s="477"/>
    </row>
    <row r="254" spans="4:4" s="448" customFormat="1">
      <c r="D254" s="477"/>
    </row>
    <row r="255" spans="4:4" s="448" customFormat="1">
      <c r="D255" s="477"/>
    </row>
    <row r="256" spans="4:4" s="448" customFormat="1">
      <c r="D256" s="477"/>
    </row>
    <row r="257" spans="4:4" s="448" customFormat="1">
      <c r="D257" s="477"/>
    </row>
    <row r="258" spans="4:4" s="448" customFormat="1">
      <c r="D258" s="477"/>
    </row>
    <row r="259" spans="4:4" s="448" customFormat="1">
      <c r="D259" s="477"/>
    </row>
    <row r="260" spans="4:4" s="448" customFormat="1">
      <c r="D260" s="477"/>
    </row>
    <row r="261" spans="4:4" s="448" customFormat="1">
      <c r="D261" s="477"/>
    </row>
    <row r="262" spans="4:4" s="448" customFormat="1">
      <c r="D262" s="477"/>
    </row>
    <row r="263" spans="4:4" s="448" customFormat="1">
      <c r="D263" s="477"/>
    </row>
    <row r="264" spans="4:4" s="448" customFormat="1">
      <c r="D264" s="477"/>
    </row>
    <row r="265" spans="4:4" s="448" customFormat="1">
      <c r="D265" s="477"/>
    </row>
    <row r="266" spans="4:4" s="448" customFormat="1">
      <c r="D266" s="477"/>
    </row>
    <row r="267" spans="4:4" s="448" customFormat="1">
      <c r="D267" s="477"/>
    </row>
    <row r="268" spans="4:4" s="448" customFormat="1">
      <c r="D268" s="477"/>
    </row>
    <row r="269" spans="4:4" s="448" customFormat="1">
      <c r="D269" s="477"/>
    </row>
    <row r="270" spans="4:4" s="448" customFormat="1">
      <c r="D270" s="477"/>
    </row>
    <row r="271" spans="4:4" s="448" customFormat="1">
      <c r="D271" s="477"/>
    </row>
    <row r="272" spans="4:4" s="448" customFormat="1">
      <c r="D272" s="477"/>
    </row>
    <row r="273" spans="4:4" s="448" customFormat="1">
      <c r="D273" s="477"/>
    </row>
    <row r="274" spans="4:4" s="448" customFormat="1">
      <c r="D274" s="477"/>
    </row>
    <row r="275" spans="4:4" s="448" customFormat="1">
      <c r="D275" s="477"/>
    </row>
    <row r="276" spans="4:4" s="448" customFormat="1">
      <c r="D276" s="477"/>
    </row>
    <row r="277" spans="4:4" s="448" customFormat="1">
      <c r="D277" s="477"/>
    </row>
    <row r="278" spans="4:4" s="448" customFormat="1">
      <c r="D278" s="477"/>
    </row>
    <row r="279" spans="4:4" s="448" customFormat="1">
      <c r="D279" s="477"/>
    </row>
    <row r="280" spans="4:4" s="448" customFormat="1">
      <c r="D280" s="477"/>
    </row>
    <row r="281" spans="4:4" s="448" customFormat="1">
      <c r="D281" s="477"/>
    </row>
    <row r="282" spans="4:4" s="448" customFormat="1">
      <c r="D282" s="477"/>
    </row>
    <row r="283" spans="4:4" s="448" customFormat="1">
      <c r="D283" s="477"/>
    </row>
    <row r="284" spans="4:4" s="448" customFormat="1">
      <c r="D284" s="477"/>
    </row>
    <row r="285" spans="4:4" s="448" customFormat="1">
      <c r="D285" s="477"/>
    </row>
    <row r="286" spans="4:4" s="448" customFormat="1">
      <c r="D286" s="477"/>
    </row>
    <row r="287" spans="4:4" s="448" customFormat="1">
      <c r="D287" s="477"/>
    </row>
    <row r="288" spans="4:4" s="448" customFormat="1">
      <c r="D288" s="477"/>
    </row>
    <row r="289" spans="4:4" s="448" customFormat="1">
      <c r="D289" s="477"/>
    </row>
    <row r="290" spans="4:4" s="448" customFormat="1">
      <c r="D290" s="477"/>
    </row>
    <row r="291" spans="4:4" s="448" customFormat="1">
      <c r="D291" s="477"/>
    </row>
    <row r="292" spans="4:4" s="448" customFormat="1">
      <c r="D292" s="477"/>
    </row>
    <row r="293" spans="4:4" s="448" customFormat="1">
      <c r="D293" s="477"/>
    </row>
    <row r="294" spans="4:4" s="448" customFormat="1">
      <c r="D294" s="477"/>
    </row>
    <row r="295" spans="4:4" s="448" customFormat="1">
      <c r="D295" s="477"/>
    </row>
    <row r="296" spans="4:4" s="448" customFormat="1">
      <c r="D296" s="477"/>
    </row>
    <row r="297" spans="4:4" s="448" customFormat="1">
      <c r="D297" s="477"/>
    </row>
    <row r="298" spans="4:4" s="448" customFormat="1">
      <c r="D298" s="477"/>
    </row>
    <row r="299" spans="4:4" s="448" customFormat="1">
      <c r="D299" s="477"/>
    </row>
    <row r="300" spans="4:4" s="448" customFormat="1">
      <c r="D300" s="477"/>
    </row>
    <row r="301" spans="4:4" s="448" customFormat="1">
      <c r="D301" s="477"/>
    </row>
    <row r="302" spans="4:4" s="448" customFormat="1">
      <c r="D302" s="477"/>
    </row>
    <row r="303" spans="4:4" s="448" customFormat="1">
      <c r="D303" s="477"/>
    </row>
    <row r="304" spans="4:4" s="448" customFormat="1">
      <c r="D304" s="477"/>
    </row>
    <row r="305" spans="4:4" s="448" customFormat="1">
      <c r="D305" s="477"/>
    </row>
    <row r="306" spans="4:4" s="448" customFormat="1">
      <c r="D306" s="477"/>
    </row>
    <row r="307" spans="4:4" s="448" customFormat="1">
      <c r="D307" s="477"/>
    </row>
    <row r="308" spans="4:4" s="448" customFormat="1">
      <c r="D308" s="477"/>
    </row>
    <row r="309" spans="4:4" s="448" customFormat="1">
      <c r="D309" s="477"/>
    </row>
    <row r="310" spans="4:4" s="448" customFormat="1">
      <c r="D310" s="477"/>
    </row>
    <row r="311" spans="4:4" s="448" customFormat="1">
      <c r="D311" s="477"/>
    </row>
    <row r="312" spans="4:4" s="448" customFormat="1">
      <c r="D312" s="477"/>
    </row>
    <row r="313" spans="4:4" s="448" customFormat="1">
      <c r="D313" s="477"/>
    </row>
    <row r="314" spans="4:4" s="448" customFormat="1">
      <c r="D314" s="477"/>
    </row>
    <row r="315" spans="4:4" s="448" customFormat="1">
      <c r="D315" s="477"/>
    </row>
    <row r="316" spans="4:4" s="448" customFormat="1">
      <c r="D316" s="477"/>
    </row>
    <row r="317" spans="4:4" s="448" customFormat="1">
      <c r="D317" s="477"/>
    </row>
    <row r="318" spans="4:4" s="448" customFormat="1">
      <c r="D318" s="477"/>
    </row>
    <row r="319" spans="4:4" s="448" customFormat="1">
      <c r="D319" s="477"/>
    </row>
    <row r="320" spans="4:4" s="448" customFormat="1">
      <c r="D320" s="477"/>
    </row>
    <row r="321" spans="4:4" s="448" customFormat="1">
      <c r="D321" s="477"/>
    </row>
    <row r="322" spans="4:4" s="448" customFormat="1">
      <c r="D322" s="477"/>
    </row>
    <row r="323" spans="4:4" s="448" customFormat="1">
      <c r="D323" s="477"/>
    </row>
    <row r="324" spans="4:4" s="448" customFormat="1">
      <c r="D324" s="477"/>
    </row>
    <row r="325" spans="4:4" s="448" customFormat="1">
      <c r="D325" s="477"/>
    </row>
    <row r="326" spans="4:4" s="448" customFormat="1">
      <c r="D326" s="477"/>
    </row>
    <row r="327" spans="4:4" s="448" customFormat="1">
      <c r="D327" s="477"/>
    </row>
    <row r="328" spans="4:4" s="448" customFormat="1">
      <c r="D328" s="477"/>
    </row>
    <row r="329" spans="4:4" s="448" customFormat="1">
      <c r="D329" s="477"/>
    </row>
    <row r="330" spans="4:4" s="448" customFormat="1">
      <c r="D330" s="477"/>
    </row>
    <row r="331" spans="4:4" s="448" customFormat="1">
      <c r="D331" s="477"/>
    </row>
    <row r="332" spans="4:4" s="448" customFormat="1">
      <c r="D332" s="477"/>
    </row>
    <row r="333" spans="4:4" s="448" customFormat="1">
      <c r="D333" s="477"/>
    </row>
    <row r="334" spans="4:4" s="448" customFormat="1">
      <c r="D334" s="477"/>
    </row>
    <row r="335" spans="4:4" s="448" customFormat="1">
      <c r="D335" s="477"/>
    </row>
    <row r="336" spans="4:4" s="448" customFormat="1">
      <c r="D336" s="477"/>
    </row>
    <row r="337" spans="4:4" s="448" customFormat="1">
      <c r="D337" s="477"/>
    </row>
    <row r="338" spans="4:4" s="448" customFormat="1">
      <c r="D338" s="477"/>
    </row>
    <row r="339" spans="4:4" s="448" customFormat="1">
      <c r="D339" s="477"/>
    </row>
    <row r="340" spans="4:4" s="448" customFormat="1">
      <c r="D340" s="477"/>
    </row>
    <row r="341" spans="4:4" s="448" customFormat="1">
      <c r="D341" s="477"/>
    </row>
    <row r="342" spans="4:4" s="448" customFormat="1">
      <c r="D342" s="477"/>
    </row>
    <row r="343" spans="4:4" s="448" customFormat="1">
      <c r="D343" s="477"/>
    </row>
    <row r="344" spans="4:4" s="448" customFormat="1">
      <c r="D344" s="477"/>
    </row>
    <row r="345" spans="4:4" s="448" customFormat="1">
      <c r="D345" s="477"/>
    </row>
    <row r="346" spans="4:4" s="448" customFormat="1">
      <c r="D346" s="477"/>
    </row>
    <row r="347" spans="4:4" s="448" customFormat="1">
      <c r="D347" s="477"/>
    </row>
    <row r="348" spans="4:4" s="448" customFormat="1">
      <c r="D348" s="477"/>
    </row>
    <row r="349" spans="4:4" s="448" customFormat="1">
      <c r="D349" s="477"/>
    </row>
    <row r="350" spans="4:4" s="448" customFormat="1">
      <c r="D350" s="477"/>
    </row>
    <row r="351" spans="4:4" s="448" customFormat="1">
      <c r="D351" s="477"/>
    </row>
    <row r="352" spans="4:4" s="448" customFormat="1">
      <c r="D352" s="477"/>
    </row>
    <row r="353" spans="4:4" s="448" customFormat="1">
      <c r="D353" s="477"/>
    </row>
    <row r="354" spans="4:4" s="448" customFormat="1">
      <c r="D354" s="477"/>
    </row>
    <row r="355" spans="4:4" s="448" customFormat="1">
      <c r="D355" s="477"/>
    </row>
    <row r="356" spans="4:4" s="448" customFormat="1">
      <c r="D356" s="477"/>
    </row>
    <row r="357" spans="4:4" s="448" customFormat="1">
      <c r="D357" s="477"/>
    </row>
    <row r="358" spans="4:4" s="448" customFormat="1">
      <c r="D358" s="477"/>
    </row>
    <row r="359" spans="4:4" s="448" customFormat="1">
      <c r="D359" s="477"/>
    </row>
    <row r="360" spans="4:4" s="448" customFormat="1">
      <c r="D360" s="477"/>
    </row>
    <row r="361" spans="4:4" s="448" customFormat="1">
      <c r="D361" s="477"/>
    </row>
    <row r="362" spans="4:4" s="448" customFormat="1">
      <c r="D362" s="477"/>
    </row>
    <row r="363" spans="4:4" s="448" customFormat="1">
      <c r="D363" s="477"/>
    </row>
    <row r="364" spans="4:4" s="448" customFormat="1">
      <c r="D364" s="477"/>
    </row>
    <row r="365" spans="4:4" s="448" customFormat="1">
      <c r="D365" s="477"/>
    </row>
    <row r="366" spans="4:4" s="448" customFormat="1">
      <c r="D366" s="477"/>
    </row>
    <row r="367" spans="4:4" s="448" customFormat="1">
      <c r="D367" s="477"/>
    </row>
    <row r="368" spans="4:4" s="448" customFormat="1">
      <c r="D368" s="477"/>
    </row>
    <row r="369" spans="4:4" s="448" customFormat="1">
      <c r="D369" s="477"/>
    </row>
    <row r="370" spans="4:4" s="448" customFormat="1">
      <c r="D370" s="477"/>
    </row>
    <row r="371" spans="4:4" s="448" customFormat="1">
      <c r="D371" s="477"/>
    </row>
    <row r="372" spans="4:4" s="448" customFormat="1">
      <c r="D372" s="477"/>
    </row>
    <row r="373" spans="4:4" s="448" customFormat="1">
      <c r="D373" s="477"/>
    </row>
    <row r="374" spans="4:4" s="448" customFormat="1">
      <c r="D374" s="477"/>
    </row>
    <row r="375" spans="4:4" s="448" customFormat="1">
      <c r="D375" s="477"/>
    </row>
    <row r="376" spans="4:4" s="448" customFormat="1">
      <c r="D376" s="477"/>
    </row>
    <row r="377" spans="4:4" s="448" customFormat="1">
      <c r="D377" s="477"/>
    </row>
    <row r="378" spans="4:4" s="448" customFormat="1">
      <c r="D378" s="477"/>
    </row>
    <row r="379" spans="4:4" s="448" customFormat="1">
      <c r="D379" s="477"/>
    </row>
    <row r="380" spans="4:4" s="448" customFormat="1">
      <c r="D380" s="477"/>
    </row>
    <row r="381" spans="4:4" s="448" customFormat="1">
      <c r="D381" s="477"/>
    </row>
    <row r="382" spans="4:4" s="448" customFormat="1">
      <c r="D382" s="477"/>
    </row>
    <row r="383" spans="4:4" s="448" customFormat="1">
      <c r="D383" s="477"/>
    </row>
    <row r="384" spans="4:4" s="448" customFormat="1">
      <c r="D384" s="477"/>
    </row>
    <row r="385" spans="4:4" s="448" customFormat="1">
      <c r="D385" s="477"/>
    </row>
    <row r="386" spans="4:4" s="448" customFormat="1">
      <c r="D386" s="477"/>
    </row>
    <row r="387" spans="4:4" s="448" customFormat="1">
      <c r="D387" s="477"/>
    </row>
    <row r="388" spans="4:4" s="448" customFormat="1">
      <c r="D388" s="477"/>
    </row>
    <row r="389" spans="4:4" s="448" customFormat="1">
      <c r="D389" s="477"/>
    </row>
    <row r="390" spans="4:4" s="448" customFormat="1">
      <c r="D390" s="477"/>
    </row>
    <row r="391" spans="4:4" s="448" customFormat="1">
      <c r="D391" s="477"/>
    </row>
    <row r="392" spans="4:4" s="448" customFormat="1">
      <c r="D392" s="477"/>
    </row>
    <row r="393" spans="4:4" s="448" customFormat="1">
      <c r="D393" s="477"/>
    </row>
    <row r="394" spans="4:4" s="448" customFormat="1">
      <c r="D394" s="477"/>
    </row>
    <row r="395" spans="4:4" s="448" customFormat="1">
      <c r="D395" s="477"/>
    </row>
    <row r="396" spans="4:4" s="448" customFormat="1">
      <c r="D396" s="477"/>
    </row>
    <row r="397" spans="4:4" s="448" customFormat="1">
      <c r="D397" s="477"/>
    </row>
    <row r="398" spans="4:4" s="448" customFormat="1">
      <c r="D398" s="477"/>
    </row>
    <row r="399" spans="4:4" s="448" customFormat="1">
      <c r="D399" s="477"/>
    </row>
    <row r="400" spans="4:4" s="448" customFormat="1">
      <c r="D400" s="477"/>
    </row>
    <row r="401" spans="4:4" s="448" customFormat="1">
      <c r="D401" s="477"/>
    </row>
    <row r="402" spans="4:4" s="448" customFormat="1">
      <c r="D402" s="477"/>
    </row>
    <row r="403" spans="4:4" s="448" customFormat="1">
      <c r="D403" s="477"/>
    </row>
    <row r="404" spans="4:4" s="448" customFormat="1">
      <c r="D404" s="477"/>
    </row>
    <row r="405" spans="4:4" s="448" customFormat="1">
      <c r="D405" s="477"/>
    </row>
    <row r="406" spans="4:4" s="448" customFormat="1">
      <c r="D406" s="477"/>
    </row>
    <row r="407" spans="4:4" s="448" customFormat="1">
      <c r="D407" s="477"/>
    </row>
    <row r="408" spans="4:4" s="448" customFormat="1">
      <c r="D408" s="477"/>
    </row>
    <row r="409" spans="4:4" s="448" customFormat="1">
      <c r="D409" s="477"/>
    </row>
    <row r="410" spans="4:4" s="448" customFormat="1">
      <c r="D410" s="477"/>
    </row>
    <row r="411" spans="4:4" s="448" customFormat="1">
      <c r="D411" s="477"/>
    </row>
    <row r="412" spans="4:4" s="448" customFormat="1">
      <c r="D412" s="477"/>
    </row>
    <row r="413" spans="4:4" s="448" customFormat="1">
      <c r="D413" s="477"/>
    </row>
    <row r="414" spans="4:4" s="448" customFormat="1">
      <c r="D414" s="477"/>
    </row>
    <row r="415" spans="4:4" s="448" customFormat="1">
      <c r="D415" s="477"/>
    </row>
    <row r="416" spans="4:4" s="448" customFormat="1">
      <c r="D416" s="477"/>
    </row>
    <row r="417" spans="4:4" s="448" customFormat="1">
      <c r="D417" s="477"/>
    </row>
    <row r="418" spans="4:4" s="448" customFormat="1">
      <c r="D418" s="477"/>
    </row>
    <row r="419" spans="4:4" s="448" customFormat="1">
      <c r="D419" s="477"/>
    </row>
    <row r="420" spans="4:4" s="448" customFormat="1">
      <c r="D420" s="477"/>
    </row>
    <row r="421" spans="4:4" s="448" customFormat="1">
      <c r="D421" s="477"/>
    </row>
    <row r="422" spans="4:4" s="448" customFormat="1">
      <c r="D422" s="477"/>
    </row>
    <row r="423" spans="4:4" s="448" customFormat="1">
      <c r="D423" s="477"/>
    </row>
    <row r="424" spans="4:4" s="448" customFormat="1">
      <c r="D424" s="477"/>
    </row>
    <row r="425" spans="4:4" s="448" customFormat="1">
      <c r="D425" s="477"/>
    </row>
    <row r="426" spans="4:4" s="448" customFormat="1">
      <c r="D426" s="477"/>
    </row>
    <row r="427" spans="4:4" s="448" customFormat="1">
      <c r="D427" s="477"/>
    </row>
    <row r="428" spans="4:4" s="448" customFormat="1">
      <c r="D428" s="477"/>
    </row>
    <row r="429" spans="4:4" s="448" customFormat="1">
      <c r="D429" s="477"/>
    </row>
    <row r="430" spans="4:4" s="448" customFormat="1">
      <c r="D430" s="477"/>
    </row>
    <row r="431" spans="4:4" s="448" customFormat="1">
      <c r="D431" s="477"/>
    </row>
    <row r="432" spans="4:4" s="448" customFormat="1">
      <c r="D432" s="477"/>
    </row>
    <row r="433" spans="4:4" s="448" customFormat="1">
      <c r="D433" s="477"/>
    </row>
    <row r="434" spans="4:4" s="448" customFormat="1">
      <c r="D434" s="477"/>
    </row>
    <row r="435" spans="4:4" s="448" customFormat="1">
      <c r="D435" s="477"/>
    </row>
    <row r="436" spans="4:4" s="448" customFormat="1">
      <c r="D436" s="477"/>
    </row>
    <row r="437" spans="4:4" s="448" customFormat="1">
      <c r="D437" s="477"/>
    </row>
    <row r="438" spans="4:4" s="448" customFormat="1">
      <c r="D438" s="477"/>
    </row>
    <row r="439" spans="4:4" s="448" customFormat="1">
      <c r="D439" s="477"/>
    </row>
    <row r="440" spans="4:4" s="448" customFormat="1">
      <c r="D440" s="477"/>
    </row>
    <row r="441" spans="4:4" s="448" customFormat="1">
      <c r="D441" s="477"/>
    </row>
    <row r="442" spans="4:4" s="448" customFormat="1">
      <c r="D442" s="477"/>
    </row>
    <row r="443" spans="4:4" s="448" customFormat="1">
      <c r="D443" s="477"/>
    </row>
    <row r="444" spans="4:4" s="448" customFormat="1">
      <c r="D444" s="477"/>
    </row>
    <row r="445" spans="4:4" s="448" customFormat="1">
      <c r="D445" s="477"/>
    </row>
    <row r="446" spans="4:4" s="448" customFormat="1">
      <c r="D446" s="477"/>
    </row>
    <row r="447" spans="4:4" s="448" customFormat="1">
      <c r="D447" s="477"/>
    </row>
    <row r="448" spans="4:4" s="448" customFormat="1">
      <c r="D448" s="477"/>
    </row>
    <row r="449" spans="4:4" s="448" customFormat="1">
      <c r="D449" s="477"/>
    </row>
    <row r="450" spans="4:4" s="448" customFormat="1">
      <c r="D450" s="477"/>
    </row>
    <row r="451" spans="4:4" s="448" customFormat="1">
      <c r="D451" s="477"/>
    </row>
    <row r="452" spans="4:4" s="448" customFormat="1">
      <c r="D452" s="477"/>
    </row>
    <row r="453" spans="4:4" s="448" customFormat="1">
      <c r="D453" s="477"/>
    </row>
    <row r="454" spans="4:4" s="448" customFormat="1">
      <c r="D454" s="477"/>
    </row>
    <row r="455" spans="4:4" s="448" customFormat="1">
      <c r="D455" s="477"/>
    </row>
    <row r="456" spans="4:4" s="448" customFormat="1">
      <c r="D456" s="477"/>
    </row>
    <row r="457" spans="4:4" s="448" customFormat="1">
      <c r="D457" s="477"/>
    </row>
    <row r="458" spans="4:4" s="448" customFormat="1">
      <c r="D458" s="477"/>
    </row>
    <row r="459" spans="4:4" s="448" customFormat="1">
      <c r="D459" s="477"/>
    </row>
    <row r="460" spans="4:4" s="448" customFormat="1">
      <c r="D460" s="477"/>
    </row>
    <row r="461" spans="4:4" s="448" customFormat="1">
      <c r="D461" s="477"/>
    </row>
    <row r="462" spans="4:4" s="448" customFormat="1">
      <c r="D462" s="477"/>
    </row>
    <row r="463" spans="4:4" s="448" customFormat="1">
      <c r="D463" s="477"/>
    </row>
    <row r="464" spans="4:4" s="448" customFormat="1">
      <c r="D464" s="477"/>
    </row>
    <row r="465" spans="4:4" s="448" customFormat="1">
      <c r="D465" s="477"/>
    </row>
    <row r="466" spans="4:4" s="448" customFormat="1">
      <c r="D466" s="477"/>
    </row>
    <row r="467" spans="4:4" s="448" customFormat="1">
      <c r="D467" s="477"/>
    </row>
    <row r="468" spans="4:4" s="448" customFormat="1">
      <c r="D468" s="477"/>
    </row>
    <row r="469" spans="4:4" s="448" customFormat="1">
      <c r="D469" s="477"/>
    </row>
    <row r="470" spans="4:4" s="448" customFormat="1">
      <c r="D470" s="477"/>
    </row>
    <row r="471" spans="4:4" s="448" customFormat="1">
      <c r="D471" s="477"/>
    </row>
    <row r="472" spans="4:4" s="448" customFormat="1">
      <c r="D472" s="477"/>
    </row>
    <row r="473" spans="4:4" s="448" customFormat="1">
      <c r="D473" s="477"/>
    </row>
    <row r="474" spans="4:4" s="448" customFormat="1">
      <c r="D474" s="477"/>
    </row>
    <row r="475" spans="4:4" s="448" customFormat="1">
      <c r="D475" s="477"/>
    </row>
    <row r="476" spans="4:4" s="448" customFormat="1">
      <c r="D476" s="477"/>
    </row>
    <row r="477" spans="4:4" s="448" customFormat="1">
      <c r="D477" s="477"/>
    </row>
    <row r="478" spans="4:4" s="448" customFormat="1">
      <c r="D478" s="477"/>
    </row>
    <row r="479" spans="4:4" s="448" customFormat="1">
      <c r="D479" s="477"/>
    </row>
    <row r="480" spans="4:4" s="448" customFormat="1">
      <c r="D480" s="477"/>
    </row>
    <row r="481" spans="4:4" s="448" customFormat="1">
      <c r="D481" s="477"/>
    </row>
    <row r="482" spans="4:4" s="448" customFormat="1">
      <c r="D482" s="477"/>
    </row>
    <row r="483" spans="4:4" s="448" customFormat="1">
      <c r="D483" s="477"/>
    </row>
    <row r="484" spans="4:4" s="448" customFormat="1">
      <c r="D484" s="477"/>
    </row>
    <row r="485" spans="4:4" s="448" customFormat="1">
      <c r="D485" s="477"/>
    </row>
    <row r="486" spans="4:4" s="448" customFormat="1">
      <c r="D486" s="477"/>
    </row>
    <row r="487" spans="4:4" s="448" customFormat="1">
      <c r="D487" s="477"/>
    </row>
    <row r="488" spans="4:4" s="448" customFormat="1">
      <c r="D488" s="477"/>
    </row>
    <row r="489" spans="4:4" s="448" customFormat="1">
      <c r="D489" s="477"/>
    </row>
    <row r="490" spans="4:4" s="448" customFormat="1">
      <c r="D490" s="477"/>
    </row>
    <row r="491" spans="4:4" s="448" customFormat="1">
      <c r="D491" s="477"/>
    </row>
    <row r="492" spans="4:4" s="448" customFormat="1">
      <c r="D492" s="477"/>
    </row>
    <row r="493" spans="4:4" s="448" customFormat="1">
      <c r="D493" s="477"/>
    </row>
    <row r="494" spans="4:4" s="448" customFormat="1">
      <c r="D494" s="477"/>
    </row>
    <row r="495" spans="4:4" s="448" customFormat="1">
      <c r="D495" s="477"/>
    </row>
    <row r="496" spans="4:4" s="448" customFormat="1">
      <c r="D496" s="477"/>
    </row>
    <row r="497" spans="4:4" s="448" customFormat="1">
      <c r="D497" s="477"/>
    </row>
    <row r="498" spans="4:4" s="448" customFormat="1">
      <c r="D498" s="477"/>
    </row>
    <row r="499" spans="4:4" s="448" customFormat="1">
      <c r="D499" s="477"/>
    </row>
    <row r="500" spans="4:4" s="448" customFormat="1">
      <c r="D500" s="477"/>
    </row>
    <row r="501" spans="4:4" s="448" customFormat="1">
      <c r="D501" s="477"/>
    </row>
    <row r="502" spans="4:4" s="448" customFormat="1">
      <c r="D502" s="477"/>
    </row>
    <row r="503" spans="4:4" s="448" customFormat="1">
      <c r="D503" s="477"/>
    </row>
    <row r="504" spans="4:4" s="448" customFormat="1">
      <c r="D504" s="477"/>
    </row>
    <row r="505" spans="4:4" s="448" customFormat="1">
      <c r="D505" s="477"/>
    </row>
    <row r="506" spans="4:4" s="448" customFormat="1">
      <c r="D506" s="477"/>
    </row>
    <row r="507" spans="4:4" s="448" customFormat="1">
      <c r="D507" s="477"/>
    </row>
    <row r="508" spans="4:4" s="448" customFormat="1">
      <c r="D508" s="477"/>
    </row>
  </sheetData>
  <mergeCells count="4">
    <mergeCell ref="E7:G7"/>
    <mergeCell ref="I7:K7"/>
    <mergeCell ref="E8:G8"/>
    <mergeCell ref="I8:K8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headerFooter scaleWithDoc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M57"/>
  <sheetViews>
    <sheetView view="pageBreakPreview" zoomScale="90" zoomScaleNormal="100" zoomScaleSheetLayoutView="90" workbookViewId="0">
      <selection activeCell="B5" sqref="B5"/>
    </sheetView>
  </sheetViews>
  <sheetFormatPr defaultColWidth="12.5703125" defaultRowHeight="17.25"/>
  <cols>
    <col min="1" max="1" width="1.85546875" style="501" customWidth="1"/>
    <col min="2" max="2" width="12.5703125" style="501"/>
    <col min="3" max="3" width="29.7109375" style="501" customWidth="1"/>
    <col min="4" max="4" width="7.85546875" style="502" customWidth="1"/>
    <col min="5" max="5" width="8.28515625" style="501" customWidth="1"/>
    <col min="6" max="6" width="7.5703125" style="501" customWidth="1"/>
    <col min="7" max="7" width="12" style="501" customWidth="1"/>
    <col min="8" max="8" width="1.85546875" style="501" customWidth="1"/>
    <col min="9" max="9" width="9.7109375" style="501" customWidth="1"/>
    <col min="10" max="10" width="8.28515625" style="501" customWidth="1"/>
    <col min="11" max="11" width="11.28515625" style="501" customWidth="1"/>
    <col min="12" max="12" width="1.85546875" style="501" customWidth="1"/>
    <col min="13" max="16384" width="12.5703125" style="501"/>
  </cols>
  <sheetData>
    <row r="1" spans="1:13" s="452" customFormat="1" ht="16.5">
      <c r="D1" s="459"/>
    </row>
    <row r="2" spans="1:13" s="452" customFormat="1" ht="16.5" customHeight="1">
      <c r="B2" s="453" t="s">
        <v>1217</v>
      </c>
      <c r="C2" s="454" t="s">
        <v>730</v>
      </c>
      <c r="D2" s="459"/>
    </row>
    <row r="3" spans="1:13" s="452" customFormat="1" ht="15" customHeight="1">
      <c r="B3" s="453"/>
      <c r="C3" s="454" t="s">
        <v>1168</v>
      </c>
      <c r="D3" s="459"/>
    </row>
    <row r="4" spans="1:13" s="452" customFormat="1" ht="16.5" customHeight="1">
      <c r="B4" s="456" t="s">
        <v>1218</v>
      </c>
      <c r="C4" s="457" t="s">
        <v>731</v>
      </c>
      <c r="D4" s="459"/>
    </row>
    <row r="5" spans="1:13" s="452" customFormat="1" ht="15" customHeight="1">
      <c r="B5" s="456"/>
      <c r="C5" s="457" t="s">
        <v>1169</v>
      </c>
      <c r="D5" s="459"/>
    </row>
    <row r="6" spans="1:13" s="452" customFormat="1" ht="16.5" customHeight="1" thickBot="1">
      <c r="A6" s="457"/>
      <c r="D6" s="459"/>
    </row>
    <row r="7" spans="1:13" s="452" customFormat="1" ht="8.1" customHeight="1" thickTop="1">
      <c r="A7" s="527"/>
      <c r="B7" s="527"/>
      <c r="C7" s="527"/>
      <c r="D7" s="528"/>
      <c r="E7" s="527"/>
      <c r="F7" s="527"/>
      <c r="G7" s="527"/>
      <c r="H7" s="527"/>
      <c r="I7" s="527"/>
      <c r="J7" s="527"/>
      <c r="K7" s="527"/>
      <c r="L7" s="527"/>
      <c r="M7" s="584"/>
    </row>
    <row r="8" spans="1:13" s="452" customFormat="1" ht="16.5">
      <c r="A8" s="448"/>
      <c r="B8" s="461" t="s">
        <v>707</v>
      </c>
      <c r="C8" s="438"/>
      <c r="D8" s="463" t="s">
        <v>1</v>
      </c>
      <c r="E8" s="1722" t="s">
        <v>732</v>
      </c>
      <c r="F8" s="1722"/>
      <c r="G8" s="1722"/>
      <c r="H8" s="413"/>
      <c r="I8" s="1722" t="s">
        <v>733</v>
      </c>
      <c r="J8" s="1722"/>
      <c r="K8" s="1722"/>
      <c r="L8" s="612"/>
      <c r="M8" s="584"/>
    </row>
    <row r="9" spans="1:13" s="452" customFormat="1" ht="16.5">
      <c r="A9" s="548"/>
      <c r="B9" s="549" t="s">
        <v>710</v>
      </c>
      <c r="C9" s="590"/>
      <c r="D9" s="551" t="s">
        <v>397</v>
      </c>
      <c r="E9" s="1724" t="s">
        <v>734</v>
      </c>
      <c r="F9" s="1724"/>
      <c r="G9" s="1724"/>
      <c r="H9" s="619"/>
      <c r="I9" s="1724" t="s">
        <v>735</v>
      </c>
      <c r="J9" s="1724"/>
      <c r="K9" s="1724"/>
      <c r="L9" s="448"/>
      <c r="M9" s="584"/>
    </row>
    <row r="10" spans="1:13" s="452" customFormat="1" ht="17.100000000000001" customHeight="1">
      <c r="A10" s="448"/>
      <c r="B10" s="438"/>
      <c r="C10" s="438"/>
      <c r="D10" s="469"/>
      <c r="E10" s="510" t="s">
        <v>2</v>
      </c>
      <c r="F10" s="510" t="s">
        <v>33</v>
      </c>
      <c r="G10" s="510" t="s">
        <v>34</v>
      </c>
      <c r="H10" s="470"/>
      <c r="I10" s="510" t="s">
        <v>2</v>
      </c>
      <c r="J10" s="510" t="s">
        <v>33</v>
      </c>
      <c r="K10" s="510" t="s">
        <v>34</v>
      </c>
      <c r="L10" s="591"/>
      <c r="M10" s="584"/>
    </row>
    <row r="11" spans="1:13" s="452" customFormat="1" ht="16.5">
      <c r="A11" s="448"/>
      <c r="B11" s="438"/>
      <c r="C11" s="438"/>
      <c r="D11" s="469"/>
      <c r="E11" s="471" t="s">
        <v>7</v>
      </c>
      <c r="F11" s="471" t="s">
        <v>35</v>
      </c>
      <c r="G11" s="471" t="s">
        <v>36</v>
      </c>
      <c r="H11" s="471"/>
      <c r="I11" s="471" t="s">
        <v>7</v>
      </c>
      <c r="J11" s="471" t="s">
        <v>35</v>
      </c>
      <c r="K11" s="471" t="s">
        <v>36</v>
      </c>
      <c r="L11" s="581"/>
      <c r="M11" s="584"/>
    </row>
    <row r="12" spans="1:13" s="452" customFormat="1" ht="1.5" customHeight="1">
      <c r="A12" s="473"/>
      <c r="B12" s="473"/>
      <c r="C12" s="473"/>
      <c r="D12" s="566"/>
      <c r="E12" s="473"/>
      <c r="F12" s="473"/>
      <c r="G12" s="473"/>
      <c r="H12" s="473"/>
      <c r="I12" s="473"/>
      <c r="J12" s="473"/>
      <c r="K12" s="473"/>
      <c r="L12" s="473"/>
      <c r="M12" s="584"/>
    </row>
    <row r="13" spans="1:13" s="452" customFormat="1" ht="8.1" customHeight="1">
      <c r="A13" s="438"/>
      <c r="B13" s="438"/>
      <c r="C13" s="438"/>
      <c r="D13" s="427"/>
      <c r="E13" s="438"/>
      <c r="F13" s="438"/>
      <c r="G13" s="438"/>
      <c r="H13" s="438"/>
      <c r="I13" s="438"/>
      <c r="J13" s="438"/>
      <c r="K13" s="438"/>
      <c r="L13" s="512"/>
      <c r="M13" s="584"/>
    </row>
    <row r="14" spans="1:13" s="452" customFormat="1" ht="14.1" customHeight="1">
      <c r="A14" s="438"/>
      <c r="B14" s="461" t="s">
        <v>2</v>
      </c>
      <c r="C14" s="438"/>
      <c r="D14" s="422">
        <v>2020</v>
      </c>
      <c r="E14" s="423">
        <f t="shared" ref="E14:G16" si="0">SUM(E18,E22,E26,E30,E34,E38,E42,E46,E50)</f>
        <v>2012</v>
      </c>
      <c r="F14" s="423">
        <f t="shared" si="0"/>
        <v>590</v>
      </c>
      <c r="G14" s="423">
        <f t="shared" si="0"/>
        <v>1422</v>
      </c>
      <c r="H14" s="514"/>
      <c r="I14" s="423">
        <f t="shared" ref="I14:K16" si="1">SUM(I18,I22,I26,I30,I34,I38,I42,I46,I50)</f>
        <v>369312</v>
      </c>
      <c r="J14" s="423">
        <f t="shared" si="1"/>
        <v>139285</v>
      </c>
      <c r="K14" s="423">
        <f t="shared" si="1"/>
        <v>230027</v>
      </c>
      <c r="L14" s="448"/>
      <c r="M14" s="584"/>
    </row>
    <row r="15" spans="1:13" s="452" customFormat="1" ht="14.1" customHeight="1">
      <c r="A15" s="438"/>
      <c r="B15" s="549" t="s">
        <v>7</v>
      </c>
      <c r="C15" s="438"/>
      <c r="D15" s="464">
        <v>2021</v>
      </c>
      <c r="E15" s="423">
        <f t="shared" si="0"/>
        <v>1939</v>
      </c>
      <c r="F15" s="423">
        <f t="shared" si="0"/>
        <v>578</v>
      </c>
      <c r="G15" s="423">
        <f t="shared" si="0"/>
        <v>1361</v>
      </c>
      <c r="H15" s="514"/>
      <c r="I15" s="423">
        <f t="shared" si="1"/>
        <v>383919</v>
      </c>
      <c r="J15" s="423">
        <f t="shared" si="1"/>
        <v>145558</v>
      </c>
      <c r="K15" s="423">
        <f t="shared" si="1"/>
        <v>238361</v>
      </c>
      <c r="L15" s="448"/>
      <c r="M15" s="584"/>
    </row>
    <row r="16" spans="1:13" s="452" customFormat="1" ht="14.1" customHeight="1">
      <c r="A16" s="438"/>
      <c r="B16" s="413"/>
      <c r="C16" s="438"/>
      <c r="D16" s="1332">
        <v>2022</v>
      </c>
      <c r="E16" s="423">
        <f t="shared" si="0"/>
        <v>5235</v>
      </c>
      <c r="F16" s="423">
        <f t="shared" si="0"/>
        <v>1267</v>
      </c>
      <c r="G16" s="423">
        <f t="shared" si="0"/>
        <v>3968</v>
      </c>
      <c r="H16" s="514"/>
      <c r="I16" s="423">
        <f t="shared" si="1"/>
        <v>376858</v>
      </c>
      <c r="J16" s="423">
        <f t="shared" si="1"/>
        <v>142300</v>
      </c>
      <c r="K16" s="423">
        <f t="shared" si="1"/>
        <v>234558</v>
      </c>
      <c r="L16" s="448"/>
      <c r="M16" s="584"/>
    </row>
    <row r="17" spans="1:13" s="452" customFormat="1" ht="14.1" customHeight="1">
      <c r="A17" s="438"/>
      <c r="B17" s="413"/>
      <c r="C17" s="438"/>
      <c r="D17" s="427"/>
      <c r="E17" s="514"/>
      <c r="F17" s="514"/>
      <c r="G17" s="514"/>
      <c r="H17" s="514"/>
      <c r="I17" s="514"/>
      <c r="J17" s="514"/>
      <c r="K17" s="514"/>
      <c r="L17" s="448"/>
      <c r="M17" s="584"/>
    </row>
    <row r="18" spans="1:13" s="452" customFormat="1" ht="14.1" customHeight="1">
      <c r="A18" s="438"/>
      <c r="B18" s="461" t="s">
        <v>713</v>
      </c>
      <c r="C18" s="466"/>
      <c r="D18" s="427">
        <v>2020</v>
      </c>
      <c r="E18" s="514">
        <f>SUM(F18:G18)</f>
        <v>1419</v>
      </c>
      <c r="F18" s="514">
        <v>364</v>
      </c>
      <c r="G18" s="514">
        <v>1055</v>
      </c>
      <c r="H18" s="514"/>
      <c r="I18" s="514">
        <f>SUM(J18:K18)</f>
        <v>24509</v>
      </c>
      <c r="J18" s="514">
        <v>6746</v>
      </c>
      <c r="K18" s="514">
        <v>17763</v>
      </c>
      <c r="L18" s="620"/>
      <c r="M18" s="584"/>
    </row>
    <row r="19" spans="1:13" s="452" customFormat="1" ht="14.1" customHeight="1">
      <c r="A19" s="438"/>
      <c r="B19" s="549" t="s">
        <v>714</v>
      </c>
      <c r="C19" s="482"/>
      <c r="D19" s="427">
        <v>2021</v>
      </c>
      <c r="E19" s="514">
        <f t="shared" ref="E19:E20" si="2">SUM(F19:G19)</f>
        <v>1228</v>
      </c>
      <c r="F19" s="514">
        <v>338</v>
      </c>
      <c r="G19" s="514">
        <v>890</v>
      </c>
      <c r="H19" s="514"/>
      <c r="I19" s="514">
        <f t="shared" ref="I19:I20" si="3">SUM(J19:K19)</f>
        <v>27665</v>
      </c>
      <c r="J19" s="514">
        <v>7679</v>
      </c>
      <c r="K19" s="514">
        <v>19986</v>
      </c>
      <c r="L19" s="594"/>
      <c r="M19" s="584"/>
    </row>
    <row r="20" spans="1:13" s="452" customFormat="1" ht="14.1" customHeight="1">
      <c r="A20" s="438"/>
      <c r="B20" s="413"/>
      <c r="C20" s="482"/>
      <c r="D20" s="427">
        <v>2022</v>
      </c>
      <c r="E20" s="514">
        <f t="shared" si="2"/>
        <v>4580</v>
      </c>
      <c r="F20" s="514">
        <v>1053</v>
      </c>
      <c r="G20" s="514">
        <v>3527</v>
      </c>
      <c r="H20" s="514"/>
      <c r="I20" s="514">
        <f t="shared" si="3"/>
        <v>27196</v>
      </c>
      <c r="J20" s="514">
        <v>7729</v>
      </c>
      <c r="K20" s="514">
        <v>19467</v>
      </c>
      <c r="L20" s="594"/>
      <c r="M20" s="584"/>
    </row>
    <row r="21" spans="1:13" s="452" customFormat="1" ht="14.1" customHeight="1">
      <c r="A21" s="438"/>
      <c r="B21" s="413"/>
      <c r="C21" s="482"/>
      <c r="D21" s="427"/>
      <c r="E21" s="514"/>
      <c r="F21" s="514"/>
      <c r="G21" s="514"/>
      <c r="H21" s="514"/>
      <c r="I21" s="514"/>
      <c r="J21" s="514"/>
      <c r="K21" s="514"/>
      <c r="L21" s="594"/>
      <c r="M21" s="584"/>
    </row>
    <row r="22" spans="1:13" s="452" customFormat="1" ht="14.1" customHeight="1">
      <c r="A22" s="438"/>
      <c r="B22" s="461" t="s">
        <v>715</v>
      </c>
      <c r="C22" s="438"/>
      <c r="D22" s="427">
        <v>2020</v>
      </c>
      <c r="E22" s="514">
        <f>SUM(F22:G22)</f>
        <v>2</v>
      </c>
      <c r="F22" s="596" t="s">
        <v>29</v>
      </c>
      <c r="G22" s="514">
        <v>2</v>
      </c>
      <c r="H22" s="514"/>
      <c r="I22" s="514">
        <f>SUM(J22:K22)</f>
        <v>33175</v>
      </c>
      <c r="J22" s="514">
        <v>10863</v>
      </c>
      <c r="K22" s="514">
        <v>22312</v>
      </c>
      <c r="L22" s="620"/>
      <c r="M22" s="584"/>
    </row>
    <row r="23" spans="1:13" s="452" customFormat="1" ht="14.1" customHeight="1">
      <c r="A23" s="438"/>
      <c r="B23" s="549" t="s">
        <v>716</v>
      </c>
      <c r="C23" s="461"/>
      <c r="D23" s="427">
        <v>2021</v>
      </c>
      <c r="E23" s="514">
        <f t="shared" ref="E23:E24" si="4">SUM(F23:G23)</f>
        <v>9</v>
      </c>
      <c r="F23" s="514">
        <v>5</v>
      </c>
      <c r="G23" s="514">
        <v>4</v>
      </c>
      <c r="H23" s="514"/>
      <c r="I23" s="514">
        <f t="shared" ref="I23:I24" si="5">SUM(J23:K23)</f>
        <v>34060</v>
      </c>
      <c r="J23" s="514">
        <v>11179</v>
      </c>
      <c r="K23" s="514">
        <v>22881</v>
      </c>
      <c r="L23" s="594"/>
      <c r="M23" s="584"/>
    </row>
    <row r="24" spans="1:13" s="452" customFormat="1" ht="14.1" customHeight="1">
      <c r="A24" s="438"/>
      <c r="B24" s="413"/>
      <c r="C24" s="461"/>
      <c r="D24" s="427">
        <v>2022</v>
      </c>
      <c r="E24" s="514">
        <f t="shared" si="4"/>
        <v>11</v>
      </c>
      <c r="F24" s="514">
        <v>6</v>
      </c>
      <c r="G24" s="514">
        <v>5</v>
      </c>
      <c r="H24" s="514"/>
      <c r="I24" s="514">
        <f t="shared" si="5"/>
        <v>33421</v>
      </c>
      <c r="J24" s="514">
        <v>10933</v>
      </c>
      <c r="K24" s="514">
        <v>22488</v>
      </c>
      <c r="L24" s="594"/>
      <c r="M24" s="584"/>
    </row>
    <row r="25" spans="1:13" s="452" customFormat="1" ht="14.1" customHeight="1">
      <c r="A25" s="438"/>
      <c r="B25" s="413"/>
      <c r="C25" s="461"/>
      <c r="D25" s="427"/>
      <c r="E25" s="514"/>
      <c r="F25" s="514"/>
      <c r="G25" s="514"/>
      <c r="H25" s="514"/>
      <c r="I25" s="514"/>
      <c r="J25" s="514"/>
      <c r="K25" s="514"/>
      <c r="L25" s="594"/>
      <c r="M25" s="584"/>
    </row>
    <row r="26" spans="1:13" s="452" customFormat="1" ht="14.1" customHeight="1">
      <c r="A26" s="438"/>
      <c r="B26" s="461" t="s">
        <v>717</v>
      </c>
      <c r="C26" s="466"/>
      <c r="D26" s="427">
        <v>2020</v>
      </c>
      <c r="E26" s="514">
        <f>SUM(F26:G26)</f>
        <v>547</v>
      </c>
      <c r="F26" s="514">
        <v>191</v>
      </c>
      <c r="G26" s="514">
        <v>356</v>
      </c>
      <c r="H26" s="514"/>
      <c r="I26" s="514">
        <f>SUM(J26:K26)</f>
        <v>128782</v>
      </c>
      <c r="J26" s="514">
        <v>39979</v>
      </c>
      <c r="K26" s="514">
        <v>88803</v>
      </c>
      <c r="L26" s="620"/>
      <c r="M26" s="584"/>
    </row>
    <row r="27" spans="1:13" s="452" customFormat="1" ht="14.1" customHeight="1">
      <c r="A27" s="438"/>
      <c r="B27" s="549" t="s">
        <v>718</v>
      </c>
      <c r="C27" s="482"/>
      <c r="D27" s="427">
        <v>2021</v>
      </c>
      <c r="E27" s="514">
        <f t="shared" ref="E27:E28" si="6">SUM(F27:G27)</f>
        <v>667</v>
      </c>
      <c r="F27" s="514">
        <v>209</v>
      </c>
      <c r="G27" s="514">
        <v>458</v>
      </c>
      <c r="H27" s="514"/>
      <c r="I27" s="514">
        <f t="shared" ref="I27:I28" si="7">SUM(J27:K27)</f>
        <v>131563</v>
      </c>
      <c r="J27" s="514">
        <v>40639</v>
      </c>
      <c r="K27" s="514">
        <v>90924</v>
      </c>
      <c r="L27" s="594"/>
      <c r="M27" s="584"/>
    </row>
    <row r="28" spans="1:13" s="452" customFormat="1" ht="14.1" customHeight="1">
      <c r="A28" s="438"/>
      <c r="B28" s="413"/>
      <c r="C28" s="482"/>
      <c r="D28" s="427">
        <v>2022</v>
      </c>
      <c r="E28" s="514">
        <f t="shared" si="6"/>
        <v>610</v>
      </c>
      <c r="F28" s="514">
        <v>183</v>
      </c>
      <c r="G28" s="514">
        <v>427</v>
      </c>
      <c r="H28" s="514"/>
      <c r="I28" s="514">
        <f t="shared" si="7"/>
        <v>132410</v>
      </c>
      <c r="J28" s="514">
        <v>40259</v>
      </c>
      <c r="K28" s="514">
        <v>92151</v>
      </c>
      <c r="L28" s="594"/>
      <c r="M28" s="584"/>
    </row>
    <row r="29" spans="1:13" s="452" customFormat="1" ht="14.1" customHeight="1">
      <c r="A29" s="438"/>
      <c r="B29" s="413"/>
      <c r="C29" s="482"/>
      <c r="D29" s="427"/>
      <c r="E29" s="514"/>
      <c r="F29" s="514"/>
      <c r="G29" s="514"/>
      <c r="H29" s="514"/>
      <c r="I29" s="514"/>
      <c r="J29" s="514"/>
      <c r="K29" s="514"/>
      <c r="L29" s="594"/>
      <c r="M29" s="584"/>
    </row>
    <row r="30" spans="1:13" s="452" customFormat="1" ht="14.1" customHeight="1">
      <c r="A30" s="438"/>
      <c r="B30" s="461" t="s">
        <v>719</v>
      </c>
      <c r="C30" s="438"/>
      <c r="D30" s="427">
        <v>2020</v>
      </c>
      <c r="E30" s="514" t="s">
        <v>29</v>
      </c>
      <c r="F30" s="514" t="s">
        <v>29</v>
      </c>
      <c r="G30" s="514" t="s">
        <v>29</v>
      </c>
      <c r="H30" s="514"/>
      <c r="I30" s="514">
        <f>SUM(J30:K30)</f>
        <v>54068</v>
      </c>
      <c r="J30" s="514">
        <v>20303</v>
      </c>
      <c r="K30" s="514">
        <v>33765</v>
      </c>
      <c r="L30" s="620"/>
      <c r="M30" s="584"/>
    </row>
    <row r="31" spans="1:13" s="452" customFormat="1" ht="14.1" customHeight="1">
      <c r="A31" s="438"/>
      <c r="B31" s="413" t="s">
        <v>1060</v>
      </c>
      <c r="C31" s="438"/>
      <c r="D31" s="427">
        <v>2021</v>
      </c>
      <c r="E31" s="514" t="s">
        <v>29</v>
      </c>
      <c r="F31" s="514" t="s">
        <v>29</v>
      </c>
      <c r="G31" s="514" t="s">
        <v>29</v>
      </c>
      <c r="H31" s="514"/>
      <c r="I31" s="514">
        <f t="shared" ref="I31:I32" si="8">SUM(J31:K31)</f>
        <v>56581</v>
      </c>
      <c r="J31" s="514">
        <v>21841</v>
      </c>
      <c r="K31" s="514">
        <v>34740</v>
      </c>
      <c r="L31" s="620"/>
      <c r="M31" s="584"/>
    </row>
    <row r="32" spans="1:13" s="452" customFormat="1" ht="14.1" customHeight="1">
      <c r="A32" s="438"/>
      <c r="B32" s="413"/>
      <c r="C32" s="438"/>
      <c r="D32" s="427">
        <v>2022</v>
      </c>
      <c r="E32" s="514" t="s">
        <v>29</v>
      </c>
      <c r="F32" s="514" t="s">
        <v>29</v>
      </c>
      <c r="G32" s="514" t="s">
        <v>29</v>
      </c>
      <c r="H32" s="514"/>
      <c r="I32" s="514">
        <f t="shared" si="8"/>
        <v>58689</v>
      </c>
      <c r="J32" s="514">
        <v>23035</v>
      </c>
      <c r="K32" s="514">
        <v>35654</v>
      </c>
      <c r="L32" s="620"/>
      <c r="M32" s="584"/>
    </row>
    <row r="33" spans="1:13" s="452" customFormat="1" ht="14.1" customHeight="1">
      <c r="A33" s="438"/>
      <c r="B33" s="413"/>
      <c r="C33" s="438"/>
      <c r="D33" s="427"/>
      <c r="E33" s="514"/>
      <c r="F33" s="514"/>
      <c r="G33" s="514"/>
      <c r="H33" s="514"/>
      <c r="I33" s="514"/>
      <c r="J33" s="514"/>
      <c r="K33" s="514"/>
      <c r="L33" s="620"/>
      <c r="M33" s="584"/>
    </row>
    <row r="34" spans="1:13" s="452" customFormat="1" ht="14.1" customHeight="1">
      <c r="A34" s="438"/>
      <c r="B34" s="461" t="s">
        <v>720</v>
      </c>
      <c r="C34" s="466"/>
      <c r="D34" s="427">
        <v>2020</v>
      </c>
      <c r="E34" s="514" t="s">
        <v>29</v>
      </c>
      <c r="F34" s="514" t="s">
        <v>29</v>
      </c>
      <c r="G34" s="514" t="s">
        <v>29</v>
      </c>
      <c r="H34" s="514"/>
      <c r="I34" s="514">
        <f>SUM(J34:K34)</f>
        <v>89655</v>
      </c>
      <c r="J34" s="514">
        <v>49776</v>
      </c>
      <c r="K34" s="514">
        <v>39879</v>
      </c>
      <c r="L34" s="620"/>
      <c r="M34" s="584"/>
    </row>
    <row r="35" spans="1:13" s="452" customFormat="1" ht="14.1" customHeight="1">
      <c r="A35" s="438"/>
      <c r="B35" s="549" t="s">
        <v>721</v>
      </c>
      <c r="C35" s="482"/>
      <c r="D35" s="427">
        <v>2021</v>
      </c>
      <c r="E35" s="514" t="s">
        <v>29</v>
      </c>
      <c r="F35" s="514" t="s">
        <v>29</v>
      </c>
      <c r="G35" s="514" t="s">
        <v>29</v>
      </c>
      <c r="H35" s="514"/>
      <c r="I35" s="514">
        <f t="shared" ref="I35:I36" si="9">SUM(J35:K35)</f>
        <v>88470</v>
      </c>
      <c r="J35" s="514">
        <v>49770</v>
      </c>
      <c r="K35" s="514">
        <v>38700</v>
      </c>
      <c r="L35" s="594"/>
      <c r="M35" s="584"/>
    </row>
    <row r="36" spans="1:13" s="452" customFormat="1" ht="14.1" customHeight="1">
      <c r="A36" s="438"/>
      <c r="B36" s="413"/>
      <c r="C36" s="482"/>
      <c r="D36" s="427">
        <v>2022</v>
      </c>
      <c r="E36" s="514" t="s">
        <v>29</v>
      </c>
      <c r="F36" s="514" t="s">
        <v>29</v>
      </c>
      <c r="G36" s="514" t="s">
        <v>29</v>
      </c>
      <c r="H36" s="514"/>
      <c r="I36" s="514">
        <f t="shared" si="9"/>
        <v>84410</v>
      </c>
      <c r="J36" s="514">
        <v>47735</v>
      </c>
      <c r="K36" s="514">
        <v>36675</v>
      </c>
      <c r="L36" s="594"/>
      <c r="M36" s="584"/>
    </row>
    <row r="37" spans="1:13" s="452" customFormat="1" ht="14.1" customHeight="1">
      <c r="A37" s="438"/>
      <c r="B37" s="413"/>
      <c r="C37" s="482"/>
      <c r="D37" s="427"/>
      <c r="E37" s="514"/>
      <c r="F37" s="514"/>
      <c r="G37" s="514"/>
      <c r="H37" s="514"/>
      <c r="I37" s="514"/>
      <c r="J37" s="514"/>
      <c r="K37" s="514"/>
      <c r="L37" s="594"/>
      <c r="M37" s="584"/>
    </row>
    <row r="38" spans="1:13" s="452" customFormat="1" ht="14.1" customHeight="1">
      <c r="A38" s="438"/>
      <c r="B38" s="461" t="s">
        <v>722</v>
      </c>
      <c r="C38" s="438"/>
      <c r="D38" s="427">
        <v>2020</v>
      </c>
      <c r="E38" s="514" t="s">
        <v>29</v>
      </c>
      <c r="F38" s="514" t="s">
        <v>29</v>
      </c>
      <c r="G38" s="514" t="s">
        <v>29</v>
      </c>
      <c r="H38" s="514"/>
      <c r="I38" s="514">
        <f>SUM(J38:K38)</f>
        <v>5113</v>
      </c>
      <c r="J38" s="514">
        <v>2017</v>
      </c>
      <c r="K38" s="514">
        <v>3096</v>
      </c>
      <c r="L38" s="620"/>
      <c r="M38" s="584"/>
    </row>
    <row r="39" spans="1:13" s="452" customFormat="1" ht="14.1" customHeight="1">
      <c r="A39" s="438"/>
      <c r="B39" s="621" t="s">
        <v>723</v>
      </c>
      <c r="C39" s="466"/>
      <c r="D39" s="427">
        <v>2021</v>
      </c>
      <c r="E39" s="514" t="s">
        <v>29</v>
      </c>
      <c r="F39" s="514" t="s">
        <v>29</v>
      </c>
      <c r="G39" s="514" t="s">
        <v>29</v>
      </c>
      <c r="H39" s="514"/>
      <c r="I39" s="514">
        <f t="shared" ref="I39:I40" si="10">SUM(J39:K39)</f>
        <v>10375</v>
      </c>
      <c r="J39" s="514">
        <v>4165</v>
      </c>
      <c r="K39" s="514">
        <v>6210</v>
      </c>
      <c r="L39" s="594"/>
      <c r="M39" s="584"/>
    </row>
    <row r="40" spans="1:13" s="452" customFormat="1" ht="14.1" customHeight="1">
      <c r="A40" s="438"/>
      <c r="B40" s="462"/>
      <c r="C40" s="466"/>
      <c r="D40" s="427">
        <v>2022</v>
      </c>
      <c r="E40" s="514" t="s">
        <v>29</v>
      </c>
      <c r="F40" s="514" t="s">
        <v>29</v>
      </c>
      <c r="G40" s="514" t="s">
        <v>29</v>
      </c>
      <c r="H40" s="514"/>
      <c r="I40" s="514">
        <f t="shared" si="10"/>
        <v>5258</v>
      </c>
      <c r="J40" s="514">
        <v>2181</v>
      </c>
      <c r="K40" s="514">
        <v>3077</v>
      </c>
      <c r="L40" s="594"/>
      <c r="M40" s="584"/>
    </row>
    <row r="41" spans="1:13" s="452" customFormat="1" ht="14.1" customHeight="1">
      <c r="A41" s="438"/>
      <c r="B41" s="462"/>
      <c r="C41" s="466"/>
      <c r="D41" s="427"/>
      <c r="E41" s="514"/>
      <c r="F41" s="514"/>
      <c r="G41" s="514"/>
      <c r="H41" s="514"/>
      <c r="I41" s="514"/>
      <c r="J41" s="514"/>
      <c r="K41" s="514"/>
      <c r="L41" s="594"/>
      <c r="M41" s="584"/>
    </row>
    <row r="42" spans="1:13" s="452" customFormat="1" ht="14.1" customHeight="1">
      <c r="A42" s="438"/>
      <c r="B42" s="461" t="s">
        <v>724</v>
      </c>
      <c r="C42" s="466"/>
      <c r="D42" s="427">
        <v>2020</v>
      </c>
      <c r="E42" s="514">
        <f>SUM(F42:G42)</f>
        <v>1</v>
      </c>
      <c r="F42" s="514" t="s">
        <v>29</v>
      </c>
      <c r="G42" s="514">
        <v>1</v>
      </c>
      <c r="H42" s="514"/>
      <c r="I42" s="514">
        <f>SUM(J42:K42)</f>
        <v>22356</v>
      </c>
      <c r="J42" s="514">
        <v>5443</v>
      </c>
      <c r="K42" s="514">
        <v>16913</v>
      </c>
      <c r="L42" s="620"/>
      <c r="M42" s="584"/>
    </row>
    <row r="43" spans="1:13" s="448" customFormat="1" ht="14.1" customHeight="1">
      <c r="A43" s="438"/>
      <c r="B43" s="549" t="s">
        <v>725</v>
      </c>
      <c r="C43" s="482"/>
      <c r="D43" s="427">
        <v>2021</v>
      </c>
      <c r="E43" s="514" t="s">
        <v>29</v>
      </c>
      <c r="F43" s="514" t="s">
        <v>29</v>
      </c>
      <c r="G43" s="514" t="s">
        <v>29</v>
      </c>
      <c r="H43" s="514"/>
      <c r="I43" s="514">
        <f t="shared" ref="I43:I44" si="11">SUM(J43:K43)</f>
        <v>23245</v>
      </c>
      <c r="J43" s="514">
        <v>5911</v>
      </c>
      <c r="K43" s="514">
        <v>17334</v>
      </c>
      <c r="L43" s="594"/>
      <c r="M43" s="491"/>
    </row>
    <row r="44" spans="1:13" s="448" customFormat="1" ht="14.1" customHeight="1">
      <c r="A44" s="438"/>
      <c r="B44" s="413"/>
      <c r="C44" s="482"/>
      <c r="D44" s="427">
        <v>2022</v>
      </c>
      <c r="E44" s="514" t="s">
        <v>29</v>
      </c>
      <c r="F44" s="514" t="s">
        <v>29</v>
      </c>
      <c r="G44" s="514" t="s">
        <v>29</v>
      </c>
      <c r="H44" s="514"/>
      <c r="I44" s="514">
        <f t="shared" si="11"/>
        <v>23482</v>
      </c>
      <c r="J44" s="514">
        <v>5997</v>
      </c>
      <c r="K44" s="514">
        <v>17485</v>
      </c>
      <c r="L44" s="594"/>
      <c r="M44" s="491"/>
    </row>
    <row r="45" spans="1:13" s="448" customFormat="1" ht="14.1" customHeight="1">
      <c r="A45" s="438"/>
      <c r="B45" s="413"/>
      <c r="C45" s="482"/>
      <c r="D45" s="427"/>
      <c r="E45" s="514"/>
      <c r="F45" s="514"/>
      <c r="G45" s="514"/>
      <c r="H45" s="514"/>
      <c r="I45" s="514"/>
      <c r="J45" s="514"/>
      <c r="K45" s="514"/>
      <c r="L45" s="594"/>
      <c r="M45" s="491"/>
    </row>
    <row r="46" spans="1:13" s="448" customFormat="1" ht="14.1" customHeight="1">
      <c r="A46" s="438"/>
      <c r="B46" s="461" t="s">
        <v>726</v>
      </c>
      <c r="C46" s="438"/>
      <c r="D46" s="427">
        <v>2020</v>
      </c>
      <c r="E46" s="514">
        <f>SUM(F46:G46)</f>
        <v>43</v>
      </c>
      <c r="F46" s="514">
        <v>35</v>
      </c>
      <c r="G46" s="514">
        <v>8</v>
      </c>
      <c r="H46" s="514"/>
      <c r="I46" s="514">
        <f>SUM(J46:K46)</f>
        <v>11306</v>
      </c>
      <c r="J46" s="514">
        <v>4086</v>
      </c>
      <c r="K46" s="514">
        <v>7220</v>
      </c>
      <c r="L46" s="594"/>
      <c r="M46" s="491"/>
    </row>
    <row r="47" spans="1:13" s="448" customFormat="1" ht="14.1" customHeight="1">
      <c r="A47" s="438"/>
      <c r="B47" s="621" t="s">
        <v>727</v>
      </c>
      <c r="C47" s="466"/>
      <c r="D47" s="427">
        <v>2021</v>
      </c>
      <c r="E47" s="514">
        <f t="shared" ref="E47:E48" si="12">SUM(F47:G47)</f>
        <v>35</v>
      </c>
      <c r="F47" s="514">
        <v>26</v>
      </c>
      <c r="G47" s="514">
        <v>9</v>
      </c>
      <c r="H47" s="514"/>
      <c r="I47" s="514">
        <f t="shared" ref="I47:I48" si="13">SUM(J47:K47)</f>
        <v>11393</v>
      </c>
      <c r="J47" s="514">
        <v>4244</v>
      </c>
      <c r="K47" s="514">
        <v>7149</v>
      </c>
      <c r="L47" s="594"/>
      <c r="M47" s="491"/>
    </row>
    <row r="48" spans="1:13" s="448" customFormat="1" ht="14.1" customHeight="1">
      <c r="A48" s="438"/>
      <c r="B48" s="462"/>
      <c r="C48" s="466"/>
      <c r="D48" s="427">
        <v>2022</v>
      </c>
      <c r="E48" s="514">
        <f t="shared" si="12"/>
        <v>34</v>
      </c>
      <c r="F48" s="514">
        <v>25</v>
      </c>
      <c r="G48" s="514">
        <v>9</v>
      </c>
      <c r="H48" s="514"/>
      <c r="I48" s="514">
        <f t="shared" si="13"/>
        <v>11568</v>
      </c>
      <c r="J48" s="514">
        <v>4341</v>
      </c>
      <c r="K48" s="514">
        <v>7227</v>
      </c>
      <c r="L48" s="594"/>
      <c r="M48" s="491"/>
    </row>
    <row r="49" spans="1:13" s="448" customFormat="1" ht="14.1" customHeight="1">
      <c r="A49" s="438"/>
      <c r="B49" s="462"/>
      <c r="C49" s="466"/>
      <c r="D49" s="427"/>
      <c r="E49" s="514"/>
      <c r="F49" s="514"/>
      <c r="G49" s="514"/>
      <c r="H49" s="514"/>
      <c r="I49" s="514"/>
      <c r="J49" s="514"/>
      <c r="K49" s="514"/>
      <c r="L49" s="594"/>
      <c r="M49" s="491"/>
    </row>
    <row r="50" spans="1:13" s="448" customFormat="1" ht="14.1" customHeight="1">
      <c r="A50" s="438"/>
      <c r="B50" s="461" t="s">
        <v>728</v>
      </c>
      <c r="C50" s="466"/>
      <c r="D50" s="427">
        <v>2020</v>
      </c>
      <c r="E50" s="514" t="s">
        <v>29</v>
      </c>
      <c r="F50" s="514" t="s">
        <v>29</v>
      </c>
      <c r="G50" s="514" t="s">
        <v>29</v>
      </c>
      <c r="H50" s="514"/>
      <c r="I50" s="514">
        <f>SUM(J50:K50)</f>
        <v>348</v>
      </c>
      <c r="J50" s="514">
        <v>72</v>
      </c>
      <c r="K50" s="514">
        <v>276</v>
      </c>
      <c r="L50" s="594"/>
      <c r="M50" s="491"/>
    </row>
    <row r="51" spans="1:13" s="448" customFormat="1" ht="14.1" customHeight="1">
      <c r="A51" s="438"/>
      <c r="B51" s="549" t="s">
        <v>729</v>
      </c>
      <c r="C51" s="482"/>
      <c r="D51" s="427">
        <v>2021</v>
      </c>
      <c r="E51" s="514" t="s">
        <v>29</v>
      </c>
      <c r="F51" s="514" t="s">
        <v>29</v>
      </c>
      <c r="G51" s="514" t="s">
        <v>29</v>
      </c>
      <c r="H51" s="514"/>
      <c r="I51" s="514">
        <f t="shared" ref="I51:I52" si="14">SUM(J51:K51)</f>
        <v>567</v>
      </c>
      <c r="J51" s="514">
        <v>130</v>
      </c>
      <c r="K51" s="514">
        <v>437</v>
      </c>
      <c r="L51" s="594"/>
      <c r="M51" s="491"/>
    </row>
    <row r="52" spans="1:13" s="448" customFormat="1" ht="14.1" customHeight="1">
      <c r="A52" s="438"/>
      <c r="B52" s="413"/>
      <c r="C52" s="482"/>
      <c r="D52" s="427">
        <v>2022</v>
      </c>
      <c r="E52" s="514" t="s">
        <v>29</v>
      </c>
      <c r="F52" s="514" t="s">
        <v>29</v>
      </c>
      <c r="G52" s="514" t="s">
        <v>29</v>
      </c>
      <c r="H52" s="514"/>
      <c r="I52" s="514">
        <f t="shared" si="14"/>
        <v>424</v>
      </c>
      <c r="J52" s="514">
        <v>90</v>
      </c>
      <c r="K52" s="514">
        <v>334</v>
      </c>
      <c r="L52" s="594"/>
      <c r="M52" s="491"/>
    </row>
    <row r="53" spans="1:13" s="448" customFormat="1" ht="8.1" customHeight="1" thickBot="1">
      <c r="A53" s="569"/>
      <c r="B53" s="569"/>
      <c r="C53" s="569"/>
      <c r="D53" s="537"/>
      <c r="E53" s="488"/>
      <c r="F53" s="488"/>
      <c r="G53" s="488"/>
      <c r="H53" s="488"/>
      <c r="I53" s="488"/>
      <c r="J53" s="488"/>
      <c r="K53" s="488"/>
      <c r="L53" s="484"/>
    </row>
    <row r="54" spans="1:13" s="384" customFormat="1" ht="3" customHeight="1">
      <c r="A54" s="438"/>
      <c r="B54" s="438"/>
      <c r="C54" s="461"/>
      <c r="D54" s="427"/>
      <c r="E54" s="438"/>
      <c r="F54" s="438"/>
      <c r="G54" s="438"/>
      <c r="H54" s="438"/>
      <c r="I54" s="438"/>
      <c r="J54" s="438"/>
      <c r="K54" s="438"/>
    </row>
    <row r="55" spans="1:13" s="542" customFormat="1" ht="16.5" customHeight="1">
      <c r="A55" s="438"/>
      <c r="B55" s="438"/>
      <c r="C55" s="438"/>
      <c r="D55" s="427"/>
      <c r="E55" s="438"/>
      <c r="F55" s="461"/>
      <c r="G55" s="461"/>
      <c r="H55" s="438"/>
      <c r="I55" s="438"/>
      <c r="J55" s="438"/>
      <c r="K55" s="437"/>
      <c r="L55" s="367" t="s">
        <v>829</v>
      </c>
    </row>
    <row r="56" spans="1:13" s="542" customFormat="1" ht="15" customHeight="1">
      <c r="A56" s="529"/>
      <c r="B56" s="529"/>
      <c r="C56" s="529"/>
      <c r="D56" s="574"/>
      <c r="E56" s="529"/>
      <c r="F56" s="529"/>
      <c r="G56" s="529"/>
      <c r="H56" s="529"/>
      <c r="I56" s="529"/>
      <c r="J56" s="529"/>
      <c r="L56" s="368" t="s">
        <v>810</v>
      </c>
    </row>
    <row r="57" spans="1:13">
      <c r="A57" s="507"/>
      <c r="B57" s="507"/>
      <c r="C57" s="507"/>
      <c r="D57" s="622"/>
      <c r="E57" s="507"/>
      <c r="F57" s="507"/>
      <c r="G57" s="507"/>
      <c r="H57" s="507"/>
      <c r="I57" s="507"/>
      <c r="J57" s="507"/>
      <c r="K57" s="507"/>
    </row>
  </sheetData>
  <mergeCells count="4">
    <mergeCell ref="E8:G8"/>
    <mergeCell ref="I8:K8"/>
    <mergeCell ref="E9:G9"/>
    <mergeCell ref="I9:K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2:WVQ508"/>
  <sheetViews>
    <sheetView showGridLines="0" view="pageBreakPreview" zoomScale="90" zoomScaleNormal="100" zoomScaleSheetLayoutView="90" workbookViewId="0">
      <selection activeCell="B5" sqref="B5"/>
    </sheetView>
  </sheetViews>
  <sheetFormatPr defaultColWidth="7.5703125" defaultRowHeight="16.5"/>
  <cols>
    <col min="1" max="1" width="1.85546875" style="452" customWidth="1"/>
    <col min="2" max="2" width="12.5703125" style="452" customWidth="1"/>
    <col min="3" max="3" width="30.140625" style="452" customWidth="1"/>
    <col min="4" max="4" width="7.85546875" style="459" customWidth="1"/>
    <col min="5" max="5" width="8" style="452" customWidth="1"/>
    <col min="6" max="6" width="8.28515625" style="452" customWidth="1"/>
    <col min="7" max="7" width="11.5703125" style="452" customWidth="1"/>
    <col min="8" max="8" width="1.85546875" style="452" customWidth="1"/>
    <col min="9" max="9" width="8" style="452" customWidth="1"/>
    <col min="10" max="10" width="8.28515625" style="452" customWidth="1"/>
    <col min="11" max="11" width="11.5703125" style="452" customWidth="1"/>
    <col min="12" max="12" width="1.85546875" style="452" customWidth="1"/>
    <col min="13" max="13" width="3" style="452" hidden="1" customWidth="1"/>
    <col min="14" max="251" width="7.5703125" style="452"/>
    <col min="252" max="252" width="0.7109375" style="452" customWidth="1"/>
    <col min="253" max="253" width="2.85546875" style="452" customWidth="1"/>
    <col min="254" max="254" width="41.140625" style="452" customWidth="1"/>
    <col min="255" max="255" width="1.7109375" style="452" customWidth="1"/>
    <col min="256" max="257" width="9.85546875" style="452" customWidth="1"/>
    <col min="258" max="258" width="13.28515625" style="452" customWidth="1"/>
    <col min="259" max="259" width="1.85546875" style="452" customWidth="1"/>
    <col min="260" max="261" width="9.85546875" style="452" customWidth="1"/>
    <col min="262" max="262" width="13.28515625" style="452" customWidth="1"/>
    <col min="263" max="263" width="1" style="452" customWidth="1"/>
    <col min="264" max="264" width="1.5703125" style="452" customWidth="1"/>
    <col min="265" max="265" width="7.5703125" style="452" hidden="1" customWidth="1"/>
    <col min="266" max="507" width="7.5703125" style="452"/>
    <col min="508" max="508" width="0.7109375" style="452" customWidth="1"/>
    <col min="509" max="509" width="2.85546875" style="452" customWidth="1"/>
    <col min="510" max="510" width="41.140625" style="452" customWidth="1"/>
    <col min="511" max="511" width="1.7109375" style="452" customWidth="1"/>
    <col min="512" max="513" width="9.85546875" style="452" customWidth="1"/>
    <col min="514" max="514" width="13.28515625" style="452" customWidth="1"/>
    <col min="515" max="515" width="1.85546875" style="452" customWidth="1"/>
    <col min="516" max="517" width="9.85546875" style="452" customWidth="1"/>
    <col min="518" max="518" width="13.28515625" style="452" customWidth="1"/>
    <col min="519" max="519" width="1" style="452" customWidth="1"/>
    <col min="520" max="520" width="1.5703125" style="452" customWidth="1"/>
    <col min="521" max="521" width="7.5703125" style="452" hidden="1" customWidth="1"/>
    <col min="522" max="763" width="7.5703125" style="452"/>
    <col min="764" max="764" width="0.7109375" style="452" customWidth="1"/>
    <col min="765" max="765" width="2.85546875" style="452" customWidth="1"/>
    <col min="766" max="766" width="41.140625" style="452" customWidth="1"/>
    <col min="767" max="767" width="1.7109375" style="452" customWidth="1"/>
    <col min="768" max="769" width="9.85546875" style="452" customWidth="1"/>
    <col min="770" max="770" width="13.28515625" style="452" customWidth="1"/>
    <col min="771" max="771" width="1.85546875" style="452" customWidth="1"/>
    <col min="772" max="773" width="9.85546875" style="452" customWidth="1"/>
    <col min="774" max="774" width="13.28515625" style="452" customWidth="1"/>
    <col min="775" max="775" width="1" style="452" customWidth="1"/>
    <col min="776" max="776" width="1.5703125" style="452" customWidth="1"/>
    <col min="777" max="777" width="7.5703125" style="452" hidden="1" customWidth="1"/>
    <col min="778" max="1019" width="7.5703125" style="452"/>
    <col min="1020" max="1020" width="0.7109375" style="452" customWidth="1"/>
    <col min="1021" max="1021" width="2.85546875" style="452" customWidth="1"/>
    <col min="1022" max="1022" width="41.140625" style="452" customWidth="1"/>
    <col min="1023" max="1023" width="1.7109375" style="452" customWidth="1"/>
    <col min="1024" max="1025" width="9.85546875" style="452" customWidth="1"/>
    <col min="1026" max="1026" width="13.28515625" style="452" customWidth="1"/>
    <col min="1027" max="1027" width="1.85546875" style="452" customWidth="1"/>
    <col min="1028" max="1029" width="9.85546875" style="452" customWidth="1"/>
    <col min="1030" max="1030" width="13.28515625" style="452" customWidth="1"/>
    <col min="1031" max="1031" width="1" style="452" customWidth="1"/>
    <col min="1032" max="1032" width="1.5703125" style="452" customWidth="1"/>
    <col min="1033" max="1033" width="7.5703125" style="452" hidden="1" customWidth="1"/>
    <col min="1034" max="1275" width="7.5703125" style="452"/>
    <col min="1276" max="1276" width="0.7109375" style="452" customWidth="1"/>
    <col min="1277" max="1277" width="2.85546875" style="452" customWidth="1"/>
    <col min="1278" max="1278" width="41.140625" style="452" customWidth="1"/>
    <col min="1279" max="1279" width="1.7109375" style="452" customWidth="1"/>
    <col min="1280" max="1281" width="9.85546875" style="452" customWidth="1"/>
    <col min="1282" max="1282" width="13.28515625" style="452" customWidth="1"/>
    <col min="1283" max="1283" width="1.85546875" style="452" customWidth="1"/>
    <col min="1284" max="1285" width="9.85546875" style="452" customWidth="1"/>
    <col min="1286" max="1286" width="13.28515625" style="452" customWidth="1"/>
    <col min="1287" max="1287" width="1" style="452" customWidth="1"/>
    <col min="1288" max="1288" width="1.5703125" style="452" customWidth="1"/>
    <col min="1289" max="1289" width="7.5703125" style="452" hidden="1" customWidth="1"/>
    <col min="1290" max="1531" width="7.5703125" style="452"/>
    <col min="1532" max="1532" width="0.7109375" style="452" customWidth="1"/>
    <col min="1533" max="1533" width="2.85546875" style="452" customWidth="1"/>
    <col min="1534" max="1534" width="41.140625" style="452" customWidth="1"/>
    <col min="1535" max="1535" width="1.7109375" style="452" customWidth="1"/>
    <col min="1536" max="1537" width="9.85546875" style="452" customWidth="1"/>
    <col min="1538" max="1538" width="13.28515625" style="452" customWidth="1"/>
    <col min="1539" max="1539" width="1.85546875" style="452" customWidth="1"/>
    <col min="1540" max="1541" width="9.85546875" style="452" customWidth="1"/>
    <col min="1542" max="1542" width="13.28515625" style="452" customWidth="1"/>
    <col min="1543" max="1543" width="1" style="452" customWidth="1"/>
    <col min="1544" max="1544" width="1.5703125" style="452" customWidth="1"/>
    <col min="1545" max="1545" width="7.5703125" style="452" hidden="1" customWidth="1"/>
    <col min="1546" max="1787" width="7.5703125" style="452"/>
    <col min="1788" max="1788" width="0.7109375" style="452" customWidth="1"/>
    <col min="1789" max="1789" width="2.85546875" style="452" customWidth="1"/>
    <col min="1790" max="1790" width="41.140625" style="452" customWidth="1"/>
    <col min="1791" max="1791" width="1.7109375" style="452" customWidth="1"/>
    <col min="1792" max="1793" width="9.85546875" style="452" customWidth="1"/>
    <col min="1794" max="1794" width="13.28515625" style="452" customWidth="1"/>
    <col min="1795" max="1795" width="1.85546875" style="452" customWidth="1"/>
    <col min="1796" max="1797" width="9.85546875" style="452" customWidth="1"/>
    <col min="1798" max="1798" width="13.28515625" style="452" customWidth="1"/>
    <col min="1799" max="1799" width="1" style="452" customWidth="1"/>
    <col min="1800" max="1800" width="1.5703125" style="452" customWidth="1"/>
    <col min="1801" max="1801" width="7.5703125" style="452" hidden="1" customWidth="1"/>
    <col min="1802" max="2043" width="7.5703125" style="452"/>
    <col min="2044" max="2044" width="0.7109375" style="452" customWidth="1"/>
    <col min="2045" max="2045" width="2.85546875" style="452" customWidth="1"/>
    <col min="2046" max="2046" width="41.140625" style="452" customWidth="1"/>
    <col min="2047" max="2047" width="1.7109375" style="452" customWidth="1"/>
    <col min="2048" max="2049" width="9.85546875" style="452" customWidth="1"/>
    <col min="2050" max="2050" width="13.28515625" style="452" customWidth="1"/>
    <col min="2051" max="2051" width="1.85546875" style="452" customWidth="1"/>
    <col min="2052" max="2053" width="9.85546875" style="452" customWidth="1"/>
    <col min="2054" max="2054" width="13.28515625" style="452" customWidth="1"/>
    <col min="2055" max="2055" width="1" style="452" customWidth="1"/>
    <col min="2056" max="2056" width="1.5703125" style="452" customWidth="1"/>
    <col min="2057" max="2057" width="7.5703125" style="452" hidden="1" customWidth="1"/>
    <col min="2058" max="2299" width="7.5703125" style="452"/>
    <col min="2300" max="2300" width="0.7109375" style="452" customWidth="1"/>
    <col min="2301" max="2301" width="2.85546875" style="452" customWidth="1"/>
    <col min="2302" max="2302" width="41.140625" style="452" customWidth="1"/>
    <col min="2303" max="2303" width="1.7109375" style="452" customWidth="1"/>
    <col min="2304" max="2305" width="9.85546875" style="452" customWidth="1"/>
    <col min="2306" max="2306" width="13.28515625" style="452" customWidth="1"/>
    <col min="2307" max="2307" width="1.85546875" style="452" customWidth="1"/>
    <col min="2308" max="2309" width="9.85546875" style="452" customWidth="1"/>
    <col min="2310" max="2310" width="13.28515625" style="452" customWidth="1"/>
    <col min="2311" max="2311" width="1" style="452" customWidth="1"/>
    <col min="2312" max="2312" width="1.5703125" style="452" customWidth="1"/>
    <col min="2313" max="2313" width="7.5703125" style="452" hidden="1" customWidth="1"/>
    <col min="2314" max="2555" width="7.5703125" style="452"/>
    <col min="2556" max="2556" width="0.7109375" style="452" customWidth="1"/>
    <col min="2557" max="2557" width="2.85546875" style="452" customWidth="1"/>
    <col min="2558" max="2558" width="41.140625" style="452" customWidth="1"/>
    <col min="2559" max="2559" width="1.7109375" style="452" customWidth="1"/>
    <col min="2560" max="2561" width="9.85546875" style="452" customWidth="1"/>
    <col min="2562" max="2562" width="13.28515625" style="452" customWidth="1"/>
    <col min="2563" max="2563" width="1.85546875" style="452" customWidth="1"/>
    <col min="2564" max="2565" width="9.85546875" style="452" customWidth="1"/>
    <col min="2566" max="2566" width="13.28515625" style="452" customWidth="1"/>
    <col min="2567" max="2567" width="1" style="452" customWidth="1"/>
    <col min="2568" max="2568" width="1.5703125" style="452" customWidth="1"/>
    <col min="2569" max="2569" width="7.5703125" style="452" hidden="1" customWidth="1"/>
    <col min="2570" max="2811" width="7.5703125" style="452"/>
    <col min="2812" max="2812" width="0.7109375" style="452" customWidth="1"/>
    <col min="2813" max="2813" width="2.85546875" style="452" customWidth="1"/>
    <col min="2814" max="2814" width="41.140625" style="452" customWidth="1"/>
    <col min="2815" max="2815" width="1.7109375" style="452" customWidth="1"/>
    <col min="2816" max="2817" width="9.85546875" style="452" customWidth="1"/>
    <col min="2818" max="2818" width="13.28515625" style="452" customWidth="1"/>
    <col min="2819" max="2819" width="1.85546875" style="452" customWidth="1"/>
    <col min="2820" max="2821" width="9.85546875" style="452" customWidth="1"/>
    <col min="2822" max="2822" width="13.28515625" style="452" customWidth="1"/>
    <col min="2823" max="2823" width="1" style="452" customWidth="1"/>
    <col min="2824" max="2824" width="1.5703125" style="452" customWidth="1"/>
    <col min="2825" max="2825" width="7.5703125" style="452" hidden="1" customWidth="1"/>
    <col min="2826" max="3067" width="7.5703125" style="452"/>
    <col min="3068" max="3068" width="0.7109375" style="452" customWidth="1"/>
    <col min="3069" max="3069" width="2.85546875" style="452" customWidth="1"/>
    <col min="3070" max="3070" width="41.140625" style="452" customWidth="1"/>
    <col min="3071" max="3071" width="1.7109375" style="452" customWidth="1"/>
    <col min="3072" max="3073" width="9.85546875" style="452" customWidth="1"/>
    <col min="3074" max="3074" width="13.28515625" style="452" customWidth="1"/>
    <col min="3075" max="3075" width="1.85546875" style="452" customWidth="1"/>
    <col min="3076" max="3077" width="9.85546875" style="452" customWidth="1"/>
    <col min="3078" max="3078" width="13.28515625" style="452" customWidth="1"/>
    <col min="3079" max="3079" width="1" style="452" customWidth="1"/>
    <col min="3080" max="3080" width="1.5703125" style="452" customWidth="1"/>
    <col min="3081" max="3081" width="7.5703125" style="452" hidden="1" customWidth="1"/>
    <col min="3082" max="3323" width="7.5703125" style="452"/>
    <col min="3324" max="3324" width="0.7109375" style="452" customWidth="1"/>
    <col min="3325" max="3325" width="2.85546875" style="452" customWidth="1"/>
    <col min="3326" max="3326" width="41.140625" style="452" customWidth="1"/>
    <col min="3327" max="3327" width="1.7109375" style="452" customWidth="1"/>
    <col min="3328" max="3329" width="9.85546875" style="452" customWidth="1"/>
    <col min="3330" max="3330" width="13.28515625" style="452" customWidth="1"/>
    <col min="3331" max="3331" width="1.85546875" style="452" customWidth="1"/>
    <col min="3332" max="3333" width="9.85546875" style="452" customWidth="1"/>
    <col min="3334" max="3334" width="13.28515625" style="452" customWidth="1"/>
    <col min="3335" max="3335" width="1" style="452" customWidth="1"/>
    <col min="3336" max="3336" width="1.5703125" style="452" customWidth="1"/>
    <col min="3337" max="3337" width="7.5703125" style="452" hidden="1" customWidth="1"/>
    <col min="3338" max="3579" width="7.5703125" style="452"/>
    <col min="3580" max="3580" width="0.7109375" style="452" customWidth="1"/>
    <col min="3581" max="3581" width="2.85546875" style="452" customWidth="1"/>
    <col min="3582" max="3582" width="41.140625" style="452" customWidth="1"/>
    <col min="3583" max="3583" width="1.7109375" style="452" customWidth="1"/>
    <col min="3584" max="3585" width="9.85546875" style="452" customWidth="1"/>
    <col min="3586" max="3586" width="13.28515625" style="452" customWidth="1"/>
    <col min="3587" max="3587" width="1.85546875" style="452" customWidth="1"/>
    <col min="3588" max="3589" width="9.85546875" style="452" customWidth="1"/>
    <col min="3590" max="3590" width="13.28515625" style="452" customWidth="1"/>
    <col min="3591" max="3591" width="1" style="452" customWidth="1"/>
    <col min="3592" max="3592" width="1.5703125" style="452" customWidth="1"/>
    <col min="3593" max="3593" width="7.5703125" style="452" hidden="1" customWidth="1"/>
    <col min="3594" max="3835" width="7.5703125" style="452"/>
    <col min="3836" max="3836" width="0.7109375" style="452" customWidth="1"/>
    <col min="3837" max="3837" width="2.85546875" style="452" customWidth="1"/>
    <col min="3838" max="3838" width="41.140625" style="452" customWidth="1"/>
    <col min="3839" max="3839" width="1.7109375" style="452" customWidth="1"/>
    <col min="3840" max="3841" width="9.85546875" style="452" customWidth="1"/>
    <col min="3842" max="3842" width="13.28515625" style="452" customWidth="1"/>
    <col min="3843" max="3843" width="1.85546875" style="452" customWidth="1"/>
    <col min="3844" max="3845" width="9.85546875" style="452" customWidth="1"/>
    <col min="3846" max="3846" width="13.28515625" style="452" customWidth="1"/>
    <col min="3847" max="3847" width="1" style="452" customWidth="1"/>
    <col min="3848" max="3848" width="1.5703125" style="452" customWidth="1"/>
    <col min="3849" max="3849" width="7.5703125" style="452" hidden="1" customWidth="1"/>
    <col min="3850" max="4091" width="7.5703125" style="452"/>
    <col min="4092" max="4092" width="0.7109375" style="452" customWidth="1"/>
    <col min="4093" max="4093" width="2.85546875" style="452" customWidth="1"/>
    <col min="4094" max="4094" width="41.140625" style="452" customWidth="1"/>
    <col min="4095" max="4095" width="1.7109375" style="452" customWidth="1"/>
    <col min="4096" max="4097" width="9.85546875" style="452" customWidth="1"/>
    <col min="4098" max="4098" width="13.28515625" style="452" customWidth="1"/>
    <col min="4099" max="4099" width="1.85546875" style="452" customWidth="1"/>
    <col min="4100" max="4101" width="9.85546875" style="452" customWidth="1"/>
    <col min="4102" max="4102" width="13.28515625" style="452" customWidth="1"/>
    <col min="4103" max="4103" width="1" style="452" customWidth="1"/>
    <col min="4104" max="4104" width="1.5703125" style="452" customWidth="1"/>
    <col min="4105" max="4105" width="7.5703125" style="452" hidden="1" customWidth="1"/>
    <col min="4106" max="4347" width="7.5703125" style="452"/>
    <col min="4348" max="4348" width="0.7109375" style="452" customWidth="1"/>
    <col min="4349" max="4349" width="2.85546875" style="452" customWidth="1"/>
    <col min="4350" max="4350" width="41.140625" style="452" customWidth="1"/>
    <col min="4351" max="4351" width="1.7109375" style="452" customWidth="1"/>
    <col min="4352" max="4353" width="9.85546875" style="452" customWidth="1"/>
    <col min="4354" max="4354" width="13.28515625" style="452" customWidth="1"/>
    <col min="4355" max="4355" width="1.85546875" style="452" customWidth="1"/>
    <col min="4356" max="4357" width="9.85546875" style="452" customWidth="1"/>
    <col min="4358" max="4358" width="13.28515625" style="452" customWidth="1"/>
    <col min="4359" max="4359" width="1" style="452" customWidth="1"/>
    <col min="4360" max="4360" width="1.5703125" style="452" customWidth="1"/>
    <col min="4361" max="4361" width="7.5703125" style="452" hidden="1" customWidth="1"/>
    <col min="4362" max="4603" width="7.5703125" style="452"/>
    <col min="4604" max="4604" width="0.7109375" style="452" customWidth="1"/>
    <col min="4605" max="4605" width="2.85546875" style="452" customWidth="1"/>
    <col min="4606" max="4606" width="41.140625" style="452" customWidth="1"/>
    <col min="4607" max="4607" width="1.7109375" style="452" customWidth="1"/>
    <col min="4608" max="4609" width="9.85546875" style="452" customWidth="1"/>
    <col min="4610" max="4610" width="13.28515625" style="452" customWidth="1"/>
    <col min="4611" max="4611" width="1.85546875" style="452" customWidth="1"/>
    <col min="4612" max="4613" width="9.85546875" style="452" customWidth="1"/>
    <col min="4614" max="4614" width="13.28515625" style="452" customWidth="1"/>
    <col min="4615" max="4615" width="1" style="452" customWidth="1"/>
    <col min="4616" max="4616" width="1.5703125" style="452" customWidth="1"/>
    <col min="4617" max="4617" width="7.5703125" style="452" hidden="1" customWidth="1"/>
    <col min="4618" max="4859" width="7.5703125" style="452"/>
    <col min="4860" max="4860" width="0.7109375" style="452" customWidth="1"/>
    <col min="4861" max="4861" width="2.85546875" style="452" customWidth="1"/>
    <col min="4862" max="4862" width="41.140625" style="452" customWidth="1"/>
    <col min="4863" max="4863" width="1.7109375" style="452" customWidth="1"/>
    <col min="4864" max="4865" width="9.85546875" style="452" customWidth="1"/>
    <col min="4866" max="4866" width="13.28515625" style="452" customWidth="1"/>
    <col min="4867" max="4867" width="1.85546875" style="452" customWidth="1"/>
    <col min="4868" max="4869" width="9.85546875" style="452" customWidth="1"/>
    <col min="4870" max="4870" width="13.28515625" style="452" customWidth="1"/>
    <col min="4871" max="4871" width="1" style="452" customWidth="1"/>
    <col min="4872" max="4872" width="1.5703125" style="452" customWidth="1"/>
    <col min="4873" max="4873" width="7.5703125" style="452" hidden="1" customWidth="1"/>
    <col min="4874" max="5115" width="7.5703125" style="452"/>
    <col min="5116" max="5116" width="0.7109375" style="452" customWidth="1"/>
    <col min="5117" max="5117" width="2.85546875" style="452" customWidth="1"/>
    <col min="5118" max="5118" width="41.140625" style="452" customWidth="1"/>
    <col min="5119" max="5119" width="1.7109375" style="452" customWidth="1"/>
    <col min="5120" max="5121" width="9.85546875" style="452" customWidth="1"/>
    <col min="5122" max="5122" width="13.28515625" style="452" customWidth="1"/>
    <col min="5123" max="5123" width="1.85546875" style="452" customWidth="1"/>
    <col min="5124" max="5125" width="9.85546875" style="452" customWidth="1"/>
    <col min="5126" max="5126" width="13.28515625" style="452" customWidth="1"/>
    <col min="5127" max="5127" width="1" style="452" customWidth="1"/>
    <col min="5128" max="5128" width="1.5703125" style="452" customWidth="1"/>
    <col min="5129" max="5129" width="7.5703125" style="452" hidden="1" customWidth="1"/>
    <col min="5130" max="5371" width="7.5703125" style="452"/>
    <col min="5372" max="5372" width="0.7109375" style="452" customWidth="1"/>
    <col min="5373" max="5373" width="2.85546875" style="452" customWidth="1"/>
    <col min="5374" max="5374" width="41.140625" style="452" customWidth="1"/>
    <col min="5375" max="5375" width="1.7109375" style="452" customWidth="1"/>
    <col min="5376" max="5377" width="9.85546875" style="452" customWidth="1"/>
    <col min="5378" max="5378" width="13.28515625" style="452" customWidth="1"/>
    <col min="5379" max="5379" width="1.85546875" style="452" customWidth="1"/>
    <col min="5380" max="5381" width="9.85546875" style="452" customWidth="1"/>
    <col min="5382" max="5382" width="13.28515625" style="452" customWidth="1"/>
    <col min="5383" max="5383" width="1" style="452" customWidth="1"/>
    <col min="5384" max="5384" width="1.5703125" style="452" customWidth="1"/>
    <col min="5385" max="5385" width="7.5703125" style="452" hidden="1" customWidth="1"/>
    <col min="5386" max="5627" width="7.5703125" style="452"/>
    <col min="5628" max="5628" width="0.7109375" style="452" customWidth="1"/>
    <col min="5629" max="5629" width="2.85546875" style="452" customWidth="1"/>
    <col min="5630" max="5630" width="41.140625" style="452" customWidth="1"/>
    <col min="5631" max="5631" width="1.7109375" style="452" customWidth="1"/>
    <col min="5632" max="5633" width="9.85546875" style="452" customWidth="1"/>
    <col min="5634" max="5634" width="13.28515625" style="452" customWidth="1"/>
    <col min="5635" max="5635" width="1.85546875" style="452" customWidth="1"/>
    <col min="5636" max="5637" width="9.85546875" style="452" customWidth="1"/>
    <col min="5638" max="5638" width="13.28515625" style="452" customWidth="1"/>
    <col min="5639" max="5639" width="1" style="452" customWidth="1"/>
    <col min="5640" max="5640" width="1.5703125" style="452" customWidth="1"/>
    <col min="5641" max="5641" width="7.5703125" style="452" hidden="1" customWidth="1"/>
    <col min="5642" max="5883" width="7.5703125" style="452"/>
    <col min="5884" max="5884" width="0.7109375" style="452" customWidth="1"/>
    <col min="5885" max="5885" width="2.85546875" style="452" customWidth="1"/>
    <col min="5886" max="5886" width="41.140625" style="452" customWidth="1"/>
    <col min="5887" max="5887" width="1.7109375" style="452" customWidth="1"/>
    <col min="5888" max="5889" width="9.85546875" style="452" customWidth="1"/>
    <col min="5890" max="5890" width="13.28515625" style="452" customWidth="1"/>
    <col min="5891" max="5891" width="1.85546875" style="452" customWidth="1"/>
    <col min="5892" max="5893" width="9.85546875" style="452" customWidth="1"/>
    <col min="5894" max="5894" width="13.28515625" style="452" customWidth="1"/>
    <col min="5895" max="5895" width="1" style="452" customWidth="1"/>
    <col min="5896" max="5896" width="1.5703125" style="452" customWidth="1"/>
    <col min="5897" max="5897" width="7.5703125" style="452" hidden="1" customWidth="1"/>
    <col min="5898" max="6139" width="7.5703125" style="452"/>
    <col min="6140" max="6140" width="0.7109375" style="452" customWidth="1"/>
    <col min="6141" max="6141" width="2.85546875" style="452" customWidth="1"/>
    <col min="6142" max="6142" width="41.140625" style="452" customWidth="1"/>
    <col min="6143" max="6143" width="1.7109375" style="452" customWidth="1"/>
    <col min="6144" max="6145" width="9.85546875" style="452" customWidth="1"/>
    <col min="6146" max="6146" width="13.28515625" style="452" customWidth="1"/>
    <col min="6147" max="6147" width="1.85546875" style="452" customWidth="1"/>
    <col min="6148" max="6149" width="9.85546875" style="452" customWidth="1"/>
    <col min="6150" max="6150" width="13.28515625" style="452" customWidth="1"/>
    <col min="6151" max="6151" width="1" style="452" customWidth="1"/>
    <col min="6152" max="6152" width="1.5703125" style="452" customWidth="1"/>
    <col min="6153" max="6153" width="7.5703125" style="452" hidden="1" customWidth="1"/>
    <col min="6154" max="6395" width="7.5703125" style="452"/>
    <col min="6396" max="6396" width="0.7109375" style="452" customWidth="1"/>
    <col min="6397" max="6397" width="2.85546875" style="452" customWidth="1"/>
    <col min="6398" max="6398" width="41.140625" style="452" customWidth="1"/>
    <col min="6399" max="6399" width="1.7109375" style="452" customWidth="1"/>
    <col min="6400" max="6401" width="9.85546875" style="452" customWidth="1"/>
    <col min="6402" max="6402" width="13.28515625" style="452" customWidth="1"/>
    <col min="6403" max="6403" width="1.85546875" style="452" customWidth="1"/>
    <col min="6404" max="6405" width="9.85546875" style="452" customWidth="1"/>
    <col min="6406" max="6406" width="13.28515625" style="452" customWidth="1"/>
    <col min="6407" max="6407" width="1" style="452" customWidth="1"/>
    <col min="6408" max="6408" width="1.5703125" style="452" customWidth="1"/>
    <col min="6409" max="6409" width="7.5703125" style="452" hidden="1" customWidth="1"/>
    <col min="6410" max="6651" width="7.5703125" style="452"/>
    <col min="6652" max="6652" width="0.7109375" style="452" customWidth="1"/>
    <col min="6653" max="6653" width="2.85546875" style="452" customWidth="1"/>
    <col min="6654" max="6654" width="41.140625" style="452" customWidth="1"/>
    <col min="6655" max="6655" width="1.7109375" style="452" customWidth="1"/>
    <col min="6656" max="6657" width="9.85546875" style="452" customWidth="1"/>
    <col min="6658" max="6658" width="13.28515625" style="452" customWidth="1"/>
    <col min="6659" max="6659" width="1.85546875" style="452" customWidth="1"/>
    <col min="6660" max="6661" width="9.85546875" style="452" customWidth="1"/>
    <col min="6662" max="6662" width="13.28515625" style="452" customWidth="1"/>
    <col min="6663" max="6663" width="1" style="452" customWidth="1"/>
    <col min="6664" max="6664" width="1.5703125" style="452" customWidth="1"/>
    <col min="6665" max="6665" width="7.5703125" style="452" hidden="1" customWidth="1"/>
    <col min="6666" max="6907" width="7.5703125" style="452"/>
    <col min="6908" max="6908" width="0.7109375" style="452" customWidth="1"/>
    <col min="6909" max="6909" width="2.85546875" style="452" customWidth="1"/>
    <col min="6910" max="6910" width="41.140625" style="452" customWidth="1"/>
    <col min="6911" max="6911" width="1.7109375" style="452" customWidth="1"/>
    <col min="6912" max="6913" width="9.85546875" style="452" customWidth="1"/>
    <col min="6914" max="6914" width="13.28515625" style="452" customWidth="1"/>
    <col min="6915" max="6915" width="1.85546875" style="452" customWidth="1"/>
    <col min="6916" max="6917" width="9.85546875" style="452" customWidth="1"/>
    <col min="6918" max="6918" width="13.28515625" style="452" customWidth="1"/>
    <col min="6919" max="6919" width="1" style="452" customWidth="1"/>
    <col min="6920" max="6920" width="1.5703125" style="452" customWidth="1"/>
    <col min="6921" max="6921" width="7.5703125" style="452" hidden="1" customWidth="1"/>
    <col min="6922" max="7163" width="7.5703125" style="452"/>
    <col min="7164" max="7164" width="0.7109375" style="452" customWidth="1"/>
    <col min="7165" max="7165" width="2.85546875" style="452" customWidth="1"/>
    <col min="7166" max="7166" width="41.140625" style="452" customWidth="1"/>
    <col min="7167" max="7167" width="1.7109375" style="452" customWidth="1"/>
    <col min="7168" max="7169" width="9.85546875" style="452" customWidth="1"/>
    <col min="7170" max="7170" width="13.28515625" style="452" customWidth="1"/>
    <col min="7171" max="7171" width="1.85546875" style="452" customWidth="1"/>
    <col min="7172" max="7173" width="9.85546875" style="452" customWidth="1"/>
    <col min="7174" max="7174" width="13.28515625" style="452" customWidth="1"/>
    <col min="7175" max="7175" width="1" style="452" customWidth="1"/>
    <col min="7176" max="7176" width="1.5703125" style="452" customWidth="1"/>
    <col min="7177" max="7177" width="7.5703125" style="452" hidden="1" customWidth="1"/>
    <col min="7178" max="7419" width="7.5703125" style="452"/>
    <col min="7420" max="7420" width="0.7109375" style="452" customWidth="1"/>
    <col min="7421" max="7421" width="2.85546875" style="452" customWidth="1"/>
    <col min="7422" max="7422" width="41.140625" style="452" customWidth="1"/>
    <col min="7423" max="7423" width="1.7109375" style="452" customWidth="1"/>
    <col min="7424" max="7425" width="9.85546875" style="452" customWidth="1"/>
    <col min="7426" max="7426" width="13.28515625" style="452" customWidth="1"/>
    <col min="7427" max="7427" width="1.85546875" style="452" customWidth="1"/>
    <col min="7428" max="7429" width="9.85546875" style="452" customWidth="1"/>
    <col min="7430" max="7430" width="13.28515625" style="452" customWidth="1"/>
    <col min="7431" max="7431" width="1" style="452" customWidth="1"/>
    <col min="7432" max="7432" width="1.5703125" style="452" customWidth="1"/>
    <col min="7433" max="7433" width="7.5703125" style="452" hidden="1" customWidth="1"/>
    <col min="7434" max="7675" width="7.5703125" style="452"/>
    <col min="7676" max="7676" width="0.7109375" style="452" customWidth="1"/>
    <col min="7677" max="7677" width="2.85546875" style="452" customWidth="1"/>
    <col min="7678" max="7678" width="41.140625" style="452" customWidth="1"/>
    <col min="7679" max="7679" width="1.7109375" style="452" customWidth="1"/>
    <col min="7680" max="7681" width="9.85546875" style="452" customWidth="1"/>
    <col min="7682" max="7682" width="13.28515625" style="452" customWidth="1"/>
    <col min="7683" max="7683" width="1.85546875" style="452" customWidth="1"/>
    <col min="7684" max="7685" width="9.85546875" style="452" customWidth="1"/>
    <col min="7686" max="7686" width="13.28515625" style="452" customWidth="1"/>
    <col min="7687" max="7687" width="1" style="452" customWidth="1"/>
    <col min="7688" max="7688" width="1.5703125" style="452" customWidth="1"/>
    <col min="7689" max="7689" width="7.5703125" style="452" hidden="1" customWidth="1"/>
    <col min="7690" max="7931" width="7.5703125" style="452"/>
    <col min="7932" max="7932" width="0.7109375" style="452" customWidth="1"/>
    <col min="7933" max="7933" width="2.85546875" style="452" customWidth="1"/>
    <col min="7934" max="7934" width="41.140625" style="452" customWidth="1"/>
    <col min="7935" max="7935" width="1.7109375" style="452" customWidth="1"/>
    <col min="7936" max="7937" width="9.85546875" style="452" customWidth="1"/>
    <col min="7938" max="7938" width="13.28515625" style="452" customWidth="1"/>
    <col min="7939" max="7939" width="1.85546875" style="452" customWidth="1"/>
    <col min="7940" max="7941" width="9.85546875" style="452" customWidth="1"/>
    <col min="7942" max="7942" width="13.28515625" style="452" customWidth="1"/>
    <col min="7943" max="7943" width="1" style="452" customWidth="1"/>
    <col min="7944" max="7944" width="1.5703125" style="452" customWidth="1"/>
    <col min="7945" max="7945" width="7.5703125" style="452" hidden="1" customWidth="1"/>
    <col min="7946" max="8187" width="7.5703125" style="452"/>
    <col min="8188" max="8188" width="0.7109375" style="452" customWidth="1"/>
    <col min="8189" max="8189" width="2.85546875" style="452" customWidth="1"/>
    <col min="8190" max="8190" width="41.140625" style="452" customWidth="1"/>
    <col min="8191" max="8191" width="1.7109375" style="452" customWidth="1"/>
    <col min="8192" max="8193" width="9.85546875" style="452" customWidth="1"/>
    <col min="8194" max="8194" width="13.28515625" style="452" customWidth="1"/>
    <col min="8195" max="8195" width="1.85546875" style="452" customWidth="1"/>
    <col min="8196" max="8197" width="9.85546875" style="452" customWidth="1"/>
    <col min="8198" max="8198" width="13.28515625" style="452" customWidth="1"/>
    <col min="8199" max="8199" width="1" style="452" customWidth="1"/>
    <col min="8200" max="8200" width="1.5703125" style="452" customWidth="1"/>
    <col min="8201" max="8201" width="7.5703125" style="452" hidden="1" customWidth="1"/>
    <col min="8202" max="8443" width="7.5703125" style="452"/>
    <col min="8444" max="8444" width="0.7109375" style="452" customWidth="1"/>
    <col min="8445" max="8445" width="2.85546875" style="452" customWidth="1"/>
    <col min="8446" max="8446" width="41.140625" style="452" customWidth="1"/>
    <col min="8447" max="8447" width="1.7109375" style="452" customWidth="1"/>
    <col min="8448" max="8449" width="9.85546875" style="452" customWidth="1"/>
    <col min="8450" max="8450" width="13.28515625" style="452" customWidth="1"/>
    <col min="8451" max="8451" width="1.85546875" style="452" customWidth="1"/>
    <col min="8452" max="8453" width="9.85546875" style="452" customWidth="1"/>
    <col min="8454" max="8454" width="13.28515625" style="452" customWidth="1"/>
    <col min="8455" max="8455" width="1" style="452" customWidth="1"/>
    <col min="8456" max="8456" width="1.5703125" style="452" customWidth="1"/>
    <col min="8457" max="8457" width="7.5703125" style="452" hidden="1" customWidth="1"/>
    <col min="8458" max="8699" width="7.5703125" style="452"/>
    <col min="8700" max="8700" width="0.7109375" style="452" customWidth="1"/>
    <col min="8701" max="8701" width="2.85546875" style="452" customWidth="1"/>
    <col min="8702" max="8702" width="41.140625" style="452" customWidth="1"/>
    <col min="8703" max="8703" width="1.7109375" style="452" customWidth="1"/>
    <col min="8704" max="8705" width="9.85546875" style="452" customWidth="1"/>
    <col min="8706" max="8706" width="13.28515625" style="452" customWidth="1"/>
    <col min="8707" max="8707" width="1.85546875" style="452" customWidth="1"/>
    <col min="8708" max="8709" width="9.85546875" style="452" customWidth="1"/>
    <col min="8710" max="8710" width="13.28515625" style="452" customWidth="1"/>
    <col min="8711" max="8711" width="1" style="452" customWidth="1"/>
    <col min="8712" max="8712" width="1.5703125" style="452" customWidth="1"/>
    <col min="8713" max="8713" width="7.5703125" style="452" hidden="1" customWidth="1"/>
    <col min="8714" max="8955" width="7.5703125" style="452"/>
    <col min="8956" max="8956" width="0.7109375" style="452" customWidth="1"/>
    <col min="8957" max="8957" width="2.85546875" style="452" customWidth="1"/>
    <col min="8958" max="8958" width="41.140625" style="452" customWidth="1"/>
    <col min="8959" max="8959" width="1.7109375" style="452" customWidth="1"/>
    <col min="8960" max="8961" width="9.85546875" style="452" customWidth="1"/>
    <col min="8962" max="8962" width="13.28515625" style="452" customWidth="1"/>
    <col min="8963" max="8963" width="1.85546875" style="452" customWidth="1"/>
    <col min="8964" max="8965" width="9.85546875" style="452" customWidth="1"/>
    <col min="8966" max="8966" width="13.28515625" style="452" customWidth="1"/>
    <col min="8967" max="8967" width="1" style="452" customWidth="1"/>
    <col min="8968" max="8968" width="1.5703125" style="452" customWidth="1"/>
    <col min="8969" max="8969" width="7.5703125" style="452" hidden="1" customWidth="1"/>
    <col min="8970" max="9211" width="7.5703125" style="452"/>
    <col min="9212" max="9212" width="0.7109375" style="452" customWidth="1"/>
    <col min="9213" max="9213" width="2.85546875" style="452" customWidth="1"/>
    <col min="9214" max="9214" width="41.140625" style="452" customWidth="1"/>
    <col min="9215" max="9215" width="1.7109375" style="452" customWidth="1"/>
    <col min="9216" max="9217" width="9.85546875" style="452" customWidth="1"/>
    <col min="9218" max="9218" width="13.28515625" style="452" customWidth="1"/>
    <col min="9219" max="9219" width="1.85546875" style="452" customWidth="1"/>
    <col min="9220" max="9221" width="9.85546875" style="452" customWidth="1"/>
    <col min="9222" max="9222" width="13.28515625" style="452" customWidth="1"/>
    <col min="9223" max="9223" width="1" style="452" customWidth="1"/>
    <col min="9224" max="9224" width="1.5703125" style="452" customWidth="1"/>
    <col min="9225" max="9225" width="7.5703125" style="452" hidden="1" customWidth="1"/>
    <col min="9226" max="9467" width="7.5703125" style="452"/>
    <col min="9468" max="9468" width="0.7109375" style="452" customWidth="1"/>
    <col min="9469" max="9469" width="2.85546875" style="452" customWidth="1"/>
    <col min="9470" max="9470" width="41.140625" style="452" customWidth="1"/>
    <col min="9471" max="9471" width="1.7109375" style="452" customWidth="1"/>
    <col min="9472" max="9473" width="9.85546875" style="452" customWidth="1"/>
    <col min="9474" max="9474" width="13.28515625" style="452" customWidth="1"/>
    <col min="9475" max="9475" width="1.85546875" style="452" customWidth="1"/>
    <col min="9476" max="9477" width="9.85546875" style="452" customWidth="1"/>
    <col min="9478" max="9478" width="13.28515625" style="452" customWidth="1"/>
    <col min="9479" max="9479" width="1" style="452" customWidth="1"/>
    <col min="9480" max="9480" width="1.5703125" style="452" customWidth="1"/>
    <col min="9481" max="9481" width="7.5703125" style="452" hidden="1" customWidth="1"/>
    <col min="9482" max="9723" width="7.5703125" style="452"/>
    <col min="9724" max="9724" width="0.7109375" style="452" customWidth="1"/>
    <col min="9725" max="9725" width="2.85546875" style="452" customWidth="1"/>
    <col min="9726" max="9726" width="41.140625" style="452" customWidth="1"/>
    <col min="9727" max="9727" width="1.7109375" style="452" customWidth="1"/>
    <col min="9728" max="9729" width="9.85546875" style="452" customWidth="1"/>
    <col min="9730" max="9730" width="13.28515625" style="452" customWidth="1"/>
    <col min="9731" max="9731" width="1.85546875" style="452" customWidth="1"/>
    <col min="9732" max="9733" width="9.85546875" style="452" customWidth="1"/>
    <col min="9734" max="9734" width="13.28515625" style="452" customWidth="1"/>
    <col min="9735" max="9735" width="1" style="452" customWidth="1"/>
    <col min="9736" max="9736" width="1.5703125" style="452" customWidth="1"/>
    <col min="9737" max="9737" width="7.5703125" style="452" hidden="1" customWidth="1"/>
    <col min="9738" max="9979" width="7.5703125" style="452"/>
    <col min="9980" max="9980" width="0.7109375" style="452" customWidth="1"/>
    <col min="9981" max="9981" width="2.85546875" style="452" customWidth="1"/>
    <col min="9982" max="9982" width="41.140625" style="452" customWidth="1"/>
    <col min="9983" max="9983" width="1.7109375" style="452" customWidth="1"/>
    <col min="9984" max="9985" width="9.85546875" style="452" customWidth="1"/>
    <col min="9986" max="9986" width="13.28515625" style="452" customWidth="1"/>
    <col min="9987" max="9987" width="1.85546875" style="452" customWidth="1"/>
    <col min="9988" max="9989" width="9.85546875" style="452" customWidth="1"/>
    <col min="9990" max="9990" width="13.28515625" style="452" customWidth="1"/>
    <col min="9991" max="9991" width="1" style="452" customWidth="1"/>
    <col min="9992" max="9992" width="1.5703125" style="452" customWidth="1"/>
    <col min="9993" max="9993" width="7.5703125" style="452" hidden="1" customWidth="1"/>
    <col min="9994" max="10235" width="7.5703125" style="452"/>
    <col min="10236" max="10236" width="0.7109375" style="452" customWidth="1"/>
    <col min="10237" max="10237" width="2.85546875" style="452" customWidth="1"/>
    <col min="10238" max="10238" width="41.140625" style="452" customWidth="1"/>
    <col min="10239" max="10239" width="1.7109375" style="452" customWidth="1"/>
    <col min="10240" max="10241" width="9.85546875" style="452" customWidth="1"/>
    <col min="10242" max="10242" width="13.28515625" style="452" customWidth="1"/>
    <col min="10243" max="10243" width="1.85546875" style="452" customWidth="1"/>
    <col min="10244" max="10245" width="9.85546875" style="452" customWidth="1"/>
    <col min="10246" max="10246" width="13.28515625" style="452" customWidth="1"/>
    <col min="10247" max="10247" width="1" style="452" customWidth="1"/>
    <col min="10248" max="10248" width="1.5703125" style="452" customWidth="1"/>
    <col min="10249" max="10249" width="7.5703125" style="452" hidden="1" customWidth="1"/>
    <col min="10250" max="10491" width="7.5703125" style="452"/>
    <col min="10492" max="10492" width="0.7109375" style="452" customWidth="1"/>
    <col min="10493" max="10493" width="2.85546875" style="452" customWidth="1"/>
    <col min="10494" max="10494" width="41.140625" style="452" customWidth="1"/>
    <col min="10495" max="10495" width="1.7109375" style="452" customWidth="1"/>
    <col min="10496" max="10497" width="9.85546875" style="452" customWidth="1"/>
    <col min="10498" max="10498" width="13.28515625" style="452" customWidth="1"/>
    <col min="10499" max="10499" width="1.85546875" style="452" customWidth="1"/>
    <col min="10500" max="10501" width="9.85546875" style="452" customWidth="1"/>
    <col min="10502" max="10502" width="13.28515625" style="452" customWidth="1"/>
    <col min="10503" max="10503" width="1" style="452" customWidth="1"/>
    <col min="10504" max="10504" width="1.5703125" style="452" customWidth="1"/>
    <col min="10505" max="10505" width="7.5703125" style="452" hidden="1" customWidth="1"/>
    <col min="10506" max="10747" width="7.5703125" style="452"/>
    <col min="10748" max="10748" width="0.7109375" style="452" customWidth="1"/>
    <col min="10749" max="10749" width="2.85546875" style="452" customWidth="1"/>
    <col min="10750" max="10750" width="41.140625" style="452" customWidth="1"/>
    <col min="10751" max="10751" width="1.7109375" style="452" customWidth="1"/>
    <col min="10752" max="10753" width="9.85546875" style="452" customWidth="1"/>
    <col min="10754" max="10754" width="13.28515625" style="452" customWidth="1"/>
    <col min="10755" max="10755" width="1.85546875" style="452" customWidth="1"/>
    <col min="10756" max="10757" width="9.85546875" style="452" customWidth="1"/>
    <col min="10758" max="10758" width="13.28515625" style="452" customWidth="1"/>
    <col min="10759" max="10759" width="1" style="452" customWidth="1"/>
    <col min="10760" max="10760" width="1.5703125" style="452" customWidth="1"/>
    <col min="10761" max="10761" width="7.5703125" style="452" hidden="1" customWidth="1"/>
    <col min="10762" max="11003" width="7.5703125" style="452"/>
    <col min="11004" max="11004" width="0.7109375" style="452" customWidth="1"/>
    <col min="11005" max="11005" width="2.85546875" style="452" customWidth="1"/>
    <col min="11006" max="11006" width="41.140625" style="452" customWidth="1"/>
    <col min="11007" max="11007" width="1.7109375" style="452" customWidth="1"/>
    <col min="11008" max="11009" width="9.85546875" style="452" customWidth="1"/>
    <col min="11010" max="11010" width="13.28515625" style="452" customWidth="1"/>
    <col min="11011" max="11011" width="1.85546875" style="452" customWidth="1"/>
    <col min="11012" max="11013" width="9.85546875" style="452" customWidth="1"/>
    <col min="11014" max="11014" width="13.28515625" style="452" customWidth="1"/>
    <col min="11015" max="11015" width="1" style="452" customWidth="1"/>
    <col min="11016" max="11016" width="1.5703125" style="452" customWidth="1"/>
    <col min="11017" max="11017" width="7.5703125" style="452" hidden="1" customWidth="1"/>
    <col min="11018" max="11259" width="7.5703125" style="452"/>
    <col min="11260" max="11260" width="0.7109375" style="452" customWidth="1"/>
    <col min="11261" max="11261" width="2.85546875" style="452" customWidth="1"/>
    <col min="11262" max="11262" width="41.140625" style="452" customWidth="1"/>
    <col min="11263" max="11263" width="1.7109375" style="452" customWidth="1"/>
    <col min="11264" max="11265" width="9.85546875" style="452" customWidth="1"/>
    <col min="11266" max="11266" width="13.28515625" style="452" customWidth="1"/>
    <col min="11267" max="11267" width="1.85546875" style="452" customWidth="1"/>
    <col min="11268" max="11269" width="9.85546875" style="452" customWidth="1"/>
    <col min="11270" max="11270" width="13.28515625" style="452" customWidth="1"/>
    <col min="11271" max="11271" width="1" style="452" customWidth="1"/>
    <col min="11272" max="11272" width="1.5703125" style="452" customWidth="1"/>
    <col min="11273" max="11273" width="7.5703125" style="452" hidden="1" customWidth="1"/>
    <col min="11274" max="11515" width="7.5703125" style="452"/>
    <col min="11516" max="11516" width="0.7109375" style="452" customWidth="1"/>
    <col min="11517" max="11517" width="2.85546875" style="452" customWidth="1"/>
    <col min="11518" max="11518" width="41.140625" style="452" customWidth="1"/>
    <col min="11519" max="11519" width="1.7109375" style="452" customWidth="1"/>
    <col min="11520" max="11521" width="9.85546875" style="452" customWidth="1"/>
    <col min="11522" max="11522" width="13.28515625" style="452" customWidth="1"/>
    <col min="11523" max="11523" width="1.85546875" style="452" customWidth="1"/>
    <col min="11524" max="11525" width="9.85546875" style="452" customWidth="1"/>
    <col min="11526" max="11526" width="13.28515625" style="452" customWidth="1"/>
    <col min="11527" max="11527" width="1" style="452" customWidth="1"/>
    <col min="11528" max="11528" width="1.5703125" style="452" customWidth="1"/>
    <col min="11529" max="11529" width="7.5703125" style="452" hidden="1" customWidth="1"/>
    <col min="11530" max="11771" width="7.5703125" style="452"/>
    <col min="11772" max="11772" width="0.7109375" style="452" customWidth="1"/>
    <col min="11773" max="11773" width="2.85546875" style="452" customWidth="1"/>
    <col min="11774" max="11774" width="41.140625" style="452" customWidth="1"/>
    <col min="11775" max="11775" width="1.7109375" style="452" customWidth="1"/>
    <col min="11776" max="11777" width="9.85546875" style="452" customWidth="1"/>
    <col min="11778" max="11778" width="13.28515625" style="452" customWidth="1"/>
    <col min="11779" max="11779" width="1.85546875" style="452" customWidth="1"/>
    <col min="11780" max="11781" width="9.85546875" style="452" customWidth="1"/>
    <col min="11782" max="11782" width="13.28515625" style="452" customWidth="1"/>
    <col min="11783" max="11783" width="1" style="452" customWidth="1"/>
    <col min="11784" max="11784" width="1.5703125" style="452" customWidth="1"/>
    <col min="11785" max="11785" width="7.5703125" style="452" hidden="1" customWidth="1"/>
    <col min="11786" max="12027" width="7.5703125" style="452"/>
    <col min="12028" max="12028" width="0.7109375" style="452" customWidth="1"/>
    <col min="12029" max="12029" width="2.85546875" style="452" customWidth="1"/>
    <col min="12030" max="12030" width="41.140625" style="452" customWidth="1"/>
    <col min="12031" max="12031" width="1.7109375" style="452" customWidth="1"/>
    <col min="12032" max="12033" width="9.85546875" style="452" customWidth="1"/>
    <col min="12034" max="12034" width="13.28515625" style="452" customWidth="1"/>
    <col min="12035" max="12035" width="1.85546875" style="452" customWidth="1"/>
    <col min="12036" max="12037" width="9.85546875" style="452" customWidth="1"/>
    <col min="12038" max="12038" width="13.28515625" style="452" customWidth="1"/>
    <col min="12039" max="12039" width="1" style="452" customWidth="1"/>
    <col min="12040" max="12040" width="1.5703125" style="452" customWidth="1"/>
    <col min="12041" max="12041" width="7.5703125" style="452" hidden="1" customWidth="1"/>
    <col min="12042" max="12283" width="7.5703125" style="452"/>
    <col min="12284" max="12284" width="0.7109375" style="452" customWidth="1"/>
    <col min="12285" max="12285" width="2.85546875" style="452" customWidth="1"/>
    <col min="12286" max="12286" width="41.140625" style="452" customWidth="1"/>
    <col min="12287" max="12287" width="1.7109375" style="452" customWidth="1"/>
    <col min="12288" max="12289" width="9.85546875" style="452" customWidth="1"/>
    <col min="12290" max="12290" width="13.28515625" style="452" customWidth="1"/>
    <col min="12291" max="12291" width="1.85546875" style="452" customWidth="1"/>
    <col min="12292" max="12293" width="9.85546875" style="452" customWidth="1"/>
    <col min="12294" max="12294" width="13.28515625" style="452" customWidth="1"/>
    <col min="12295" max="12295" width="1" style="452" customWidth="1"/>
    <col min="12296" max="12296" width="1.5703125" style="452" customWidth="1"/>
    <col min="12297" max="12297" width="7.5703125" style="452" hidden="1" customWidth="1"/>
    <col min="12298" max="12539" width="7.5703125" style="452"/>
    <col min="12540" max="12540" width="0.7109375" style="452" customWidth="1"/>
    <col min="12541" max="12541" width="2.85546875" style="452" customWidth="1"/>
    <col min="12542" max="12542" width="41.140625" style="452" customWidth="1"/>
    <col min="12543" max="12543" width="1.7109375" style="452" customWidth="1"/>
    <col min="12544" max="12545" width="9.85546875" style="452" customWidth="1"/>
    <col min="12546" max="12546" width="13.28515625" style="452" customWidth="1"/>
    <col min="12547" max="12547" width="1.85546875" style="452" customWidth="1"/>
    <col min="12548" max="12549" width="9.85546875" style="452" customWidth="1"/>
    <col min="12550" max="12550" width="13.28515625" style="452" customWidth="1"/>
    <col min="12551" max="12551" width="1" style="452" customWidth="1"/>
    <col min="12552" max="12552" width="1.5703125" style="452" customWidth="1"/>
    <col min="12553" max="12553" width="7.5703125" style="452" hidden="1" customWidth="1"/>
    <col min="12554" max="12795" width="7.5703125" style="452"/>
    <col min="12796" max="12796" width="0.7109375" style="452" customWidth="1"/>
    <col min="12797" max="12797" width="2.85546875" style="452" customWidth="1"/>
    <col min="12798" max="12798" width="41.140625" style="452" customWidth="1"/>
    <col min="12799" max="12799" width="1.7109375" style="452" customWidth="1"/>
    <col min="12800" max="12801" width="9.85546875" style="452" customWidth="1"/>
    <col min="12802" max="12802" width="13.28515625" style="452" customWidth="1"/>
    <col min="12803" max="12803" width="1.85546875" style="452" customWidth="1"/>
    <col min="12804" max="12805" width="9.85546875" style="452" customWidth="1"/>
    <col min="12806" max="12806" width="13.28515625" style="452" customWidth="1"/>
    <col min="12807" max="12807" width="1" style="452" customWidth="1"/>
    <col min="12808" max="12808" width="1.5703125" style="452" customWidth="1"/>
    <col min="12809" max="12809" width="7.5703125" style="452" hidden="1" customWidth="1"/>
    <col min="12810" max="13051" width="7.5703125" style="452"/>
    <col min="13052" max="13052" width="0.7109375" style="452" customWidth="1"/>
    <col min="13053" max="13053" width="2.85546875" style="452" customWidth="1"/>
    <col min="13054" max="13054" width="41.140625" style="452" customWidth="1"/>
    <col min="13055" max="13055" width="1.7109375" style="452" customWidth="1"/>
    <col min="13056" max="13057" width="9.85546875" style="452" customWidth="1"/>
    <col min="13058" max="13058" width="13.28515625" style="452" customWidth="1"/>
    <col min="13059" max="13059" width="1.85546875" style="452" customWidth="1"/>
    <col min="13060" max="13061" width="9.85546875" style="452" customWidth="1"/>
    <col min="13062" max="13062" width="13.28515625" style="452" customWidth="1"/>
    <col min="13063" max="13063" width="1" style="452" customWidth="1"/>
    <col min="13064" max="13064" width="1.5703125" style="452" customWidth="1"/>
    <col min="13065" max="13065" width="7.5703125" style="452" hidden="1" customWidth="1"/>
    <col min="13066" max="13307" width="7.5703125" style="452"/>
    <col min="13308" max="13308" width="0.7109375" style="452" customWidth="1"/>
    <col min="13309" max="13309" width="2.85546875" style="452" customWidth="1"/>
    <col min="13310" max="13310" width="41.140625" style="452" customWidth="1"/>
    <col min="13311" max="13311" width="1.7109375" style="452" customWidth="1"/>
    <col min="13312" max="13313" width="9.85546875" style="452" customWidth="1"/>
    <col min="13314" max="13314" width="13.28515625" style="452" customWidth="1"/>
    <col min="13315" max="13315" width="1.85546875" style="452" customWidth="1"/>
    <col min="13316" max="13317" width="9.85546875" style="452" customWidth="1"/>
    <col min="13318" max="13318" width="13.28515625" style="452" customWidth="1"/>
    <col min="13319" max="13319" width="1" style="452" customWidth="1"/>
    <col min="13320" max="13320" width="1.5703125" style="452" customWidth="1"/>
    <col min="13321" max="13321" width="7.5703125" style="452" hidden="1" customWidth="1"/>
    <col min="13322" max="13563" width="7.5703125" style="452"/>
    <col min="13564" max="13564" width="0.7109375" style="452" customWidth="1"/>
    <col min="13565" max="13565" width="2.85546875" style="452" customWidth="1"/>
    <col min="13566" max="13566" width="41.140625" style="452" customWidth="1"/>
    <col min="13567" max="13567" width="1.7109375" style="452" customWidth="1"/>
    <col min="13568" max="13569" width="9.85546875" style="452" customWidth="1"/>
    <col min="13570" max="13570" width="13.28515625" style="452" customWidth="1"/>
    <col min="13571" max="13571" width="1.85546875" style="452" customWidth="1"/>
    <col min="13572" max="13573" width="9.85546875" style="452" customWidth="1"/>
    <col min="13574" max="13574" width="13.28515625" style="452" customWidth="1"/>
    <col min="13575" max="13575" width="1" style="452" customWidth="1"/>
    <col min="13576" max="13576" width="1.5703125" style="452" customWidth="1"/>
    <col min="13577" max="13577" width="7.5703125" style="452" hidden="1" customWidth="1"/>
    <col min="13578" max="13819" width="7.5703125" style="452"/>
    <col min="13820" max="13820" width="0.7109375" style="452" customWidth="1"/>
    <col min="13821" max="13821" width="2.85546875" style="452" customWidth="1"/>
    <col min="13822" max="13822" width="41.140625" style="452" customWidth="1"/>
    <col min="13823" max="13823" width="1.7109375" style="452" customWidth="1"/>
    <col min="13824" max="13825" width="9.85546875" style="452" customWidth="1"/>
    <col min="13826" max="13826" width="13.28515625" style="452" customWidth="1"/>
    <col min="13827" max="13827" width="1.85546875" style="452" customWidth="1"/>
    <col min="13828" max="13829" width="9.85546875" style="452" customWidth="1"/>
    <col min="13830" max="13830" width="13.28515625" style="452" customWidth="1"/>
    <col min="13831" max="13831" width="1" style="452" customWidth="1"/>
    <col min="13832" max="13832" width="1.5703125" style="452" customWidth="1"/>
    <col min="13833" max="13833" width="7.5703125" style="452" hidden="1" customWidth="1"/>
    <col min="13834" max="14075" width="7.5703125" style="452"/>
    <col min="14076" max="14076" width="0.7109375" style="452" customWidth="1"/>
    <col min="14077" max="14077" width="2.85546875" style="452" customWidth="1"/>
    <col min="14078" max="14078" width="41.140625" style="452" customWidth="1"/>
    <col min="14079" max="14079" width="1.7109375" style="452" customWidth="1"/>
    <col min="14080" max="14081" width="9.85546875" style="452" customWidth="1"/>
    <col min="14082" max="14082" width="13.28515625" style="452" customWidth="1"/>
    <col min="14083" max="14083" width="1.85546875" style="452" customWidth="1"/>
    <col min="14084" max="14085" width="9.85546875" style="452" customWidth="1"/>
    <col min="14086" max="14086" width="13.28515625" style="452" customWidth="1"/>
    <col min="14087" max="14087" width="1" style="452" customWidth="1"/>
    <col min="14088" max="14088" width="1.5703125" style="452" customWidth="1"/>
    <col min="14089" max="14089" width="7.5703125" style="452" hidden="1" customWidth="1"/>
    <col min="14090" max="14331" width="7.5703125" style="452"/>
    <col min="14332" max="14332" width="0.7109375" style="452" customWidth="1"/>
    <col min="14333" max="14333" width="2.85546875" style="452" customWidth="1"/>
    <col min="14334" max="14334" width="41.140625" style="452" customWidth="1"/>
    <col min="14335" max="14335" width="1.7109375" style="452" customWidth="1"/>
    <col min="14336" max="14337" width="9.85546875" style="452" customWidth="1"/>
    <col min="14338" max="14338" width="13.28515625" style="452" customWidth="1"/>
    <col min="14339" max="14339" width="1.85546875" style="452" customWidth="1"/>
    <col min="14340" max="14341" width="9.85546875" style="452" customWidth="1"/>
    <col min="14342" max="14342" width="13.28515625" style="452" customWidth="1"/>
    <col min="14343" max="14343" width="1" style="452" customWidth="1"/>
    <col min="14344" max="14344" width="1.5703125" style="452" customWidth="1"/>
    <col min="14345" max="14345" width="7.5703125" style="452" hidden="1" customWidth="1"/>
    <col min="14346" max="14587" width="7.5703125" style="452"/>
    <col min="14588" max="14588" width="0.7109375" style="452" customWidth="1"/>
    <col min="14589" max="14589" width="2.85546875" style="452" customWidth="1"/>
    <col min="14590" max="14590" width="41.140625" style="452" customWidth="1"/>
    <col min="14591" max="14591" width="1.7109375" style="452" customWidth="1"/>
    <col min="14592" max="14593" width="9.85546875" style="452" customWidth="1"/>
    <col min="14594" max="14594" width="13.28515625" style="452" customWidth="1"/>
    <col min="14595" max="14595" width="1.85546875" style="452" customWidth="1"/>
    <col min="14596" max="14597" width="9.85546875" style="452" customWidth="1"/>
    <col min="14598" max="14598" width="13.28515625" style="452" customWidth="1"/>
    <col min="14599" max="14599" width="1" style="452" customWidth="1"/>
    <col min="14600" max="14600" width="1.5703125" style="452" customWidth="1"/>
    <col min="14601" max="14601" width="7.5703125" style="452" hidden="1" customWidth="1"/>
    <col min="14602" max="14843" width="7.5703125" style="452"/>
    <col min="14844" max="14844" width="0.7109375" style="452" customWidth="1"/>
    <col min="14845" max="14845" width="2.85546875" style="452" customWidth="1"/>
    <col min="14846" max="14846" width="41.140625" style="452" customWidth="1"/>
    <col min="14847" max="14847" width="1.7109375" style="452" customWidth="1"/>
    <col min="14848" max="14849" width="9.85546875" style="452" customWidth="1"/>
    <col min="14850" max="14850" width="13.28515625" style="452" customWidth="1"/>
    <col min="14851" max="14851" width="1.85546875" style="452" customWidth="1"/>
    <col min="14852" max="14853" width="9.85546875" style="452" customWidth="1"/>
    <col min="14854" max="14854" width="13.28515625" style="452" customWidth="1"/>
    <col min="14855" max="14855" width="1" style="452" customWidth="1"/>
    <col min="14856" max="14856" width="1.5703125" style="452" customWidth="1"/>
    <col min="14857" max="14857" width="7.5703125" style="452" hidden="1" customWidth="1"/>
    <col min="14858" max="15099" width="7.5703125" style="452"/>
    <col min="15100" max="15100" width="0.7109375" style="452" customWidth="1"/>
    <col min="15101" max="15101" width="2.85546875" style="452" customWidth="1"/>
    <col min="15102" max="15102" width="41.140625" style="452" customWidth="1"/>
    <col min="15103" max="15103" width="1.7109375" style="452" customWidth="1"/>
    <col min="15104" max="15105" width="9.85546875" style="452" customWidth="1"/>
    <col min="15106" max="15106" width="13.28515625" style="452" customWidth="1"/>
    <col min="15107" max="15107" width="1.85546875" style="452" customWidth="1"/>
    <col min="15108" max="15109" width="9.85546875" style="452" customWidth="1"/>
    <col min="15110" max="15110" width="13.28515625" style="452" customWidth="1"/>
    <col min="15111" max="15111" width="1" style="452" customWidth="1"/>
    <col min="15112" max="15112" width="1.5703125" style="452" customWidth="1"/>
    <col min="15113" max="15113" width="7.5703125" style="452" hidden="1" customWidth="1"/>
    <col min="15114" max="15355" width="7.5703125" style="452"/>
    <col min="15356" max="15356" width="0.7109375" style="452" customWidth="1"/>
    <col min="15357" max="15357" width="2.85546875" style="452" customWidth="1"/>
    <col min="15358" max="15358" width="41.140625" style="452" customWidth="1"/>
    <col min="15359" max="15359" width="1.7109375" style="452" customWidth="1"/>
    <col min="15360" max="15361" width="9.85546875" style="452" customWidth="1"/>
    <col min="15362" max="15362" width="13.28515625" style="452" customWidth="1"/>
    <col min="15363" max="15363" width="1.85546875" style="452" customWidth="1"/>
    <col min="15364" max="15365" width="9.85546875" style="452" customWidth="1"/>
    <col min="15366" max="15366" width="13.28515625" style="452" customWidth="1"/>
    <col min="15367" max="15367" width="1" style="452" customWidth="1"/>
    <col min="15368" max="15368" width="1.5703125" style="452" customWidth="1"/>
    <col min="15369" max="15369" width="7.5703125" style="452" hidden="1" customWidth="1"/>
    <col min="15370" max="15611" width="7.5703125" style="452"/>
    <col min="15612" max="15612" width="0.7109375" style="452" customWidth="1"/>
    <col min="15613" max="15613" width="2.85546875" style="452" customWidth="1"/>
    <col min="15614" max="15614" width="41.140625" style="452" customWidth="1"/>
    <col min="15615" max="15615" width="1.7109375" style="452" customWidth="1"/>
    <col min="15616" max="15617" width="9.85546875" style="452" customWidth="1"/>
    <col min="15618" max="15618" width="13.28515625" style="452" customWidth="1"/>
    <col min="15619" max="15619" width="1.85546875" style="452" customWidth="1"/>
    <col min="15620" max="15621" width="9.85546875" style="452" customWidth="1"/>
    <col min="15622" max="15622" width="13.28515625" style="452" customWidth="1"/>
    <col min="15623" max="15623" width="1" style="452" customWidth="1"/>
    <col min="15624" max="15624" width="1.5703125" style="452" customWidth="1"/>
    <col min="15625" max="15625" width="7.5703125" style="452" hidden="1" customWidth="1"/>
    <col min="15626" max="15867" width="7.5703125" style="452"/>
    <col min="15868" max="15868" width="0.7109375" style="452" customWidth="1"/>
    <col min="15869" max="15869" width="2.85546875" style="452" customWidth="1"/>
    <col min="15870" max="15870" width="41.140625" style="452" customWidth="1"/>
    <col min="15871" max="15871" width="1.7109375" style="452" customWidth="1"/>
    <col min="15872" max="15873" width="9.85546875" style="452" customWidth="1"/>
    <col min="15874" max="15874" width="13.28515625" style="452" customWidth="1"/>
    <col min="15875" max="15875" width="1.85546875" style="452" customWidth="1"/>
    <col min="15876" max="15877" width="9.85546875" style="452" customWidth="1"/>
    <col min="15878" max="15878" width="13.28515625" style="452" customWidth="1"/>
    <col min="15879" max="15879" width="1" style="452" customWidth="1"/>
    <col min="15880" max="15880" width="1.5703125" style="452" customWidth="1"/>
    <col min="15881" max="15881" width="7.5703125" style="452" hidden="1" customWidth="1"/>
    <col min="15882" max="16123" width="7.5703125" style="452"/>
    <col min="16124" max="16124" width="0.7109375" style="452" customWidth="1"/>
    <col min="16125" max="16125" width="2.85546875" style="452" customWidth="1"/>
    <col min="16126" max="16126" width="41.140625" style="452" customWidth="1"/>
    <col min="16127" max="16127" width="1.7109375" style="452" customWidth="1"/>
    <col min="16128" max="16129" width="9.85546875" style="452" customWidth="1"/>
    <col min="16130" max="16130" width="13.28515625" style="452" customWidth="1"/>
    <col min="16131" max="16131" width="1.85546875" style="452" customWidth="1"/>
    <col min="16132" max="16133" width="9.85546875" style="452" customWidth="1"/>
    <col min="16134" max="16134" width="13.28515625" style="452" customWidth="1"/>
    <col min="16135" max="16135" width="1" style="452" customWidth="1"/>
    <col min="16136" max="16136" width="1.5703125" style="452" customWidth="1"/>
    <col min="16137" max="16137" width="7.5703125" style="452" hidden="1" customWidth="1"/>
    <col min="16138" max="16384" width="7.5703125" style="452"/>
  </cols>
  <sheetData>
    <row r="2" spans="1:13" s="609" customFormat="1" ht="16.5" customHeight="1">
      <c r="B2" s="453" t="s">
        <v>1217</v>
      </c>
      <c r="C2" s="454" t="s">
        <v>730</v>
      </c>
      <c r="D2" s="459"/>
      <c r="E2" s="452"/>
      <c r="F2" s="452"/>
      <c r="G2" s="452"/>
      <c r="H2" s="452"/>
      <c r="I2" s="452"/>
      <c r="J2" s="452"/>
      <c r="K2" s="452"/>
    </row>
    <row r="3" spans="1:13" s="609" customFormat="1" ht="15" customHeight="1">
      <c r="B3" s="453"/>
      <c r="C3" s="454" t="s">
        <v>1168</v>
      </c>
      <c r="D3" s="459"/>
      <c r="E3" s="452"/>
      <c r="F3" s="452"/>
      <c r="G3" s="452"/>
      <c r="H3" s="452"/>
      <c r="I3" s="452"/>
      <c r="J3" s="452"/>
      <c r="K3" s="452"/>
    </row>
    <row r="4" spans="1:13" s="609" customFormat="1" ht="16.5" customHeight="1">
      <c r="B4" s="456" t="s">
        <v>1218</v>
      </c>
      <c r="C4" s="457" t="s">
        <v>731</v>
      </c>
      <c r="D4" s="459"/>
      <c r="E4" s="452"/>
      <c r="F4" s="452"/>
      <c r="G4" s="452"/>
      <c r="H4" s="452"/>
      <c r="I4" s="452"/>
      <c r="J4" s="452"/>
      <c r="K4" s="452"/>
    </row>
    <row r="5" spans="1:13" s="609" customFormat="1" ht="15" customHeight="1">
      <c r="B5" s="456"/>
      <c r="C5" s="457" t="s">
        <v>1169</v>
      </c>
      <c r="D5" s="459"/>
      <c r="E5" s="452"/>
      <c r="F5" s="452"/>
      <c r="G5" s="452"/>
      <c r="H5" s="452"/>
      <c r="I5" s="452"/>
      <c r="J5" s="452"/>
      <c r="K5" s="452"/>
    </row>
    <row r="6" spans="1:13" ht="16.5" customHeight="1" thickBot="1">
      <c r="A6" s="457"/>
      <c r="C6" s="610"/>
      <c r="D6" s="458"/>
    </row>
    <row r="7" spans="1:13" ht="3.75" customHeight="1" thickTop="1">
      <c r="A7" s="527"/>
      <c r="B7" s="527"/>
      <c r="C7" s="527"/>
      <c r="D7" s="528"/>
      <c r="E7" s="527"/>
      <c r="F7" s="527"/>
      <c r="G7" s="527"/>
      <c r="H7" s="527"/>
      <c r="I7" s="527"/>
      <c r="J7" s="527"/>
      <c r="K7" s="527"/>
      <c r="L7" s="527"/>
      <c r="M7" s="527"/>
    </row>
    <row r="8" spans="1:13" ht="14.25" customHeight="1">
      <c r="A8" s="448"/>
      <c r="B8" s="461" t="s">
        <v>707</v>
      </c>
      <c r="C8" s="462"/>
      <c r="D8" s="463" t="s">
        <v>1</v>
      </c>
      <c r="E8" s="1722" t="s">
        <v>736</v>
      </c>
      <c r="F8" s="1722"/>
      <c r="G8" s="1722"/>
      <c r="H8" s="422"/>
      <c r="I8" s="1722" t="s">
        <v>1045</v>
      </c>
      <c r="J8" s="1722"/>
      <c r="K8" s="1722"/>
      <c r="L8" s="611"/>
      <c r="M8" s="576"/>
    </row>
    <row r="9" spans="1:13" ht="15" customHeight="1">
      <c r="A9" s="448"/>
      <c r="B9" s="413" t="s">
        <v>710</v>
      </c>
      <c r="C9" s="462"/>
      <c r="D9" s="467" t="s">
        <v>6</v>
      </c>
      <c r="E9" s="1725" t="s">
        <v>736</v>
      </c>
      <c r="F9" s="1725"/>
      <c r="G9" s="1725"/>
      <c r="H9" s="468"/>
      <c r="I9" s="1725" t="s">
        <v>1046</v>
      </c>
      <c r="J9" s="1725"/>
      <c r="K9" s="1725"/>
      <c r="L9" s="612"/>
      <c r="M9" s="448"/>
    </row>
    <row r="10" spans="1:13">
      <c r="A10" s="448"/>
      <c r="B10" s="438"/>
      <c r="C10" s="438"/>
      <c r="D10" s="463"/>
      <c r="E10" s="510" t="s">
        <v>2</v>
      </c>
      <c r="F10" s="510" t="s">
        <v>33</v>
      </c>
      <c r="G10" s="510" t="s">
        <v>34</v>
      </c>
      <c r="H10" s="470"/>
      <c r="I10" s="510" t="s">
        <v>2</v>
      </c>
      <c r="J10" s="510" t="s">
        <v>33</v>
      </c>
      <c r="K10" s="510" t="s">
        <v>34</v>
      </c>
      <c r="L10" s="591"/>
      <c r="M10" s="591"/>
    </row>
    <row r="11" spans="1:13" ht="14.25" customHeight="1">
      <c r="A11" s="448"/>
      <c r="B11" s="438"/>
      <c r="C11" s="438"/>
      <c r="D11" s="463"/>
      <c r="E11" s="511" t="s">
        <v>737</v>
      </c>
      <c r="F11" s="511" t="s">
        <v>35</v>
      </c>
      <c r="G11" s="511" t="s">
        <v>36</v>
      </c>
      <c r="H11" s="511"/>
      <c r="I11" s="511" t="s">
        <v>737</v>
      </c>
      <c r="J11" s="511" t="s">
        <v>35</v>
      </c>
      <c r="K11" s="511" t="s">
        <v>36</v>
      </c>
      <c r="L11" s="581"/>
      <c r="M11" s="581"/>
    </row>
    <row r="12" spans="1:13" ht="4.1500000000000004" customHeight="1">
      <c r="A12" s="473"/>
      <c r="B12" s="473"/>
      <c r="C12" s="473"/>
      <c r="D12" s="530"/>
      <c r="E12" s="473"/>
      <c r="F12" s="473"/>
      <c r="G12" s="473"/>
      <c r="H12" s="473"/>
      <c r="I12" s="473"/>
      <c r="J12" s="473"/>
      <c r="K12" s="473"/>
      <c r="L12" s="473"/>
      <c r="M12" s="448"/>
    </row>
    <row r="13" spans="1:13" ht="3" customHeight="1">
      <c r="A13" s="448"/>
      <c r="B13" s="448"/>
      <c r="C13" s="448"/>
      <c r="D13" s="477"/>
      <c r="E13" s="448"/>
      <c r="F13" s="448"/>
      <c r="G13" s="448"/>
      <c r="H13" s="448"/>
      <c r="I13" s="448"/>
      <c r="J13" s="448"/>
      <c r="K13" s="448"/>
      <c r="L13" s="448"/>
      <c r="M13" s="448"/>
    </row>
    <row r="14" spans="1:13" ht="14.1" customHeight="1">
      <c r="A14" s="448"/>
      <c r="B14" s="461" t="s">
        <v>2</v>
      </c>
      <c r="C14" s="438"/>
      <c r="D14" s="422">
        <v>2020</v>
      </c>
      <c r="E14" s="423">
        <f t="shared" ref="E14:G16" si="0">SUM(E18,E22,E26,E30,E34,E38,E42,E46,E50)</f>
        <v>101191</v>
      </c>
      <c r="F14" s="423">
        <f t="shared" si="0"/>
        <v>39080</v>
      </c>
      <c r="G14" s="423">
        <f t="shared" si="0"/>
        <v>62111</v>
      </c>
      <c r="H14" s="560"/>
      <c r="I14" s="423">
        <f t="shared" ref="I14:K16" si="1">SUM(I18,I22,I26,I30,I34,I38,I42,I46,I50)</f>
        <v>13884</v>
      </c>
      <c r="J14" s="423">
        <f t="shared" si="1"/>
        <v>5562</v>
      </c>
      <c r="K14" s="423">
        <f t="shared" si="1"/>
        <v>8322</v>
      </c>
      <c r="L14" s="448"/>
      <c r="M14" s="448"/>
    </row>
    <row r="15" spans="1:13" ht="14.1" customHeight="1">
      <c r="A15" s="448"/>
      <c r="B15" s="413" t="s">
        <v>7</v>
      </c>
      <c r="C15" s="438"/>
      <c r="D15" s="464">
        <v>2021</v>
      </c>
      <c r="E15" s="423">
        <f t="shared" si="0"/>
        <v>95602</v>
      </c>
      <c r="F15" s="423">
        <f t="shared" si="0"/>
        <v>37889</v>
      </c>
      <c r="G15" s="423">
        <f t="shared" si="0"/>
        <v>57713</v>
      </c>
      <c r="H15" s="560"/>
      <c r="I15" s="423">
        <f t="shared" si="1"/>
        <v>13487</v>
      </c>
      <c r="J15" s="423">
        <f t="shared" si="1"/>
        <v>5442</v>
      </c>
      <c r="K15" s="423">
        <f t="shared" si="1"/>
        <v>8045</v>
      </c>
      <c r="L15" s="448"/>
      <c r="M15" s="448"/>
    </row>
    <row r="16" spans="1:13" ht="14.1" customHeight="1">
      <c r="A16" s="448"/>
      <c r="B16" s="413"/>
      <c r="C16" s="438"/>
      <c r="D16" s="1332">
        <v>2022</v>
      </c>
      <c r="E16" s="423">
        <f t="shared" si="0"/>
        <v>90314</v>
      </c>
      <c r="F16" s="423">
        <f t="shared" si="0"/>
        <v>35440</v>
      </c>
      <c r="G16" s="423">
        <f t="shared" si="0"/>
        <v>54874</v>
      </c>
      <c r="H16" s="514"/>
      <c r="I16" s="423">
        <f t="shared" si="1"/>
        <v>13414</v>
      </c>
      <c r="J16" s="423">
        <f t="shared" si="1"/>
        <v>5268</v>
      </c>
      <c r="K16" s="423">
        <f t="shared" si="1"/>
        <v>8146</v>
      </c>
      <c r="L16" s="448"/>
      <c r="M16" s="448"/>
    </row>
    <row r="17" spans="1:13" ht="14.1" customHeight="1">
      <c r="A17" s="448"/>
      <c r="B17" s="413"/>
      <c r="C17" s="438"/>
      <c r="D17" s="427"/>
      <c r="E17" s="514"/>
      <c r="F17" s="514"/>
      <c r="G17" s="514"/>
      <c r="H17" s="514"/>
      <c r="I17" s="514"/>
      <c r="J17" s="514"/>
      <c r="K17" s="514"/>
      <c r="L17" s="448"/>
      <c r="M17" s="448"/>
    </row>
    <row r="18" spans="1:13" s="616" customFormat="1" ht="14.1" customHeight="1">
      <c r="A18" s="548"/>
      <c r="B18" s="613" t="s">
        <v>713</v>
      </c>
      <c r="C18" s="550"/>
      <c r="D18" s="427">
        <v>2020</v>
      </c>
      <c r="E18" s="514">
        <f>SUM(F18:G18)</f>
        <v>1144</v>
      </c>
      <c r="F18" s="514">
        <v>165</v>
      </c>
      <c r="G18" s="514">
        <v>979</v>
      </c>
      <c r="H18" s="514"/>
      <c r="I18" s="514" t="s">
        <v>29</v>
      </c>
      <c r="J18" s="514" t="s">
        <v>29</v>
      </c>
      <c r="K18" s="514" t="s">
        <v>29</v>
      </c>
      <c r="L18" s="614">
        <v>439</v>
      </c>
      <c r="M18" s="615"/>
    </row>
    <row r="19" spans="1:13" ht="14.1" customHeight="1">
      <c r="A19" s="448"/>
      <c r="B19" s="413" t="s">
        <v>714</v>
      </c>
      <c r="C19" s="482"/>
      <c r="D19" s="427">
        <v>2021</v>
      </c>
      <c r="E19" s="514">
        <f t="shared" ref="E19:E20" si="2">SUM(F19:G19)</f>
        <v>806</v>
      </c>
      <c r="F19" s="514">
        <v>102</v>
      </c>
      <c r="G19" s="514">
        <v>704</v>
      </c>
      <c r="H19" s="514"/>
      <c r="I19" s="596" t="s">
        <v>29</v>
      </c>
      <c r="J19" s="596" t="s">
        <v>29</v>
      </c>
      <c r="K19" s="596" t="s">
        <v>29</v>
      </c>
      <c r="L19" s="597"/>
      <c r="M19" s="617"/>
    </row>
    <row r="20" spans="1:13" ht="14.1" customHeight="1">
      <c r="A20" s="448"/>
      <c r="B20" s="413"/>
      <c r="C20" s="482"/>
      <c r="D20" s="427">
        <v>2022</v>
      </c>
      <c r="E20" s="514">
        <f t="shared" si="2"/>
        <v>748</v>
      </c>
      <c r="F20" s="514">
        <v>87</v>
      </c>
      <c r="G20" s="514">
        <v>661</v>
      </c>
      <c r="H20" s="514"/>
      <c r="I20" s="596" t="s">
        <v>29</v>
      </c>
      <c r="J20" s="596" t="s">
        <v>29</v>
      </c>
      <c r="K20" s="596" t="s">
        <v>29</v>
      </c>
      <c r="L20" s="597"/>
      <c r="M20" s="617"/>
    </row>
    <row r="21" spans="1:13" ht="14.1" customHeight="1">
      <c r="A21" s="448"/>
      <c r="B21" s="413"/>
      <c r="C21" s="482"/>
      <c r="D21" s="427"/>
      <c r="E21" s="514"/>
      <c r="F21" s="514"/>
      <c r="G21" s="514"/>
      <c r="H21" s="514"/>
      <c r="I21" s="514"/>
      <c r="J21" s="514"/>
      <c r="K21" s="514"/>
      <c r="L21" s="597"/>
      <c r="M21" s="617"/>
    </row>
    <row r="22" spans="1:13" ht="14.1" customHeight="1">
      <c r="A22" s="448"/>
      <c r="B22" s="461" t="s">
        <v>715</v>
      </c>
      <c r="C22" s="438"/>
      <c r="D22" s="427">
        <v>2020</v>
      </c>
      <c r="E22" s="514">
        <f>SUM(F22:G22)</f>
        <v>8866</v>
      </c>
      <c r="F22" s="514">
        <v>3458</v>
      </c>
      <c r="G22" s="514">
        <v>5408</v>
      </c>
      <c r="H22" s="514"/>
      <c r="I22" s="514">
        <f>SUM(J22:K22)</f>
        <v>1625</v>
      </c>
      <c r="J22" s="514">
        <v>465</v>
      </c>
      <c r="K22" s="514">
        <v>1160</v>
      </c>
      <c r="L22" s="597">
        <v>3926</v>
      </c>
      <c r="M22" s="618"/>
    </row>
    <row r="23" spans="1:13" ht="14.1" customHeight="1">
      <c r="A23" s="448"/>
      <c r="B23" s="413" t="s">
        <v>716</v>
      </c>
      <c r="C23" s="461"/>
      <c r="D23" s="427">
        <v>2021</v>
      </c>
      <c r="E23" s="514">
        <f t="shared" ref="E23:E24" si="3">SUM(F23:G23)</f>
        <v>8051</v>
      </c>
      <c r="F23" s="514">
        <v>3068</v>
      </c>
      <c r="G23" s="514">
        <v>4983</v>
      </c>
      <c r="H23" s="514"/>
      <c r="I23" s="514">
        <f t="shared" ref="I23:I24" si="4">SUM(J23:K23)</f>
        <v>1304</v>
      </c>
      <c r="J23" s="514">
        <v>338</v>
      </c>
      <c r="K23" s="514">
        <v>966</v>
      </c>
      <c r="L23" s="597"/>
      <c r="M23" s="491"/>
    </row>
    <row r="24" spans="1:13" ht="14.1" customHeight="1">
      <c r="A24" s="448"/>
      <c r="B24" s="413"/>
      <c r="C24" s="461"/>
      <c r="D24" s="427">
        <v>2022</v>
      </c>
      <c r="E24" s="514">
        <f t="shared" si="3"/>
        <v>7832</v>
      </c>
      <c r="F24" s="514">
        <v>2935</v>
      </c>
      <c r="G24" s="514">
        <v>4897</v>
      </c>
      <c r="H24" s="514"/>
      <c r="I24" s="514">
        <f t="shared" si="4"/>
        <v>1941</v>
      </c>
      <c r="J24" s="514">
        <v>551</v>
      </c>
      <c r="K24" s="514">
        <v>1390</v>
      </c>
      <c r="L24" s="597"/>
      <c r="M24" s="491"/>
    </row>
    <row r="25" spans="1:13" ht="14.1" customHeight="1">
      <c r="A25" s="448"/>
      <c r="B25" s="413"/>
      <c r="C25" s="461"/>
      <c r="D25" s="427"/>
      <c r="E25" s="514"/>
      <c r="F25" s="514"/>
      <c r="G25" s="514"/>
      <c r="H25" s="514"/>
      <c r="I25" s="514"/>
      <c r="J25" s="514"/>
      <c r="K25" s="514"/>
      <c r="L25" s="597"/>
      <c r="M25" s="491"/>
    </row>
    <row r="26" spans="1:13" ht="14.1" customHeight="1">
      <c r="A26" s="548"/>
      <c r="B26" s="613" t="s">
        <v>717</v>
      </c>
      <c r="C26" s="550"/>
      <c r="D26" s="427">
        <v>2020</v>
      </c>
      <c r="E26" s="514">
        <f>SUM(F26:G26)</f>
        <v>38669</v>
      </c>
      <c r="F26" s="514">
        <v>10931</v>
      </c>
      <c r="G26" s="514">
        <v>27738</v>
      </c>
      <c r="H26" s="514"/>
      <c r="I26" s="514">
        <f>SUM(J26:K26)</f>
        <v>2521</v>
      </c>
      <c r="J26" s="514">
        <v>727</v>
      </c>
      <c r="K26" s="514">
        <v>1794</v>
      </c>
      <c r="L26" s="614">
        <v>29309</v>
      </c>
      <c r="M26" s="617"/>
    </row>
    <row r="27" spans="1:13" ht="14.1" customHeight="1">
      <c r="A27" s="448"/>
      <c r="B27" s="413" t="s">
        <v>718</v>
      </c>
      <c r="C27" s="482"/>
      <c r="D27" s="427">
        <v>2021</v>
      </c>
      <c r="E27" s="514">
        <f t="shared" ref="E27:E28" si="5">SUM(F27:G27)</f>
        <v>35704</v>
      </c>
      <c r="F27" s="514">
        <v>10250</v>
      </c>
      <c r="G27" s="514">
        <v>25454</v>
      </c>
      <c r="H27" s="514"/>
      <c r="I27" s="514">
        <f t="shared" ref="I27:I28" si="6">SUM(J27:K27)</f>
        <v>2507</v>
      </c>
      <c r="J27" s="514">
        <v>764</v>
      </c>
      <c r="K27" s="514">
        <v>1743</v>
      </c>
      <c r="L27" s="597"/>
      <c r="M27" s="617"/>
    </row>
    <row r="28" spans="1:13" ht="14.1" customHeight="1">
      <c r="A28" s="448"/>
      <c r="B28" s="413"/>
      <c r="C28" s="482"/>
      <c r="D28" s="427">
        <v>2022</v>
      </c>
      <c r="E28" s="514">
        <f t="shared" si="5"/>
        <v>35439</v>
      </c>
      <c r="F28" s="514">
        <v>10477</v>
      </c>
      <c r="G28" s="514">
        <v>24962</v>
      </c>
      <c r="H28" s="514"/>
      <c r="I28" s="514">
        <f t="shared" si="6"/>
        <v>2690</v>
      </c>
      <c r="J28" s="514">
        <v>853</v>
      </c>
      <c r="K28" s="514">
        <v>1837</v>
      </c>
      <c r="L28" s="597"/>
      <c r="M28" s="617"/>
    </row>
    <row r="29" spans="1:13" ht="14.1" customHeight="1">
      <c r="A29" s="448"/>
      <c r="B29" s="413"/>
      <c r="C29" s="482"/>
      <c r="D29" s="427"/>
      <c r="E29" s="514"/>
      <c r="F29" s="514"/>
      <c r="G29" s="514"/>
      <c r="H29" s="514"/>
      <c r="I29" s="514"/>
      <c r="J29" s="514"/>
      <c r="K29" s="514"/>
      <c r="L29" s="597"/>
      <c r="M29" s="617"/>
    </row>
    <row r="30" spans="1:13" ht="14.1" customHeight="1">
      <c r="A30" s="448"/>
      <c r="B30" s="461" t="s">
        <v>719</v>
      </c>
      <c r="C30" s="438"/>
      <c r="D30" s="427">
        <v>2020</v>
      </c>
      <c r="E30" s="514">
        <f>SUM(F30:G30)</f>
        <v>16574</v>
      </c>
      <c r="F30" s="514">
        <v>6631</v>
      </c>
      <c r="G30" s="514">
        <v>9943</v>
      </c>
      <c r="H30" s="514"/>
      <c r="I30" s="514">
        <f>SUM(J30:K30)</f>
        <v>6007</v>
      </c>
      <c r="J30" s="514">
        <v>2451</v>
      </c>
      <c r="K30" s="514">
        <v>3556</v>
      </c>
      <c r="L30" s="597">
        <v>7360</v>
      </c>
      <c r="M30" s="617"/>
    </row>
    <row r="31" spans="1:13" ht="14.1" customHeight="1">
      <c r="A31" s="448"/>
      <c r="B31" s="413" t="s">
        <v>1060</v>
      </c>
      <c r="C31" s="438"/>
      <c r="D31" s="427">
        <v>2021</v>
      </c>
      <c r="E31" s="514">
        <f t="shared" ref="E31:E32" si="7">SUM(F31:G31)</f>
        <v>14644</v>
      </c>
      <c r="F31" s="514">
        <v>6016</v>
      </c>
      <c r="G31" s="514">
        <v>8628</v>
      </c>
      <c r="H31" s="514"/>
      <c r="I31" s="514">
        <f t="shared" ref="I31:I32" si="8">SUM(J31:K31)</f>
        <v>4571</v>
      </c>
      <c r="J31" s="514">
        <v>1853</v>
      </c>
      <c r="K31" s="514">
        <v>2718</v>
      </c>
      <c r="L31" s="597"/>
      <c r="M31" s="617"/>
    </row>
    <row r="32" spans="1:13" ht="14.1" customHeight="1">
      <c r="A32" s="448"/>
      <c r="B32" s="413"/>
      <c r="C32" s="438"/>
      <c r="D32" s="427">
        <v>2022</v>
      </c>
      <c r="E32" s="514">
        <f t="shared" si="7"/>
        <v>15560</v>
      </c>
      <c r="F32" s="514">
        <v>6156</v>
      </c>
      <c r="G32" s="514">
        <v>9404</v>
      </c>
      <c r="H32" s="514"/>
      <c r="I32" s="514">
        <f t="shared" si="8"/>
        <v>4206</v>
      </c>
      <c r="J32" s="514">
        <v>1708</v>
      </c>
      <c r="K32" s="514">
        <v>2498</v>
      </c>
      <c r="L32" s="597"/>
      <c r="M32" s="617"/>
    </row>
    <row r="33" spans="1:13" ht="14.1" customHeight="1">
      <c r="A33" s="448"/>
      <c r="B33" s="413"/>
      <c r="C33" s="438"/>
      <c r="D33" s="427"/>
      <c r="E33" s="514"/>
      <c r="F33" s="514"/>
      <c r="G33" s="514"/>
      <c r="H33" s="514"/>
      <c r="I33" s="514"/>
      <c r="J33" s="514"/>
      <c r="K33" s="514"/>
      <c r="L33" s="597"/>
      <c r="M33" s="617"/>
    </row>
    <row r="34" spans="1:13" ht="14.1" customHeight="1">
      <c r="A34" s="448"/>
      <c r="B34" s="461" t="s">
        <v>720</v>
      </c>
      <c r="C34" s="438"/>
      <c r="D34" s="427">
        <v>2020</v>
      </c>
      <c r="E34" s="514">
        <f>SUM(F34:G34)</f>
        <v>21000</v>
      </c>
      <c r="F34" s="514">
        <v>12090</v>
      </c>
      <c r="G34" s="514">
        <v>8910</v>
      </c>
      <c r="H34" s="514"/>
      <c r="I34" s="514">
        <f>SUM(J34:K34)</f>
        <v>1774</v>
      </c>
      <c r="J34" s="514">
        <v>1132</v>
      </c>
      <c r="K34" s="514">
        <v>642</v>
      </c>
      <c r="L34" s="597">
        <v>8250</v>
      </c>
      <c r="M34" s="617"/>
    </row>
    <row r="35" spans="1:13" ht="14.1" customHeight="1">
      <c r="A35" s="448"/>
      <c r="B35" s="413" t="s">
        <v>721</v>
      </c>
      <c r="C35" s="438"/>
      <c r="D35" s="427">
        <v>2021</v>
      </c>
      <c r="E35" s="514">
        <f t="shared" ref="E35:E36" si="9">SUM(F35:G35)</f>
        <v>18997</v>
      </c>
      <c r="F35" s="514">
        <v>11281</v>
      </c>
      <c r="G35" s="514">
        <v>7716</v>
      </c>
      <c r="H35" s="514"/>
      <c r="I35" s="514">
        <f t="shared" ref="I35:I36" si="10">SUM(J35:K35)</f>
        <v>2297</v>
      </c>
      <c r="J35" s="514">
        <v>1522</v>
      </c>
      <c r="K35" s="514">
        <v>775</v>
      </c>
      <c r="L35" s="597"/>
      <c r="M35" s="617"/>
    </row>
    <row r="36" spans="1:13" ht="14.1" customHeight="1">
      <c r="A36" s="448"/>
      <c r="B36" s="413"/>
      <c r="C36" s="438"/>
      <c r="D36" s="427">
        <v>2022</v>
      </c>
      <c r="E36" s="514">
        <f t="shared" si="9"/>
        <v>17670</v>
      </c>
      <c r="F36" s="514">
        <v>10482</v>
      </c>
      <c r="G36" s="514">
        <v>7188</v>
      </c>
      <c r="H36" s="514"/>
      <c r="I36" s="514">
        <f t="shared" si="10"/>
        <v>1983</v>
      </c>
      <c r="J36" s="514">
        <v>1237</v>
      </c>
      <c r="K36" s="514">
        <v>746</v>
      </c>
      <c r="L36" s="597"/>
      <c r="M36" s="617"/>
    </row>
    <row r="37" spans="1:13" ht="14.1" customHeight="1">
      <c r="A37" s="448"/>
      <c r="B37" s="413"/>
      <c r="C37" s="438"/>
      <c r="D37" s="427"/>
      <c r="E37" s="514"/>
      <c r="F37" s="514"/>
      <c r="G37" s="514"/>
      <c r="H37" s="514"/>
      <c r="I37" s="514"/>
      <c r="J37" s="514"/>
      <c r="K37" s="514"/>
      <c r="L37" s="597"/>
      <c r="M37" s="617"/>
    </row>
    <row r="38" spans="1:13" ht="14.1" customHeight="1">
      <c r="A38" s="448"/>
      <c r="B38" s="461" t="s">
        <v>722</v>
      </c>
      <c r="C38" s="438"/>
      <c r="D38" s="427">
        <v>2020</v>
      </c>
      <c r="E38" s="514">
        <f>SUM(F38:G38)</f>
        <v>3536</v>
      </c>
      <c r="F38" s="514">
        <v>1765</v>
      </c>
      <c r="G38" s="514">
        <v>1771</v>
      </c>
      <c r="H38" s="514"/>
      <c r="I38" s="514">
        <f>SUM(J38:K38)</f>
        <v>781</v>
      </c>
      <c r="J38" s="514">
        <v>260</v>
      </c>
      <c r="K38" s="514">
        <v>521</v>
      </c>
      <c r="L38" s="597">
        <v>629</v>
      </c>
      <c r="M38" s="617"/>
    </row>
    <row r="39" spans="1:13" ht="14.1" customHeight="1">
      <c r="A39" s="448"/>
      <c r="B39" s="462" t="s">
        <v>723</v>
      </c>
      <c r="C39" s="466"/>
      <c r="D39" s="427">
        <v>2021</v>
      </c>
      <c r="E39" s="514">
        <f t="shared" ref="E39:E40" si="11">SUM(F39:G39)</f>
        <v>6737</v>
      </c>
      <c r="F39" s="514">
        <v>3349</v>
      </c>
      <c r="G39" s="514">
        <v>3388</v>
      </c>
      <c r="H39" s="514"/>
      <c r="I39" s="514">
        <f t="shared" ref="I39:I40" si="12">SUM(J39:K39)</f>
        <v>1579</v>
      </c>
      <c r="J39" s="514">
        <v>492</v>
      </c>
      <c r="K39" s="514">
        <v>1087</v>
      </c>
      <c r="L39" s="597"/>
      <c r="M39" s="491"/>
    </row>
    <row r="40" spans="1:13" ht="14.1" customHeight="1">
      <c r="A40" s="448"/>
      <c r="B40" s="462"/>
      <c r="C40" s="466"/>
      <c r="D40" s="427">
        <v>2022</v>
      </c>
      <c r="E40" s="514">
        <f t="shared" si="11"/>
        <v>3069</v>
      </c>
      <c r="F40" s="514">
        <v>1584</v>
      </c>
      <c r="G40" s="514">
        <v>1485</v>
      </c>
      <c r="H40" s="514"/>
      <c r="I40" s="514">
        <f t="shared" si="12"/>
        <v>511</v>
      </c>
      <c r="J40" s="514">
        <v>158</v>
      </c>
      <c r="K40" s="514">
        <v>353</v>
      </c>
      <c r="L40" s="597"/>
      <c r="M40" s="491"/>
    </row>
    <row r="41" spans="1:13" ht="14.1" customHeight="1">
      <c r="A41" s="448"/>
      <c r="B41" s="462"/>
      <c r="C41" s="466"/>
      <c r="D41" s="427"/>
      <c r="E41" s="514"/>
      <c r="F41" s="514"/>
      <c r="G41" s="514"/>
      <c r="H41" s="514"/>
      <c r="I41" s="514"/>
      <c r="J41" s="514"/>
      <c r="K41" s="514"/>
      <c r="L41" s="597"/>
      <c r="M41" s="491"/>
    </row>
    <row r="42" spans="1:13" ht="14.1" customHeight="1">
      <c r="A42" s="448"/>
      <c r="B42" s="461" t="s">
        <v>724</v>
      </c>
      <c r="C42" s="438"/>
      <c r="D42" s="427">
        <v>2020</v>
      </c>
      <c r="E42" s="514">
        <f>SUM(F42:G42)</f>
        <v>2764</v>
      </c>
      <c r="F42" s="514">
        <v>493</v>
      </c>
      <c r="G42" s="514">
        <v>2271</v>
      </c>
      <c r="H42" s="514"/>
      <c r="I42" s="514">
        <f>SUM(J42:K42)</f>
        <v>534</v>
      </c>
      <c r="J42" s="514">
        <v>148</v>
      </c>
      <c r="K42" s="514">
        <v>386</v>
      </c>
      <c r="L42" s="597">
        <v>2659</v>
      </c>
      <c r="M42" s="491"/>
    </row>
    <row r="43" spans="1:13" ht="14.1" customHeight="1">
      <c r="A43" s="448"/>
      <c r="B43" s="413" t="s">
        <v>725</v>
      </c>
      <c r="C43" s="438"/>
      <c r="D43" s="427">
        <v>2021</v>
      </c>
      <c r="E43" s="514">
        <f t="shared" ref="E43:E44" si="13">SUM(F43:G43)</f>
        <v>2487</v>
      </c>
      <c r="F43" s="514">
        <v>422</v>
      </c>
      <c r="G43" s="514">
        <v>2065</v>
      </c>
      <c r="H43" s="514"/>
      <c r="I43" s="514">
        <f t="shared" ref="I43:I44" si="14">SUM(J43:K43)</f>
        <v>739</v>
      </c>
      <c r="J43" s="514">
        <v>162</v>
      </c>
      <c r="K43" s="514">
        <v>577</v>
      </c>
      <c r="L43" s="597"/>
      <c r="M43" s="491"/>
    </row>
    <row r="44" spans="1:13" ht="14.1" customHeight="1">
      <c r="A44" s="448"/>
      <c r="B44" s="413"/>
      <c r="C44" s="438"/>
      <c r="D44" s="427">
        <v>2022</v>
      </c>
      <c r="E44" s="514">
        <f t="shared" si="13"/>
        <v>2253</v>
      </c>
      <c r="F44" s="514">
        <v>400</v>
      </c>
      <c r="G44" s="514">
        <v>1853</v>
      </c>
      <c r="H44" s="514"/>
      <c r="I44" s="514">
        <f t="shared" si="14"/>
        <v>696</v>
      </c>
      <c r="J44" s="514">
        <v>175</v>
      </c>
      <c r="K44" s="514">
        <v>521</v>
      </c>
      <c r="L44" s="597"/>
      <c r="M44" s="491"/>
    </row>
    <row r="45" spans="1:13" ht="14.1" customHeight="1">
      <c r="A45" s="448"/>
      <c r="B45" s="413"/>
      <c r="C45" s="438"/>
      <c r="D45" s="427"/>
      <c r="E45" s="514"/>
      <c r="F45" s="514"/>
      <c r="G45" s="514"/>
      <c r="H45" s="514"/>
      <c r="I45" s="514"/>
      <c r="J45" s="514"/>
      <c r="K45" s="514"/>
      <c r="L45" s="597"/>
      <c r="M45" s="491"/>
    </row>
    <row r="46" spans="1:13" ht="14.1" customHeight="1">
      <c r="A46" s="448"/>
      <c r="B46" s="461" t="s">
        <v>726</v>
      </c>
      <c r="C46" s="438"/>
      <c r="D46" s="427">
        <v>2020</v>
      </c>
      <c r="E46" s="514">
        <f>SUM(F46:G46)</f>
        <v>8127</v>
      </c>
      <c r="F46" s="514">
        <v>3439</v>
      </c>
      <c r="G46" s="514">
        <v>4688</v>
      </c>
      <c r="H46" s="514"/>
      <c r="I46" s="514">
        <f>SUM(J46:K46)</f>
        <v>67</v>
      </c>
      <c r="J46" s="514">
        <v>17</v>
      </c>
      <c r="K46" s="514">
        <v>50</v>
      </c>
      <c r="L46" s="597">
        <v>3139</v>
      </c>
      <c r="M46" s="491"/>
    </row>
    <row r="47" spans="1:13" ht="14.1" customHeight="1">
      <c r="A47" s="448"/>
      <c r="B47" s="462" t="s">
        <v>727</v>
      </c>
      <c r="C47" s="466"/>
      <c r="D47" s="427">
        <v>2021</v>
      </c>
      <c r="E47" s="514">
        <f t="shared" ref="E47:E48" si="15">SUM(F47:G47)</f>
        <v>7692</v>
      </c>
      <c r="F47" s="514">
        <v>3310</v>
      </c>
      <c r="G47" s="514">
        <v>4382</v>
      </c>
      <c r="H47" s="514"/>
      <c r="I47" s="514">
        <f t="shared" ref="I47:I48" si="16">SUM(J47:K47)</f>
        <v>48</v>
      </c>
      <c r="J47" s="514">
        <v>13</v>
      </c>
      <c r="K47" s="514">
        <v>35</v>
      </c>
      <c r="L47" s="597"/>
      <c r="M47" s="491"/>
    </row>
    <row r="48" spans="1:13" ht="14.1" customHeight="1">
      <c r="A48" s="448"/>
      <c r="B48" s="462"/>
      <c r="C48" s="466"/>
      <c r="D48" s="427">
        <v>2022</v>
      </c>
      <c r="E48" s="514">
        <f t="shared" si="15"/>
        <v>7292</v>
      </c>
      <c r="F48" s="514">
        <v>3243</v>
      </c>
      <c r="G48" s="514">
        <v>4049</v>
      </c>
      <c r="H48" s="514"/>
      <c r="I48" s="514">
        <f t="shared" si="16"/>
        <v>51</v>
      </c>
      <c r="J48" s="514">
        <v>13</v>
      </c>
      <c r="K48" s="514">
        <v>38</v>
      </c>
      <c r="L48" s="597"/>
      <c r="M48" s="491"/>
    </row>
    <row r="49" spans="1:13" ht="14.1" customHeight="1">
      <c r="A49" s="448"/>
      <c r="B49" s="462"/>
      <c r="C49" s="466"/>
      <c r="D49" s="427"/>
      <c r="E49" s="514"/>
      <c r="F49" s="514"/>
      <c r="G49" s="514"/>
      <c r="H49" s="514"/>
      <c r="I49" s="514"/>
      <c r="J49" s="514"/>
      <c r="K49" s="514"/>
      <c r="L49" s="597"/>
      <c r="M49" s="491"/>
    </row>
    <row r="50" spans="1:13" ht="14.1" customHeight="1">
      <c r="A50" s="448"/>
      <c r="B50" s="461" t="s">
        <v>728</v>
      </c>
      <c r="C50" s="438"/>
      <c r="D50" s="427">
        <v>2020</v>
      </c>
      <c r="E50" s="514">
        <f>SUM(F50:G50)</f>
        <v>511</v>
      </c>
      <c r="F50" s="514">
        <v>108</v>
      </c>
      <c r="G50" s="514">
        <v>403</v>
      </c>
      <c r="H50" s="514"/>
      <c r="I50" s="514">
        <f>SUM(J50:K50)</f>
        <v>575</v>
      </c>
      <c r="J50" s="514">
        <v>362</v>
      </c>
      <c r="K50" s="514">
        <v>213</v>
      </c>
      <c r="L50" s="597"/>
      <c r="M50" s="491"/>
    </row>
    <row r="51" spans="1:13" ht="14.1" customHeight="1">
      <c r="A51" s="448"/>
      <c r="B51" s="413" t="s">
        <v>729</v>
      </c>
      <c r="C51" s="438"/>
      <c r="D51" s="427">
        <v>2021</v>
      </c>
      <c r="E51" s="514">
        <f t="shared" ref="E51:E52" si="17">SUM(F51:G51)</f>
        <v>484</v>
      </c>
      <c r="F51" s="514">
        <v>91</v>
      </c>
      <c r="G51" s="514">
        <v>393</v>
      </c>
      <c r="H51" s="514"/>
      <c r="I51" s="514">
        <f t="shared" ref="I51:I52" si="18">SUM(J51:K51)</f>
        <v>442</v>
      </c>
      <c r="J51" s="514">
        <v>298</v>
      </c>
      <c r="K51" s="514">
        <v>144</v>
      </c>
      <c r="L51" s="597"/>
      <c r="M51" s="491"/>
    </row>
    <row r="52" spans="1:13" ht="14.1" customHeight="1">
      <c r="A52" s="448"/>
      <c r="B52" s="413"/>
      <c r="C52" s="438"/>
      <c r="D52" s="427">
        <v>2022</v>
      </c>
      <c r="E52" s="514">
        <f t="shared" si="17"/>
        <v>451</v>
      </c>
      <c r="F52" s="514">
        <v>76</v>
      </c>
      <c r="G52" s="514">
        <v>375</v>
      </c>
      <c r="H52" s="514"/>
      <c r="I52" s="514">
        <f t="shared" si="18"/>
        <v>1336</v>
      </c>
      <c r="J52" s="514">
        <v>573</v>
      </c>
      <c r="K52" s="514">
        <v>763</v>
      </c>
      <c r="L52" s="597"/>
      <c r="M52" s="491"/>
    </row>
    <row r="53" spans="1:13" s="448" customFormat="1" ht="8.1" customHeight="1" thickBot="1">
      <c r="A53" s="484"/>
      <c r="B53" s="569"/>
      <c r="C53" s="569"/>
      <c r="D53" s="537"/>
      <c r="E53" s="488"/>
      <c r="F53" s="488"/>
      <c r="G53" s="488"/>
      <c r="H53" s="488"/>
      <c r="I53" s="488"/>
      <c r="J53" s="488"/>
      <c r="K53" s="488"/>
      <c r="L53" s="484"/>
    </row>
    <row r="54" spans="1:13" s="384" customFormat="1" ht="3" customHeight="1">
      <c r="B54" s="438"/>
      <c r="C54" s="461"/>
      <c r="D54" s="427"/>
      <c r="E54" s="438"/>
      <c r="F54" s="438"/>
      <c r="G54" s="438"/>
      <c r="H54" s="438"/>
      <c r="I54" s="438"/>
      <c r="J54" s="438"/>
      <c r="K54" s="438"/>
    </row>
    <row r="55" spans="1:13" s="542" customFormat="1" ht="16.5" customHeight="1">
      <c r="A55" s="437"/>
      <c r="B55" s="438"/>
      <c r="C55" s="438"/>
      <c r="D55" s="427"/>
      <c r="E55" s="438"/>
      <c r="F55" s="582"/>
      <c r="G55" s="582"/>
      <c r="H55" s="529"/>
      <c r="I55" s="529"/>
      <c r="J55" s="529"/>
      <c r="L55" s="367" t="s">
        <v>829</v>
      </c>
    </row>
    <row r="56" spans="1:13" s="542" customFormat="1" ht="15" customHeight="1">
      <c r="B56" s="529"/>
      <c r="C56" s="529"/>
      <c r="D56" s="574"/>
      <c r="E56" s="529"/>
      <c r="F56" s="529"/>
      <c r="G56" s="529"/>
      <c r="H56" s="529"/>
      <c r="I56" s="529"/>
      <c r="J56" s="529"/>
      <c r="L56" s="368" t="s">
        <v>810</v>
      </c>
    </row>
    <row r="57" spans="1:13" s="448" customFormat="1" ht="15" customHeight="1">
      <c r="D57" s="477"/>
    </row>
    <row r="58" spans="1:13" s="448" customFormat="1" ht="9.75" customHeight="1">
      <c r="D58" s="477"/>
    </row>
    <row r="59" spans="1:13" s="448" customFormat="1" ht="15" customHeight="1">
      <c r="D59" s="477"/>
    </row>
    <row r="60" spans="1:13" s="448" customFormat="1" ht="9.75" customHeight="1">
      <c r="D60" s="477"/>
    </row>
    <row r="61" spans="1:13" s="448" customFormat="1" ht="15" customHeight="1">
      <c r="D61" s="477"/>
    </row>
    <row r="62" spans="1:13" s="448" customFormat="1" ht="9.75" customHeight="1">
      <c r="D62" s="477"/>
    </row>
    <row r="63" spans="1:13" s="448" customFormat="1" ht="9.75" customHeight="1">
      <c r="D63" s="477"/>
    </row>
    <row r="64" spans="1:13" s="448" customFormat="1" ht="15" customHeight="1">
      <c r="A64" s="449"/>
      <c r="B64" s="449"/>
      <c r="C64" s="449"/>
      <c r="D64" s="450"/>
      <c r="E64" s="449"/>
      <c r="F64" s="449"/>
      <c r="G64" s="449"/>
      <c r="H64" s="449"/>
      <c r="I64" s="449"/>
      <c r="J64" s="449"/>
      <c r="K64" s="449"/>
      <c r="L64" s="449"/>
    </row>
    <row r="65" spans="1:12" s="448" customFormat="1" ht="9.75" customHeight="1">
      <c r="D65" s="477"/>
    </row>
    <row r="66" spans="1:12" s="448" customFormat="1" ht="9.75" customHeight="1">
      <c r="D66" s="477"/>
    </row>
    <row r="67" spans="1:12" s="448" customFormat="1" ht="15" customHeight="1">
      <c r="D67" s="477"/>
    </row>
    <row r="68" spans="1:12" s="448" customFormat="1" ht="9.75" customHeight="1">
      <c r="D68" s="477"/>
    </row>
    <row r="69" spans="1:12" s="448" customFormat="1" ht="15" customHeight="1">
      <c r="D69" s="477"/>
    </row>
    <row r="70" spans="1:12" s="448" customFormat="1" ht="9.75" customHeight="1">
      <c r="D70" s="477"/>
    </row>
    <row r="71" spans="1:12" s="448" customFormat="1" ht="15" customHeight="1">
      <c r="D71" s="477"/>
    </row>
    <row r="72" spans="1:12" s="448" customFormat="1" ht="9.75" customHeight="1">
      <c r="D72" s="477"/>
    </row>
    <row r="73" spans="1:12" s="448" customFormat="1" ht="15" customHeight="1">
      <c r="D73" s="477"/>
    </row>
    <row r="74" spans="1:12" s="448" customFormat="1" ht="9.75" customHeight="1">
      <c r="D74" s="477"/>
    </row>
    <row r="75" spans="1:12" s="448" customFormat="1" ht="18" customHeight="1">
      <c r="D75" s="477"/>
    </row>
    <row r="76" spans="1:12" s="448" customFormat="1" ht="15" customHeight="1">
      <c r="A76" s="449"/>
      <c r="B76" s="449"/>
      <c r="C76" s="449"/>
      <c r="D76" s="450"/>
      <c r="E76" s="449"/>
      <c r="F76" s="449"/>
      <c r="G76" s="449"/>
      <c r="H76" s="449"/>
      <c r="I76" s="449"/>
      <c r="J76" s="449"/>
      <c r="K76" s="449"/>
      <c r="L76" s="449"/>
    </row>
    <row r="77" spans="1:12" s="448" customFormat="1" ht="9.75" customHeight="1">
      <c r="D77" s="477"/>
    </row>
    <row r="78" spans="1:12" s="448" customFormat="1" ht="15" customHeight="1">
      <c r="A78" s="449"/>
      <c r="B78" s="449"/>
      <c r="C78" s="449"/>
      <c r="D78" s="450"/>
      <c r="E78" s="449"/>
      <c r="F78" s="449"/>
      <c r="G78" s="449"/>
      <c r="H78" s="449"/>
      <c r="I78" s="449"/>
      <c r="J78" s="449"/>
      <c r="K78" s="449"/>
      <c r="L78" s="449"/>
    </row>
    <row r="79" spans="1:12" s="448" customFormat="1" ht="9.75" customHeight="1">
      <c r="D79" s="477"/>
    </row>
    <row r="80" spans="1:12" s="448" customFormat="1" ht="5.0999999999999996" customHeight="1">
      <c r="D80" s="477"/>
    </row>
    <row r="81" spans="1:12" s="448" customFormat="1" ht="11.1" customHeight="1">
      <c r="D81" s="477"/>
    </row>
    <row r="82" spans="1:12" s="448" customFormat="1" ht="11.1" customHeight="1">
      <c r="A82" s="449"/>
      <c r="B82" s="449"/>
      <c r="C82" s="449"/>
      <c r="D82" s="450"/>
      <c r="E82" s="449"/>
      <c r="F82" s="449"/>
      <c r="G82" s="449"/>
      <c r="H82" s="449"/>
      <c r="I82" s="449"/>
      <c r="J82" s="449"/>
      <c r="K82" s="449"/>
      <c r="L82" s="449"/>
    </row>
    <row r="83" spans="1:12" s="448" customFormat="1" ht="11.25" customHeight="1">
      <c r="D83" s="477"/>
    </row>
    <row r="84" spans="1:12" s="448" customFormat="1" ht="5.25" customHeight="1">
      <c r="D84" s="477"/>
    </row>
    <row r="85" spans="1:12" s="448" customFormat="1" ht="4.1500000000000004" customHeight="1">
      <c r="A85" s="491"/>
      <c r="B85" s="491"/>
      <c r="C85" s="491"/>
      <c r="D85" s="545"/>
      <c r="E85" s="491"/>
      <c r="F85" s="491"/>
      <c r="G85" s="491"/>
      <c r="H85" s="491"/>
      <c r="I85" s="491"/>
      <c r="J85" s="491"/>
      <c r="K85" s="491"/>
      <c r="L85" s="491"/>
    </row>
    <row r="86" spans="1:12" s="448" customFormat="1" ht="11.1" customHeight="1">
      <c r="D86" s="477"/>
    </row>
    <row r="87" spans="1:12" s="448" customFormat="1" ht="10.5" customHeight="1">
      <c r="D87" s="477"/>
    </row>
    <row r="88" spans="1:12" s="448" customFormat="1">
      <c r="D88" s="477"/>
    </row>
    <row r="89" spans="1:12" s="448" customFormat="1">
      <c r="D89" s="477"/>
    </row>
    <row r="90" spans="1:12" s="448" customFormat="1">
      <c r="D90" s="477"/>
    </row>
    <row r="91" spans="1:12" s="448" customFormat="1">
      <c r="A91" s="491"/>
      <c r="B91" s="491"/>
      <c r="C91" s="491"/>
      <c r="D91" s="545"/>
      <c r="E91" s="491"/>
      <c r="F91" s="491"/>
      <c r="G91" s="491"/>
      <c r="H91" s="491"/>
      <c r="I91" s="491"/>
      <c r="J91" s="491"/>
      <c r="K91" s="491"/>
      <c r="L91" s="491"/>
    </row>
    <row r="92" spans="1:12" s="448" customFormat="1">
      <c r="A92" s="491"/>
      <c r="B92" s="491"/>
      <c r="C92" s="491"/>
      <c r="D92" s="545"/>
      <c r="E92" s="491"/>
      <c r="F92" s="491"/>
      <c r="G92" s="491"/>
      <c r="H92" s="491"/>
      <c r="I92" s="491"/>
      <c r="J92" s="491"/>
      <c r="K92" s="491"/>
      <c r="L92" s="491"/>
    </row>
    <row r="93" spans="1:12" s="448" customFormat="1">
      <c r="A93" s="491"/>
      <c r="B93" s="491"/>
      <c r="C93" s="491"/>
      <c r="D93" s="545"/>
      <c r="E93" s="491"/>
      <c r="F93" s="491"/>
      <c r="G93" s="491"/>
      <c r="H93" s="491"/>
      <c r="I93" s="491"/>
      <c r="J93" s="491"/>
      <c r="K93" s="491"/>
      <c r="L93" s="491"/>
    </row>
    <row r="94" spans="1:12" s="448" customFormat="1">
      <c r="A94" s="491"/>
      <c r="B94" s="491"/>
      <c r="C94" s="491"/>
      <c r="D94" s="545"/>
      <c r="E94" s="491"/>
      <c r="F94" s="491"/>
      <c r="G94" s="491"/>
      <c r="H94" s="491"/>
      <c r="I94" s="491"/>
      <c r="J94" s="491"/>
      <c r="K94" s="491"/>
      <c r="L94" s="491"/>
    </row>
    <row r="95" spans="1:12" s="448" customFormat="1">
      <c r="A95" s="491"/>
      <c r="B95" s="491"/>
      <c r="C95" s="491"/>
      <c r="D95" s="545"/>
      <c r="E95" s="491"/>
      <c r="F95" s="491"/>
      <c r="G95" s="491"/>
      <c r="H95" s="491"/>
      <c r="I95" s="491"/>
      <c r="J95" s="491"/>
      <c r="K95" s="491"/>
      <c r="L95" s="491"/>
    </row>
    <row r="96" spans="1:12" s="448" customFormat="1">
      <c r="A96" s="491"/>
      <c r="B96" s="491"/>
      <c r="C96" s="491"/>
      <c r="D96" s="545"/>
      <c r="E96" s="491"/>
      <c r="F96" s="491"/>
      <c r="G96" s="491"/>
      <c r="H96" s="491"/>
      <c r="I96" s="491"/>
      <c r="J96" s="491"/>
      <c r="K96" s="491"/>
      <c r="L96" s="491"/>
    </row>
    <row r="97" spans="1:12" s="448" customFormat="1">
      <c r="A97" s="491"/>
      <c r="B97" s="491"/>
      <c r="C97" s="491"/>
      <c r="D97" s="545"/>
      <c r="E97" s="491"/>
      <c r="F97" s="491"/>
      <c r="G97" s="491"/>
      <c r="H97" s="491"/>
      <c r="I97" s="491"/>
      <c r="J97" s="491"/>
      <c r="K97" s="491"/>
      <c r="L97" s="491"/>
    </row>
    <row r="98" spans="1:12" s="448" customFormat="1">
      <c r="A98" s="491"/>
      <c r="B98" s="491"/>
      <c r="C98" s="491"/>
      <c r="D98" s="545"/>
      <c r="E98" s="491"/>
      <c r="F98" s="491"/>
      <c r="G98" s="491"/>
      <c r="H98" s="491"/>
      <c r="I98" s="491"/>
      <c r="J98" s="491"/>
      <c r="K98" s="491"/>
      <c r="L98" s="491"/>
    </row>
    <row r="99" spans="1:12" s="448" customFormat="1">
      <c r="A99" s="491"/>
      <c r="B99" s="491"/>
      <c r="C99" s="491"/>
      <c r="D99" s="545"/>
      <c r="E99" s="491"/>
      <c r="F99" s="491"/>
      <c r="G99" s="491"/>
      <c r="H99" s="491"/>
      <c r="I99" s="491"/>
      <c r="J99" s="491"/>
      <c r="K99" s="491"/>
      <c r="L99" s="491"/>
    </row>
    <row r="100" spans="1:12" s="448" customFormat="1">
      <c r="A100" s="491"/>
      <c r="B100" s="491"/>
      <c r="C100" s="491"/>
      <c r="D100" s="545"/>
      <c r="E100" s="491"/>
      <c r="F100" s="491"/>
      <c r="G100" s="491"/>
      <c r="H100" s="491"/>
      <c r="I100" s="491"/>
      <c r="J100" s="491"/>
      <c r="K100" s="491"/>
      <c r="L100" s="491"/>
    </row>
    <row r="101" spans="1:12" s="448" customFormat="1">
      <c r="A101" s="491"/>
      <c r="B101" s="491"/>
      <c r="C101" s="491"/>
      <c r="D101" s="545"/>
      <c r="E101" s="491"/>
      <c r="F101" s="491"/>
      <c r="G101" s="491"/>
      <c r="H101" s="491"/>
      <c r="I101" s="491"/>
      <c r="J101" s="491"/>
      <c r="K101" s="491"/>
      <c r="L101" s="491"/>
    </row>
    <row r="102" spans="1:12" s="448" customFormat="1">
      <c r="A102" s="491"/>
      <c r="B102" s="491"/>
      <c r="C102" s="491"/>
      <c r="D102" s="545"/>
      <c r="E102" s="491"/>
      <c r="F102" s="491"/>
      <c r="G102" s="491"/>
      <c r="H102" s="491"/>
      <c r="I102" s="491"/>
      <c r="J102" s="491"/>
      <c r="K102" s="491"/>
      <c r="L102" s="491"/>
    </row>
    <row r="103" spans="1:12" s="448" customFormat="1">
      <c r="A103" s="491"/>
      <c r="B103" s="491"/>
      <c r="C103" s="491"/>
      <c r="D103" s="545"/>
      <c r="E103" s="491"/>
      <c r="F103" s="491"/>
      <c r="G103" s="491"/>
      <c r="H103" s="491"/>
      <c r="I103" s="491"/>
      <c r="J103" s="491"/>
      <c r="K103" s="491"/>
      <c r="L103" s="491"/>
    </row>
    <row r="104" spans="1:12" s="448" customFormat="1">
      <c r="A104" s="491"/>
      <c r="B104" s="491"/>
      <c r="C104" s="491"/>
      <c r="D104" s="545"/>
      <c r="E104" s="491"/>
      <c r="F104" s="491"/>
      <c r="G104" s="491"/>
      <c r="H104" s="491"/>
      <c r="I104" s="491"/>
      <c r="J104" s="491"/>
      <c r="K104" s="491"/>
      <c r="L104" s="491"/>
    </row>
    <row r="105" spans="1:12" s="448" customFormat="1">
      <c r="A105" s="491"/>
      <c r="B105" s="491"/>
      <c r="C105" s="491"/>
      <c r="D105" s="545"/>
      <c r="E105" s="491"/>
      <c r="F105" s="491"/>
      <c r="G105" s="491"/>
      <c r="H105" s="491"/>
      <c r="I105" s="491"/>
      <c r="J105" s="491"/>
      <c r="K105" s="491"/>
      <c r="L105" s="491"/>
    </row>
    <row r="106" spans="1:12" s="448" customFormat="1">
      <c r="A106" s="491"/>
      <c r="B106" s="491"/>
      <c r="C106" s="491"/>
      <c r="D106" s="545"/>
      <c r="E106" s="491"/>
      <c r="F106" s="491"/>
      <c r="G106" s="491"/>
      <c r="H106" s="491"/>
      <c r="I106" s="491"/>
      <c r="J106" s="491"/>
      <c r="K106" s="491"/>
      <c r="L106" s="491"/>
    </row>
    <row r="107" spans="1:12" s="448" customFormat="1">
      <c r="A107" s="491"/>
      <c r="B107" s="491"/>
      <c r="C107" s="491"/>
      <c r="D107" s="545"/>
      <c r="E107" s="491"/>
      <c r="F107" s="491"/>
      <c r="G107" s="491"/>
      <c r="H107" s="491"/>
      <c r="I107" s="491"/>
      <c r="J107" s="491"/>
      <c r="K107" s="491"/>
      <c r="L107" s="491"/>
    </row>
    <row r="108" spans="1:12" s="448" customFormat="1">
      <c r="A108" s="491"/>
      <c r="B108" s="491"/>
      <c r="C108" s="491"/>
      <c r="D108" s="545"/>
      <c r="E108" s="491"/>
      <c r="F108" s="491"/>
      <c r="G108" s="491"/>
      <c r="H108" s="491"/>
      <c r="I108" s="491"/>
      <c r="J108" s="491"/>
      <c r="K108" s="491"/>
      <c r="L108" s="491"/>
    </row>
    <row r="109" spans="1:12" s="448" customFormat="1">
      <c r="A109" s="491"/>
      <c r="B109" s="491"/>
      <c r="C109" s="491"/>
      <c r="D109" s="545"/>
      <c r="E109" s="491"/>
      <c r="F109" s="491"/>
      <c r="G109" s="491"/>
      <c r="H109" s="491"/>
      <c r="I109" s="491"/>
      <c r="J109" s="491"/>
      <c r="K109" s="491"/>
      <c r="L109" s="491"/>
    </row>
    <row r="110" spans="1:12" s="448" customFormat="1">
      <c r="D110" s="477"/>
    </row>
    <row r="111" spans="1:12" s="448" customFormat="1">
      <c r="D111" s="477"/>
    </row>
    <row r="112" spans="1:12" s="448" customFormat="1">
      <c r="D112" s="477"/>
    </row>
    <row r="113" spans="4:4" s="448" customFormat="1">
      <c r="D113" s="477"/>
    </row>
    <row r="114" spans="4:4" s="448" customFormat="1">
      <c r="D114" s="477"/>
    </row>
    <row r="115" spans="4:4" s="448" customFormat="1">
      <c r="D115" s="477"/>
    </row>
    <row r="116" spans="4:4" s="448" customFormat="1">
      <c r="D116" s="477"/>
    </row>
    <row r="117" spans="4:4" s="448" customFormat="1">
      <c r="D117" s="477"/>
    </row>
    <row r="118" spans="4:4" s="448" customFormat="1">
      <c r="D118" s="477"/>
    </row>
    <row r="119" spans="4:4" s="448" customFormat="1">
      <c r="D119" s="477"/>
    </row>
    <row r="120" spans="4:4" s="448" customFormat="1">
      <c r="D120" s="477"/>
    </row>
    <row r="121" spans="4:4" s="448" customFormat="1">
      <c r="D121" s="477"/>
    </row>
    <row r="122" spans="4:4" s="448" customFormat="1">
      <c r="D122" s="477"/>
    </row>
    <row r="123" spans="4:4" s="448" customFormat="1">
      <c r="D123" s="477"/>
    </row>
    <row r="124" spans="4:4" s="448" customFormat="1">
      <c r="D124" s="477"/>
    </row>
    <row r="125" spans="4:4" s="448" customFormat="1">
      <c r="D125" s="477"/>
    </row>
    <row r="126" spans="4:4" s="448" customFormat="1">
      <c r="D126" s="477"/>
    </row>
    <row r="127" spans="4:4" s="448" customFormat="1">
      <c r="D127" s="477"/>
    </row>
    <row r="128" spans="4:4" s="448" customFormat="1">
      <c r="D128" s="477"/>
    </row>
    <row r="129" spans="4:4" s="448" customFormat="1">
      <c r="D129" s="477"/>
    </row>
    <row r="130" spans="4:4" s="448" customFormat="1">
      <c r="D130" s="477"/>
    </row>
    <row r="131" spans="4:4" s="448" customFormat="1">
      <c r="D131" s="477"/>
    </row>
    <row r="132" spans="4:4" s="448" customFormat="1">
      <c r="D132" s="477"/>
    </row>
    <row r="133" spans="4:4" s="448" customFormat="1">
      <c r="D133" s="477"/>
    </row>
    <row r="134" spans="4:4" s="448" customFormat="1">
      <c r="D134" s="477"/>
    </row>
    <row r="135" spans="4:4" s="448" customFormat="1">
      <c r="D135" s="477"/>
    </row>
    <row r="136" spans="4:4" s="448" customFormat="1">
      <c r="D136" s="477"/>
    </row>
    <row r="137" spans="4:4" s="448" customFormat="1">
      <c r="D137" s="477"/>
    </row>
    <row r="138" spans="4:4" s="448" customFormat="1">
      <c r="D138" s="477"/>
    </row>
    <row r="139" spans="4:4" s="448" customFormat="1">
      <c r="D139" s="477"/>
    </row>
    <row r="140" spans="4:4" s="448" customFormat="1">
      <c r="D140" s="477"/>
    </row>
    <row r="141" spans="4:4" s="448" customFormat="1">
      <c r="D141" s="477"/>
    </row>
    <row r="142" spans="4:4" s="448" customFormat="1">
      <c r="D142" s="477"/>
    </row>
    <row r="143" spans="4:4" s="448" customFormat="1">
      <c r="D143" s="477"/>
    </row>
    <row r="144" spans="4:4" s="448" customFormat="1">
      <c r="D144" s="477"/>
    </row>
    <row r="145" spans="4:4" s="448" customFormat="1">
      <c r="D145" s="477"/>
    </row>
    <row r="146" spans="4:4" s="448" customFormat="1">
      <c r="D146" s="477"/>
    </row>
    <row r="147" spans="4:4" s="448" customFormat="1">
      <c r="D147" s="477"/>
    </row>
    <row r="148" spans="4:4" s="448" customFormat="1">
      <c r="D148" s="477"/>
    </row>
    <row r="149" spans="4:4" s="448" customFormat="1">
      <c r="D149" s="477"/>
    </row>
    <row r="150" spans="4:4" s="448" customFormat="1">
      <c r="D150" s="477"/>
    </row>
    <row r="151" spans="4:4" s="448" customFormat="1">
      <c r="D151" s="477"/>
    </row>
    <row r="152" spans="4:4" s="448" customFormat="1">
      <c r="D152" s="477"/>
    </row>
    <row r="153" spans="4:4" s="448" customFormat="1">
      <c r="D153" s="477"/>
    </row>
    <row r="154" spans="4:4" s="448" customFormat="1">
      <c r="D154" s="477"/>
    </row>
    <row r="155" spans="4:4" s="448" customFormat="1">
      <c r="D155" s="477"/>
    </row>
    <row r="156" spans="4:4" s="448" customFormat="1">
      <c r="D156" s="477"/>
    </row>
    <row r="157" spans="4:4" s="448" customFormat="1">
      <c r="D157" s="477"/>
    </row>
    <row r="158" spans="4:4" s="448" customFormat="1">
      <c r="D158" s="477"/>
    </row>
    <row r="159" spans="4:4" s="448" customFormat="1">
      <c r="D159" s="477"/>
    </row>
    <row r="160" spans="4:4" s="448" customFormat="1">
      <c r="D160" s="477"/>
    </row>
    <row r="161" spans="4:4" s="448" customFormat="1">
      <c r="D161" s="477"/>
    </row>
    <row r="162" spans="4:4" s="448" customFormat="1">
      <c r="D162" s="477"/>
    </row>
    <row r="163" spans="4:4" s="448" customFormat="1">
      <c r="D163" s="477"/>
    </row>
    <row r="164" spans="4:4" s="448" customFormat="1">
      <c r="D164" s="477"/>
    </row>
    <row r="165" spans="4:4" s="448" customFormat="1">
      <c r="D165" s="477"/>
    </row>
    <row r="166" spans="4:4" s="448" customFormat="1">
      <c r="D166" s="477"/>
    </row>
    <row r="167" spans="4:4" s="448" customFormat="1">
      <c r="D167" s="477"/>
    </row>
    <row r="168" spans="4:4" s="448" customFormat="1">
      <c r="D168" s="477"/>
    </row>
    <row r="169" spans="4:4" s="448" customFormat="1">
      <c r="D169" s="477"/>
    </row>
    <row r="170" spans="4:4" s="448" customFormat="1">
      <c r="D170" s="477"/>
    </row>
    <row r="171" spans="4:4" s="448" customFormat="1">
      <c r="D171" s="477"/>
    </row>
    <row r="172" spans="4:4" s="448" customFormat="1">
      <c r="D172" s="477"/>
    </row>
    <row r="173" spans="4:4" s="448" customFormat="1">
      <c r="D173" s="477"/>
    </row>
    <row r="174" spans="4:4" s="448" customFormat="1">
      <c r="D174" s="477"/>
    </row>
    <row r="175" spans="4:4" s="448" customFormat="1">
      <c r="D175" s="477"/>
    </row>
    <row r="176" spans="4:4" s="448" customFormat="1">
      <c r="D176" s="477"/>
    </row>
    <row r="177" spans="4:4" s="448" customFormat="1">
      <c r="D177" s="477"/>
    </row>
    <row r="178" spans="4:4" s="448" customFormat="1">
      <c r="D178" s="477"/>
    </row>
    <row r="179" spans="4:4" s="448" customFormat="1">
      <c r="D179" s="477"/>
    </row>
    <row r="180" spans="4:4" s="448" customFormat="1">
      <c r="D180" s="477"/>
    </row>
    <row r="181" spans="4:4" s="448" customFormat="1">
      <c r="D181" s="477"/>
    </row>
    <row r="182" spans="4:4" s="448" customFormat="1">
      <c r="D182" s="477"/>
    </row>
    <row r="183" spans="4:4" s="448" customFormat="1">
      <c r="D183" s="477"/>
    </row>
    <row r="184" spans="4:4" s="448" customFormat="1">
      <c r="D184" s="477"/>
    </row>
    <row r="185" spans="4:4" s="448" customFormat="1">
      <c r="D185" s="477"/>
    </row>
    <row r="186" spans="4:4" s="448" customFormat="1">
      <c r="D186" s="477"/>
    </row>
    <row r="187" spans="4:4" s="448" customFormat="1">
      <c r="D187" s="477"/>
    </row>
    <row r="188" spans="4:4" s="448" customFormat="1">
      <c r="D188" s="477"/>
    </row>
    <row r="189" spans="4:4" s="448" customFormat="1">
      <c r="D189" s="477"/>
    </row>
    <row r="190" spans="4:4" s="448" customFormat="1">
      <c r="D190" s="477"/>
    </row>
    <row r="191" spans="4:4" s="448" customFormat="1">
      <c r="D191" s="477"/>
    </row>
    <row r="192" spans="4:4" s="448" customFormat="1">
      <c r="D192" s="477"/>
    </row>
    <row r="193" spans="4:4" s="448" customFormat="1">
      <c r="D193" s="477"/>
    </row>
    <row r="194" spans="4:4" s="448" customFormat="1">
      <c r="D194" s="477"/>
    </row>
    <row r="195" spans="4:4" s="448" customFormat="1">
      <c r="D195" s="477"/>
    </row>
    <row r="196" spans="4:4" s="448" customFormat="1">
      <c r="D196" s="477"/>
    </row>
    <row r="197" spans="4:4" s="448" customFormat="1">
      <c r="D197" s="477"/>
    </row>
    <row r="198" spans="4:4" s="448" customFormat="1">
      <c r="D198" s="477"/>
    </row>
    <row r="199" spans="4:4" s="448" customFormat="1">
      <c r="D199" s="477"/>
    </row>
    <row r="200" spans="4:4" s="448" customFormat="1">
      <c r="D200" s="477"/>
    </row>
    <row r="201" spans="4:4" s="448" customFormat="1">
      <c r="D201" s="477"/>
    </row>
    <row r="202" spans="4:4" s="448" customFormat="1">
      <c r="D202" s="477"/>
    </row>
    <row r="203" spans="4:4" s="448" customFormat="1">
      <c r="D203" s="477"/>
    </row>
    <row r="204" spans="4:4" s="448" customFormat="1">
      <c r="D204" s="477"/>
    </row>
    <row r="205" spans="4:4" s="448" customFormat="1">
      <c r="D205" s="477"/>
    </row>
    <row r="206" spans="4:4" s="448" customFormat="1">
      <c r="D206" s="477"/>
    </row>
    <row r="207" spans="4:4" s="448" customFormat="1">
      <c r="D207" s="477"/>
    </row>
    <row r="208" spans="4:4" s="448" customFormat="1">
      <c r="D208" s="477"/>
    </row>
    <row r="209" spans="4:4" s="448" customFormat="1">
      <c r="D209" s="477"/>
    </row>
    <row r="210" spans="4:4" s="448" customFormat="1">
      <c r="D210" s="477"/>
    </row>
    <row r="211" spans="4:4" s="448" customFormat="1">
      <c r="D211" s="477"/>
    </row>
    <row r="212" spans="4:4" s="448" customFormat="1">
      <c r="D212" s="477"/>
    </row>
    <row r="213" spans="4:4" s="448" customFormat="1">
      <c r="D213" s="477"/>
    </row>
    <row r="214" spans="4:4" s="448" customFormat="1">
      <c r="D214" s="477"/>
    </row>
    <row r="215" spans="4:4" s="448" customFormat="1">
      <c r="D215" s="477"/>
    </row>
    <row r="216" spans="4:4" s="448" customFormat="1">
      <c r="D216" s="477"/>
    </row>
    <row r="217" spans="4:4" s="448" customFormat="1">
      <c r="D217" s="477"/>
    </row>
    <row r="218" spans="4:4" s="448" customFormat="1">
      <c r="D218" s="477"/>
    </row>
    <row r="219" spans="4:4" s="448" customFormat="1">
      <c r="D219" s="477"/>
    </row>
    <row r="220" spans="4:4" s="448" customFormat="1">
      <c r="D220" s="477"/>
    </row>
    <row r="221" spans="4:4" s="448" customFormat="1">
      <c r="D221" s="477"/>
    </row>
    <row r="222" spans="4:4" s="448" customFormat="1">
      <c r="D222" s="477"/>
    </row>
    <row r="223" spans="4:4" s="448" customFormat="1">
      <c r="D223" s="477"/>
    </row>
    <row r="224" spans="4:4" s="448" customFormat="1">
      <c r="D224" s="477"/>
    </row>
    <row r="225" spans="4:4" s="448" customFormat="1">
      <c r="D225" s="477"/>
    </row>
    <row r="226" spans="4:4" s="448" customFormat="1">
      <c r="D226" s="477"/>
    </row>
    <row r="227" spans="4:4" s="448" customFormat="1">
      <c r="D227" s="477"/>
    </row>
    <row r="228" spans="4:4" s="448" customFormat="1">
      <c r="D228" s="477"/>
    </row>
    <row r="229" spans="4:4" s="448" customFormat="1">
      <c r="D229" s="477"/>
    </row>
    <row r="230" spans="4:4" s="448" customFormat="1">
      <c r="D230" s="477"/>
    </row>
    <row r="231" spans="4:4" s="448" customFormat="1">
      <c r="D231" s="477"/>
    </row>
    <row r="232" spans="4:4" s="448" customFormat="1">
      <c r="D232" s="477"/>
    </row>
    <row r="233" spans="4:4" s="448" customFormat="1">
      <c r="D233" s="477"/>
    </row>
    <row r="234" spans="4:4" s="448" customFormat="1">
      <c r="D234" s="477"/>
    </row>
    <row r="235" spans="4:4" s="448" customFormat="1">
      <c r="D235" s="477"/>
    </row>
    <row r="236" spans="4:4" s="448" customFormat="1">
      <c r="D236" s="477"/>
    </row>
    <row r="237" spans="4:4" s="448" customFormat="1">
      <c r="D237" s="477"/>
    </row>
    <row r="238" spans="4:4" s="448" customFormat="1">
      <c r="D238" s="477"/>
    </row>
    <row r="239" spans="4:4" s="448" customFormat="1">
      <c r="D239" s="477"/>
    </row>
    <row r="240" spans="4:4" s="448" customFormat="1">
      <c r="D240" s="477"/>
    </row>
    <row r="241" spans="4:4" s="448" customFormat="1">
      <c r="D241" s="477"/>
    </row>
    <row r="242" spans="4:4" s="448" customFormat="1">
      <c r="D242" s="477"/>
    </row>
    <row r="243" spans="4:4" s="448" customFormat="1">
      <c r="D243" s="477"/>
    </row>
    <row r="244" spans="4:4" s="448" customFormat="1">
      <c r="D244" s="477"/>
    </row>
    <row r="245" spans="4:4" s="448" customFormat="1">
      <c r="D245" s="477"/>
    </row>
    <row r="246" spans="4:4" s="448" customFormat="1">
      <c r="D246" s="477"/>
    </row>
    <row r="247" spans="4:4" s="448" customFormat="1">
      <c r="D247" s="477"/>
    </row>
    <row r="248" spans="4:4" s="448" customFormat="1">
      <c r="D248" s="477"/>
    </row>
    <row r="249" spans="4:4" s="448" customFormat="1">
      <c r="D249" s="477"/>
    </row>
    <row r="250" spans="4:4" s="448" customFormat="1">
      <c r="D250" s="477"/>
    </row>
    <row r="251" spans="4:4" s="448" customFormat="1">
      <c r="D251" s="477"/>
    </row>
    <row r="252" spans="4:4" s="448" customFormat="1">
      <c r="D252" s="477"/>
    </row>
    <row r="253" spans="4:4" s="448" customFormat="1">
      <c r="D253" s="477"/>
    </row>
    <row r="254" spans="4:4" s="448" customFormat="1">
      <c r="D254" s="477"/>
    </row>
    <row r="255" spans="4:4" s="448" customFormat="1">
      <c r="D255" s="477"/>
    </row>
    <row r="256" spans="4:4" s="448" customFormat="1">
      <c r="D256" s="477"/>
    </row>
    <row r="257" spans="4:4" s="448" customFormat="1">
      <c r="D257" s="477"/>
    </row>
    <row r="258" spans="4:4" s="448" customFormat="1">
      <c r="D258" s="477"/>
    </row>
    <row r="259" spans="4:4" s="448" customFormat="1">
      <c r="D259" s="477"/>
    </row>
    <row r="260" spans="4:4" s="448" customFormat="1">
      <c r="D260" s="477"/>
    </row>
    <row r="261" spans="4:4" s="448" customFormat="1">
      <c r="D261" s="477"/>
    </row>
    <row r="262" spans="4:4" s="448" customFormat="1">
      <c r="D262" s="477"/>
    </row>
    <row r="263" spans="4:4" s="448" customFormat="1">
      <c r="D263" s="477"/>
    </row>
    <row r="264" spans="4:4" s="448" customFormat="1">
      <c r="D264" s="477"/>
    </row>
    <row r="265" spans="4:4" s="448" customFormat="1">
      <c r="D265" s="477"/>
    </row>
    <row r="266" spans="4:4" s="448" customFormat="1">
      <c r="D266" s="477"/>
    </row>
    <row r="267" spans="4:4" s="448" customFormat="1">
      <c r="D267" s="477"/>
    </row>
    <row r="268" spans="4:4" s="448" customFormat="1">
      <c r="D268" s="477"/>
    </row>
    <row r="269" spans="4:4" s="448" customFormat="1">
      <c r="D269" s="477"/>
    </row>
    <row r="270" spans="4:4" s="448" customFormat="1">
      <c r="D270" s="477"/>
    </row>
    <row r="271" spans="4:4" s="448" customFormat="1">
      <c r="D271" s="477"/>
    </row>
    <row r="272" spans="4:4" s="448" customFormat="1">
      <c r="D272" s="477"/>
    </row>
    <row r="273" spans="4:4" s="448" customFormat="1">
      <c r="D273" s="477"/>
    </row>
    <row r="274" spans="4:4" s="448" customFormat="1">
      <c r="D274" s="477"/>
    </row>
    <row r="275" spans="4:4" s="448" customFormat="1">
      <c r="D275" s="477"/>
    </row>
    <row r="276" spans="4:4" s="448" customFormat="1">
      <c r="D276" s="477"/>
    </row>
    <row r="277" spans="4:4" s="448" customFormat="1">
      <c r="D277" s="477"/>
    </row>
    <row r="278" spans="4:4" s="448" customFormat="1">
      <c r="D278" s="477"/>
    </row>
    <row r="279" spans="4:4" s="448" customFormat="1">
      <c r="D279" s="477"/>
    </row>
    <row r="280" spans="4:4" s="448" customFormat="1">
      <c r="D280" s="477"/>
    </row>
    <row r="281" spans="4:4" s="448" customFormat="1">
      <c r="D281" s="477"/>
    </row>
    <row r="282" spans="4:4" s="448" customFormat="1">
      <c r="D282" s="477"/>
    </row>
    <row r="283" spans="4:4" s="448" customFormat="1">
      <c r="D283" s="477"/>
    </row>
    <row r="284" spans="4:4" s="448" customFormat="1">
      <c r="D284" s="477"/>
    </row>
    <row r="285" spans="4:4" s="448" customFormat="1">
      <c r="D285" s="477"/>
    </row>
    <row r="286" spans="4:4" s="448" customFormat="1">
      <c r="D286" s="477"/>
    </row>
    <row r="287" spans="4:4" s="448" customFormat="1">
      <c r="D287" s="477"/>
    </row>
    <row r="288" spans="4:4" s="448" customFormat="1">
      <c r="D288" s="477"/>
    </row>
    <row r="289" spans="4:4" s="448" customFormat="1">
      <c r="D289" s="477"/>
    </row>
    <row r="290" spans="4:4" s="448" customFormat="1">
      <c r="D290" s="477"/>
    </row>
    <row r="291" spans="4:4" s="448" customFormat="1">
      <c r="D291" s="477"/>
    </row>
    <row r="292" spans="4:4" s="448" customFormat="1">
      <c r="D292" s="477"/>
    </row>
    <row r="293" spans="4:4" s="448" customFormat="1">
      <c r="D293" s="477"/>
    </row>
    <row r="294" spans="4:4" s="448" customFormat="1">
      <c r="D294" s="477"/>
    </row>
    <row r="295" spans="4:4" s="448" customFormat="1">
      <c r="D295" s="477"/>
    </row>
    <row r="296" spans="4:4" s="448" customFormat="1">
      <c r="D296" s="477"/>
    </row>
    <row r="297" spans="4:4" s="448" customFormat="1">
      <c r="D297" s="477"/>
    </row>
    <row r="298" spans="4:4" s="448" customFormat="1">
      <c r="D298" s="477"/>
    </row>
    <row r="299" spans="4:4" s="448" customFormat="1">
      <c r="D299" s="477"/>
    </row>
    <row r="300" spans="4:4" s="448" customFormat="1">
      <c r="D300" s="477"/>
    </row>
    <row r="301" spans="4:4" s="448" customFormat="1">
      <c r="D301" s="477"/>
    </row>
    <row r="302" spans="4:4" s="448" customFormat="1">
      <c r="D302" s="477"/>
    </row>
    <row r="303" spans="4:4" s="448" customFormat="1">
      <c r="D303" s="477"/>
    </row>
    <row r="304" spans="4:4" s="448" customFormat="1">
      <c r="D304" s="477"/>
    </row>
    <row r="305" spans="4:4" s="448" customFormat="1">
      <c r="D305" s="477"/>
    </row>
    <row r="306" spans="4:4" s="448" customFormat="1">
      <c r="D306" s="477"/>
    </row>
    <row r="307" spans="4:4" s="448" customFormat="1">
      <c r="D307" s="477"/>
    </row>
    <row r="308" spans="4:4" s="448" customFormat="1">
      <c r="D308" s="477"/>
    </row>
    <row r="309" spans="4:4" s="448" customFormat="1">
      <c r="D309" s="477"/>
    </row>
    <row r="310" spans="4:4" s="448" customFormat="1">
      <c r="D310" s="477"/>
    </row>
    <row r="311" spans="4:4" s="448" customFormat="1">
      <c r="D311" s="477"/>
    </row>
    <row r="312" spans="4:4" s="448" customFormat="1">
      <c r="D312" s="477"/>
    </row>
    <row r="313" spans="4:4" s="448" customFormat="1">
      <c r="D313" s="477"/>
    </row>
    <row r="314" spans="4:4" s="448" customFormat="1">
      <c r="D314" s="477"/>
    </row>
    <row r="315" spans="4:4" s="448" customFormat="1">
      <c r="D315" s="477"/>
    </row>
    <row r="316" spans="4:4" s="448" customFormat="1">
      <c r="D316" s="477"/>
    </row>
    <row r="317" spans="4:4" s="448" customFormat="1">
      <c r="D317" s="477"/>
    </row>
    <row r="318" spans="4:4" s="448" customFormat="1">
      <c r="D318" s="477"/>
    </row>
    <row r="319" spans="4:4" s="448" customFormat="1">
      <c r="D319" s="477"/>
    </row>
    <row r="320" spans="4:4" s="448" customFormat="1">
      <c r="D320" s="477"/>
    </row>
    <row r="321" spans="4:4" s="448" customFormat="1">
      <c r="D321" s="477"/>
    </row>
    <row r="322" spans="4:4" s="448" customFormat="1">
      <c r="D322" s="477"/>
    </row>
    <row r="323" spans="4:4" s="448" customFormat="1">
      <c r="D323" s="477"/>
    </row>
    <row r="324" spans="4:4" s="448" customFormat="1">
      <c r="D324" s="477"/>
    </row>
    <row r="325" spans="4:4" s="448" customFormat="1">
      <c r="D325" s="477"/>
    </row>
    <row r="326" spans="4:4" s="448" customFormat="1">
      <c r="D326" s="477"/>
    </row>
    <row r="327" spans="4:4" s="448" customFormat="1">
      <c r="D327" s="477"/>
    </row>
    <row r="328" spans="4:4" s="448" customFormat="1">
      <c r="D328" s="477"/>
    </row>
    <row r="329" spans="4:4" s="448" customFormat="1">
      <c r="D329" s="477"/>
    </row>
    <row r="330" spans="4:4" s="448" customFormat="1">
      <c r="D330" s="477"/>
    </row>
    <row r="331" spans="4:4" s="448" customFormat="1">
      <c r="D331" s="477"/>
    </row>
    <row r="332" spans="4:4" s="448" customFormat="1">
      <c r="D332" s="477"/>
    </row>
    <row r="333" spans="4:4" s="448" customFormat="1">
      <c r="D333" s="477"/>
    </row>
    <row r="334" spans="4:4" s="448" customFormat="1">
      <c r="D334" s="477"/>
    </row>
    <row r="335" spans="4:4" s="448" customFormat="1">
      <c r="D335" s="477"/>
    </row>
    <row r="336" spans="4:4" s="448" customFormat="1">
      <c r="D336" s="477"/>
    </row>
    <row r="337" spans="4:4" s="448" customFormat="1">
      <c r="D337" s="477"/>
    </row>
    <row r="338" spans="4:4" s="448" customFormat="1">
      <c r="D338" s="477"/>
    </row>
    <row r="339" spans="4:4" s="448" customFormat="1">
      <c r="D339" s="477"/>
    </row>
    <row r="340" spans="4:4" s="448" customFormat="1">
      <c r="D340" s="477"/>
    </row>
    <row r="341" spans="4:4" s="448" customFormat="1">
      <c r="D341" s="477"/>
    </row>
    <row r="342" spans="4:4" s="448" customFormat="1">
      <c r="D342" s="477"/>
    </row>
    <row r="343" spans="4:4" s="448" customFormat="1">
      <c r="D343" s="477"/>
    </row>
    <row r="344" spans="4:4" s="448" customFormat="1">
      <c r="D344" s="477"/>
    </row>
    <row r="345" spans="4:4" s="448" customFormat="1">
      <c r="D345" s="477"/>
    </row>
    <row r="346" spans="4:4" s="448" customFormat="1">
      <c r="D346" s="477"/>
    </row>
    <row r="347" spans="4:4" s="448" customFormat="1">
      <c r="D347" s="477"/>
    </row>
    <row r="348" spans="4:4" s="448" customFormat="1">
      <c r="D348" s="477"/>
    </row>
    <row r="349" spans="4:4" s="448" customFormat="1">
      <c r="D349" s="477"/>
    </row>
    <row r="350" spans="4:4" s="448" customFormat="1">
      <c r="D350" s="477"/>
    </row>
    <row r="351" spans="4:4" s="448" customFormat="1">
      <c r="D351" s="477"/>
    </row>
    <row r="352" spans="4:4" s="448" customFormat="1">
      <c r="D352" s="477"/>
    </row>
    <row r="353" spans="4:4" s="448" customFormat="1">
      <c r="D353" s="477"/>
    </row>
    <row r="354" spans="4:4" s="448" customFormat="1">
      <c r="D354" s="477"/>
    </row>
    <row r="355" spans="4:4" s="448" customFormat="1">
      <c r="D355" s="477"/>
    </row>
    <row r="356" spans="4:4" s="448" customFormat="1">
      <c r="D356" s="477"/>
    </row>
    <row r="357" spans="4:4" s="448" customFormat="1">
      <c r="D357" s="477"/>
    </row>
    <row r="358" spans="4:4" s="448" customFormat="1">
      <c r="D358" s="477"/>
    </row>
    <row r="359" spans="4:4" s="448" customFormat="1">
      <c r="D359" s="477"/>
    </row>
    <row r="360" spans="4:4" s="448" customFormat="1">
      <c r="D360" s="477"/>
    </row>
    <row r="361" spans="4:4" s="448" customFormat="1">
      <c r="D361" s="477"/>
    </row>
    <row r="362" spans="4:4" s="448" customFormat="1">
      <c r="D362" s="477"/>
    </row>
    <row r="363" spans="4:4" s="448" customFormat="1">
      <c r="D363" s="477"/>
    </row>
    <row r="364" spans="4:4" s="448" customFormat="1">
      <c r="D364" s="477"/>
    </row>
    <row r="365" spans="4:4" s="448" customFormat="1">
      <c r="D365" s="477"/>
    </row>
    <row r="366" spans="4:4" s="448" customFormat="1">
      <c r="D366" s="477"/>
    </row>
    <row r="367" spans="4:4" s="448" customFormat="1">
      <c r="D367" s="477"/>
    </row>
    <row r="368" spans="4:4" s="448" customFormat="1">
      <c r="D368" s="477"/>
    </row>
    <row r="369" spans="4:4" s="448" customFormat="1">
      <c r="D369" s="477"/>
    </row>
    <row r="370" spans="4:4" s="448" customFormat="1">
      <c r="D370" s="477"/>
    </row>
    <row r="371" spans="4:4" s="448" customFormat="1">
      <c r="D371" s="477"/>
    </row>
    <row r="372" spans="4:4" s="448" customFormat="1">
      <c r="D372" s="477"/>
    </row>
    <row r="373" spans="4:4" s="448" customFormat="1">
      <c r="D373" s="477"/>
    </row>
    <row r="374" spans="4:4" s="448" customFormat="1">
      <c r="D374" s="477"/>
    </row>
    <row r="375" spans="4:4" s="448" customFormat="1">
      <c r="D375" s="477"/>
    </row>
    <row r="376" spans="4:4" s="448" customFormat="1">
      <c r="D376" s="477"/>
    </row>
    <row r="377" spans="4:4" s="448" customFormat="1">
      <c r="D377" s="477"/>
    </row>
    <row r="378" spans="4:4" s="448" customFormat="1">
      <c r="D378" s="477"/>
    </row>
    <row r="379" spans="4:4" s="448" customFormat="1">
      <c r="D379" s="477"/>
    </row>
    <row r="380" spans="4:4" s="448" customFormat="1">
      <c r="D380" s="477"/>
    </row>
    <row r="381" spans="4:4" s="448" customFormat="1">
      <c r="D381" s="477"/>
    </row>
    <row r="382" spans="4:4" s="448" customFormat="1">
      <c r="D382" s="477"/>
    </row>
    <row r="383" spans="4:4" s="448" customFormat="1">
      <c r="D383" s="477"/>
    </row>
    <row r="384" spans="4:4" s="448" customFormat="1">
      <c r="D384" s="477"/>
    </row>
    <row r="385" spans="4:4" s="448" customFormat="1">
      <c r="D385" s="477"/>
    </row>
    <row r="386" spans="4:4" s="448" customFormat="1">
      <c r="D386" s="477"/>
    </row>
    <row r="387" spans="4:4" s="448" customFormat="1">
      <c r="D387" s="477"/>
    </row>
    <row r="388" spans="4:4" s="448" customFormat="1">
      <c r="D388" s="477"/>
    </row>
    <row r="389" spans="4:4" s="448" customFormat="1">
      <c r="D389" s="477"/>
    </row>
    <row r="390" spans="4:4" s="448" customFormat="1">
      <c r="D390" s="477"/>
    </row>
    <row r="391" spans="4:4" s="448" customFormat="1">
      <c r="D391" s="477"/>
    </row>
    <row r="392" spans="4:4" s="448" customFormat="1">
      <c r="D392" s="477"/>
    </row>
    <row r="393" spans="4:4" s="448" customFormat="1">
      <c r="D393" s="477"/>
    </row>
    <row r="394" spans="4:4" s="448" customFormat="1">
      <c r="D394" s="477"/>
    </row>
    <row r="395" spans="4:4" s="448" customFormat="1">
      <c r="D395" s="477"/>
    </row>
    <row r="396" spans="4:4" s="448" customFormat="1">
      <c r="D396" s="477"/>
    </row>
    <row r="397" spans="4:4" s="448" customFormat="1">
      <c r="D397" s="477"/>
    </row>
    <row r="398" spans="4:4" s="448" customFormat="1">
      <c r="D398" s="477"/>
    </row>
    <row r="399" spans="4:4" s="448" customFormat="1">
      <c r="D399" s="477"/>
    </row>
    <row r="400" spans="4:4" s="448" customFormat="1">
      <c r="D400" s="477"/>
    </row>
    <row r="401" spans="4:4" s="448" customFormat="1">
      <c r="D401" s="477"/>
    </row>
    <row r="402" spans="4:4" s="448" customFormat="1">
      <c r="D402" s="477"/>
    </row>
    <row r="403" spans="4:4" s="448" customFormat="1">
      <c r="D403" s="477"/>
    </row>
    <row r="404" spans="4:4" s="448" customFormat="1">
      <c r="D404" s="477"/>
    </row>
    <row r="405" spans="4:4" s="448" customFormat="1">
      <c r="D405" s="477"/>
    </row>
    <row r="406" spans="4:4" s="448" customFormat="1">
      <c r="D406" s="477"/>
    </row>
    <row r="407" spans="4:4" s="448" customFormat="1">
      <c r="D407" s="477"/>
    </row>
    <row r="408" spans="4:4" s="448" customFormat="1">
      <c r="D408" s="477"/>
    </row>
    <row r="409" spans="4:4" s="448" customFormat="1">
      <c r="D409" s="477"/>
    </row>
    <row r="410" spans="4:4" s="448" customFormat="1">
      <c r="D410" s="477"/>
    </row>
    <row r="411" spans="4:4" s="448" customFormat="1">
      <c r="D411" s="477"/>
    </row>
    <row r="412" spans="4:4" s="448" customFormat="1">
      <c r="D412" s="477"/>
    </row>
    <row r="413" spans="4:4" s="448" customFormat="1">
      <c r="D413" s="477"/>
    </row>
    <row r="414" spans="4:4" s="448" customFormat="1">
      <c r="D414" s="477"/>
    </row>
    <row r="415" spans="4:4" s="448" customFormat="1">
      <c r="D415" s="477"/>
    </row>
    <row r="416" spans="4:4" s="448" customFormat="1">
      <c r="D416" s="477"/>
    </row>
    <row r="417" spans="4:4" s="448" customFormat="1">
      <c r="D417" s="477"/>
    </row>
    <row r="418" spans="4:4" s="448" customFormat="1">
      <c r="D418" s="477"/>
    </row>
    <row r="419" spans="4:4" s="448" customFormat="1">
      <c r="D419" s="477"/>
    </row>
    <row r="420" spans="4:4" s="448" customFormat="1">
      <c r="D420" s="477"/>
    </row>
    <row r="421" spans="4:4" s="448" customFormat="1">
      <c r="D421" s="477"/>
    </row>
    <row r="422" spans="4:4" s="448" customFormat="1">
      <c r="D422" s="477"/>
    </row>
    <row r="423" spans="4:4" s="448" customFormat="1">
      <c r="D423" s="477"/>
    </row>
    <row r="424" spans="4:4" s="448" customFormat="1">
      <c r="D424" s="477"/>
    </row>
    <row r="425" spans="4:4" s="448" customFormat="1">
      <c r="D425" s="477"/>
    </row>
    <row r="426" spans="4:4" s="448" customFormat="1">
      <c r="D426" s="477"/>
    </row>
    <row r="427" spans="4:4" s="448" customFormat="1">
      <c r="D427" s="477"/>
    </row>
    <row r="428" spans="4:4" s="448" customFormat="1">
      <c r="D428" s="477"/>
    </row>
    <row r="429" spans="4:4" s="448" customFormat="1">
      <c r="D429" s="477"/>
    </row>
    <row r="430" spans="4:4" s="448" customFormat="1">
      <c r="D430" s="477"/>
    </row>
    <row r="431" spans="4:4" s="448" customFormat="1">
      <c r="D431" s="477"/>
    </row>
    <row r="432" spans="4:4" s="448" customFormat="1">
      <c r="D432" s="477"/>
    </row>
    <row r="433" spans="4:4" s="448" customFormat="1">
      <c r="D433" s="477"/>
    </row>
    <row r="434" spans="4:4" s="448" customFormat="1">
      <c r="D434" s="477"/>
    </row>
    <row r="435" spans="4:4" s="448" customFormat="1">
      <c r="D435" s="477"/>
    </row>
    <row r="436" spans="4:4" s="448" customFormat="1">
      <c r="D436" s="477"/>
    </row>
    <row r="437" spans="4:4" s="448" customFormat="1">
      <c r="D437" s="477"/>
    </row>
    <row r="438" spans="4:4" s="448" customFormat="1">
      <c r="D438" s="477"/>
    </row>
    <row r="439" spans="4:4" s="448" customFormat="1">
      <c r="D439" s="477"/>
    </row>
    <row r="440" spans="4:4" s="448" customFormat="1">
      <c r="D440" s="477"/>
    </row>
    <row r="441" spans="4:4" s="448" customFormat="1">
      <c r="D441" s="477"/>
    </row>
    <row r="442" spans="4:4" s="448" customFormat="1">
      <c r="D442" s="477"/>
    </row>
    <row r="443" spans="4:4" s="448" customFormat="1">
      <c r="D443" s="477"/>
    </row>
    <row r="444" spans="4:4" s="448" customFormat="1">
      <c r="D444" s="477"/>
    </row>
    <row r="445" spans="4:4" s="448" customFormat="1">
      <c r="D445" s="477"/>
    </row>
    <row r="446" spans="4:4" s="448" customFormat="1">
      <c r="D446" s="477"/>
    </row>
    <row r="447" spans="4:4" s="448" customFormat="1">
      <c r="D447" s="477"/>
    </row>
    <row r="448" spans="4:4" s="448" customFormat="1">
      <c r="D448" s="477"/>
    </row>
    <row r="449" spans="4:4" s="448" customFormat="1">
      <c r="D449" s="477"/>
    </row>
    <row r="450" spans="4:4" s="448" customFormat="1">
      <c r="D450" s="477"/>
    </row>
    <row r="451" spans="4:4" s="448" customFormat="1">
      <c r="D451" s="477"/>
    </row>
    <row r="452" spans="4:4" s="448" customFormat="1">
      <c r="D452" s="477"/>
    </row>
    <row r="453" spans="4:4" s="448" customFormat="1">
      <c r="D453" s="477"/>
    </row>
    <row r="454" spans="4:4" s="448" customFormat="1">
      <c r="D454" s="477"/>
    </row>
    <row r="455" spans="4:4" s="448" customFormat="1">
      <c r="D455" s="477"/>
    </row>
    <row r="456" spans="4:4" s="448" customFormat="1">
      <c r="D456" s="477"/>
    </row>
    <row r="457" spans="4:4" s="448" customFormat="1">
      <c r="D457" s="477"/>
    </row>
    <row r="458" spans="4:4" s="448" customFormat="1">
      <c r="D458" s="477"/>
    </row>
    <row r="459" spans="4:4" s="448" customFormat="1">
      <c r="D459" s="477"/>
    </row>
    <row r="460" spans="4:4" s="448" customFormat="1">
      <c r="D460" s="477"/>
    </row>
    <row r="461" spans="4:4" s="448" customFormat="1">
      <c r="D461" s="477"/>
    </row>
    <row r="462" spans="4:4" s="448" customFormat="1">
      <c r="D462" s="477"/>
    </row>
    <row r="463" spans="4:4" s="448" customFormat="1">
      <c r="D463" s="477"/>
    </row>
    <row r="464" spans="4:4" s="448" customFormat="1">
      <c r="D464" s="477"/>
    </row>
    <row r="465" spans="4:4" s="448" customFormat="1">
      <c r="D465" s="477"/>
    </row>
    <row r="466" spans="4:4" s="448" customFormat="1">
      <c r="D466" s="477"/>
    </row>
    <row r="467" spans="4:4" s="448" customFormat="1">
      <c r="D467" s="477"/>
    </row>
    <row r="468" spans="4:4" s="448" customFormat="1">
      <c r="D468" s="477"/>
    </row>
    <row r="469" spans="4:4" s="448" customFormat="1">
      <c r="D469" s="477"/>
    </row>
    <row r="470" spans="4:4" s="448" customFormat="1">
      <c r="D470" s="477"/>
    </row>
    <row r="471" spans="4:4" s="448" customFormat="1">
      <c r="D471" s="477"/>
    </row>
    <row r="472" spans="4:4" s="448" customFormat="1">
      <c r="D472" s="477"/>
    </row>
    <row r="473" spans="4:4" s="448" customFormat="1">
      <c r="D473" s="477"/>
    </row>
    <row r="474" spans="4:4" s="448" customFormat="1">
      <c r="D474" s="477"/>
    </row>
    <row r="475" spans="4:4" s="448" customFormat="1">
      <c r="D475" s="477"/>
    </row>
    <row r="476" spans="4:4" s="448" customFormat="1">
      <c r="D476" s="477"/>
    </row>
    <row r="477" spans="4:4" s="448" customFormat="1">
      <c r="D477" s="477"/>
    </row>
    <row r="478" spans="4:4" s="448" customFormat="1">
      <c r="D478" s="477"/>
    </row>
    <row r="479" spans="4:4" s="448" customFormat="1">
      <c r="D479" s="477"/>
    </row>
    <row r="480" spans="4:4" s="448" customFormat="1">
      <c r="D480" s="477"/>
    </row>
    <row r="481" spans="4:4" s="448" customFormat="1">
      <c r="D481" s="477"/>
    </row>
    <row r="482" spans="4:4" s="448" customFormat="1">
      <c r="D482" s="477"/>
    </row>
    <row r="483" spans="4:4" s="448" customFormat="1">
      <c r="D483" s="477"/>
    </row>
    <row r="484" spans="4:4" s="448" customFormat="1">
      <c r="D484" s="477"/>
    </row>
    <row r="485" spans="4:4" s="448" customFormat="1">
      <c r="D485" s="477"/>
    </row>
    <row r="486" spans="4:4" s="448" customFormat="1">
      <c r="D486" s="477"/>
    </row>
    <row r="487" spans="4:4" s="448" customFormat="1">
      <c r="D487" s="477"/>
    </row>
    <row r="488" spans="4:4" s="448" customFormat="1">
      <c r="D488" s="477"/>
    </row>
    <row r="489" spans="4:4" s="448" customFormat="1">
      <c r="D489" s="477"/>
    </row>
    <row r="490" spans="4:4" s="448" customFormat="1">
      <c r="D490" s="477"/>
    </row>
    <row r="491" spans="4:4" s="448" customFormat="1">
      <c r="D491" s="477"/>
    </row>
    <row r="492" spans="4:4" s="448" customFormat="1">
      <c r="D492" s="477"/>
    </row>
    <row r="493" spans="4:4" s="448" customFormat="1">
      <c r="D493" s="477"/>
    </row>
    <row r="494" spans="4:4" s="448" customFormat="1">
      <c r="D494" s="477"/>
    </row>
    <row r="495" spans="4:4" s="448" customFormat="1">
      <c r="D495" s="477"/>
    </row>
    <row r="496" spans="4:4" s="448" customFormat="1">
      <c r="D496" s="477"/>
    </row>
    <row r="497" spans="4:4" s="448" customFormat="1">
      <c r="D497" s="477"/>
    </row>
    <row r="498" spans="4:4" s="448" customFormat="1">
      <c r="D498" s="477"/>
    </row>
    <row r="499" spans="4:4" s="448" customFormat="1">
      <c r="D499" s="477"/>
    </row>
    <row r="500" spans="4:4" s="448" customFormat="1">
      <c r="D500" s="477"/>
    </row>
    <row r="501" spans="4:4" s="448" customFormat="1">
      <c r="D501" s="477"/>
    </row>
    <row r="502" spans="4:4" s="448" customFormat="1">
      <c r="D502" s="477"/>
    </row>
    <row r="503" spans="4:4" s="448" customFormat="1">
      <c r="D503" s="477"/>
    </row>
    <row r="504" spans="4:4" s="448" customFormat="1">
      <c r="D504" s="477"/>
    </row>
    <row r="505" spans="4:4" s="448" customFormat="1">
      <c r="D505" s="477"/>
    </row>
    <row r="506" spans="4:4" s="448" customFormat="1">
      <c r="D506" s="477"/>
    </row>
    <row r="507" spans="4:4" s="448" customFormat="1">
      <c r="D507" s="477"/>
    </row>
    <row r="508" spans="4:4" s="448" customFormat="1">
      <c r="D508" s="477"/>
    </row>
  </sheetData>
  <mergeCells count="4">
    <mergeCell ref="E8:G8"/>
    <mergeCell ref="I8:K8"/>
    <mergeCell ref="E9:G9"/>
    <mergeCell ref="I9:K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headerFooter scaleWithDoc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2:M58"/>
  <sheetViews>
    <sheetView view="pageBreakPreview" zoomScale="80" zoomScaleNormal="120" zoomScaleSheetLayoutView="80" workbookViewId="0">
      <selection activeCell="B5" sqref="B5"/>
    </sheetView>
  </sheetViews>
  <sheetFormatPr defaultColWidth="12.5703125" defaultRowHeight="16.5"/>
  <cols>
    <col min="1" max="1" width="1.85546875" style="587" customWidth="1"/>
    <col min="2" max="2" width="12.140625" style="587" customWidth="1"/>
    <col min="3" max="3" width="30.42578125" style="587" customWidth="1"/>
    <col min="4" max="4" width="8.7109375" style="608" customWidth="1"/>
    <col min="5" max="5" width="8.28515625" style="587" customWidth="1"/>
    <col min="6" max="6" width="7.28515625" style="587" customWidth="1"/>
    <col min="7" max="7" width="12.5703125" style="587" customWidth="1"/>
    <col min="8" max="8" width="1.85546875" style="587" customWidth="1"/>
    <col min="9" max="9" width="8.28515625" style="587" customWidth="1"/>
    <col min="10" max="10" width="7.28515625" style="587" customWidth="1"/>
    <col min="11" max="11" width="12.5703125" style="587" customWidth="1"/>
    <col min="12" max="12" width="1.85546875" style="587" customWidth="1"/>
    <col min="13" max="16384" width="12.5703125" style="587"/>
  </cols>
  <sheetData>
    <row r="2" spans="1:12" s="452" customFormat="1" ht="16.5" customHeight="1">
      <c r="B2" s="453" t="s">
        <v>1217</v>
      </c>
      <c r="C2" s="454" t="s">
        <v>730</v>
      </c>
      <c r="D2" s="459"/>
    </row>
    <row r="3" spans="1:12" s="452" customFormat="1" ht="15" customHeight="1">
      <c r="B3" s="453"/>
      <c r="C3" s="454" t="s">
        <v>1168</v>
      </c>
      <c r="D3" s="459"/>
    </row>
    <row r="4" spans="1:12" s="452" customFormat="1" ht="16.5" customHeight="1">
      <c r="B4" s="456" t="s">
        <v>1218</v>
      </c>
      <c r="C4" s="457" t="s">
        <v>731</v>
      </c>
      <c r="D4" s="459"/>
    </row>
    <row r="5" spans="1:12" s="452" customFormat="1" ht="15" customHeight="1">
      <c r="B5" s="456"/>
      <c r="C5" s="457" t="s">
        <v>1169</v>
      </c>
      <c r="D5" s="459"/>
    </row>
    <row r="7" spans="1:12" ht="8.1" customHeight="1" thickTop="1">
      <c r="A7" s="460"/>
      <c r="B7" s="460"/>
      <c r="C7" s="460"/>
      <c r="D7" s="586"/>
      <c r="E7" s="460"/>
      <c r="F7" s="460"/>
      <c r="G7" s="460"/>
      <c r="H7" s="460"/>
      <c r="I7" s="460"/>
      <c r="J7" s="460"/>
      <c r="K7" s="460"/>
      <c r="L7" s="527"/>
    </row>
    <row r="8" spans="1:12">
      <c r="A8" s="461"/>
      <c r="B8" s="461" t="s">
        <v>707</v>
      </c>
      <c r="C8" s="462"/>
      <c r="D8" s="463" t="s">
        <v>1</v>
      </c>
      <c r="E8" s="465"/>
      <c r="F8" s="465" t="s">
        <v>738</v>
      </c>
      <c r="G8" s="465"/>
      <c r="H8" s="413"/>
      <c r="I8" s="1722" t="s">
        <v>739</v>
      </c>
      <c r="J8" s="1722"/>
      <c r="K8" s="1722"/>
      <c r="L8" s="576"/>
    </row>
    <row r="9" spans="1:12">
      <c r="A9" s="413"/>
      <c r="B9" s="549" t="s">
        <v>710</v>
      </c>
      <c r="C9" s="462"/>
      <c r="D9" s="551" t="s">
        <v>6</v>
      </c>
      <c r="E9" s="588"/>
      <c r="F9" s="589" t="s">
        <v>740</v>
      </c>
      <c r="G9" s="589"/>
      <c r="H9" s="590"/>
      <c r="I9" s="1724" t="s">
        <v>76</v>
      </c>
      <c r="J9" s="1724"/>
      <c r="K9" s="1724"/>
      <c r="L9" s="448"/>
    </row>
    <row r="10" spans="1:12">
      <c r="A10" s="438"/>
      <c r="B10" s="438"/>
      <c r="C10" s="438"/>
      <c r="D10" s="463"/>
      <c r="E10" s="510" t="s">
        <v>2</v>
      </c>
      <c r="F10" s="510" t="s">
        <v>33</v>
      </c>
      <c r="G10" s="510" t="s">
        <v>34</v>
      </c>
      <c r="H10" s="470"/>
      <c r="I10" s="510" t="s">
        <v>2</v>
      </c>
      <c r="J10" s="510" t="s">
        <v>33</v>
      </c>
      <c r="K10" s="510" t="s">
        <v>34</v>
      </c>
      <c r="L10" s="591"/>
    </row>
    <row r="11" spans="1:12">
      <c r="A11" s="438"/>
      <c r="B11" s="438"/>
      <c r="C11" s="438"/>
      <c r="D11" s="463"/>
      <c r="E11" s="471" t="s">
        <v>741</v>
      </c>
      <c r="F11" s="471" t="s">
        <v>35</v>
      </c>
      <c r="G11" s="471" t="s">
        <v>36</v>
      </c>
      <c r="H11" s="471"/>
      <c r="I11" s="471" t="s">
        <v>741</v>
      </c>
      <c r="J11" s="471" t="s">
        <v>35</v>
      </c>
      <c r="K11" s="471" t="s">
        <v>36</v>
      </c>
      <c r="L11" s="581"/>
    </row>
    <row r="12" spans="1:12" ht="8.1" customHeight="1">
      <c r="A12" s="473"/>
      <c r="B12" s="473"/>
      <c r="C12" s="473"/>
      <c r="D12" s="566"/>
      <c r="E12" s="473"/>
      <c r="F12" s="473"/>
      <c r="G12" s="473"/>
      <c r="H12" s="473"/>
      <c r="I12" s="473"/>
      <c r="J12" s="473"/>
      <c r="K12" s="473"/>
      <c r="L12" s="473"/>
    </row>
    <row r="13" spans="1:12" ht="8.1" customHeight="1">
      <c r="A13" s="448"/>
      <c r="B13" s="438"/>
      <c r="C13" s="438"/>
      <c r="D13" s="427"/>
      <c r="E13" s="438"/>
      <c r="F13" s="438"/>
      <c r="G13" s="438"/>
      <c r="H13" s="438"/>
      <c r="I13" s="438"/>
      <c r="J13" s="438"/>
      <c r="K13" s="438"/>
      <c r="L13" s="448"/>
    </row>
    <row r="14" spans="1:12">
      <c r="B14" s="461" t="s">
        <v>2</v>
      </c>
      <c r="C14" s="461"/>
      <c r="D14" s="422">
        <v>2020</v>
      </c>
      <c r="E14" s="423">
        <f>SUM(E18,E22,E26,E30,E34,E38,E42,E46,E50)</f>
        <v>923</v>
      </c>
      <c r="F14" s="423">
        <f>SUM(F18,F22,F26,F30,F34,F38,F42,F46,F50)</f>
        <v>330</v>
      </c>
      <c r="G14" s="423">
        <f>SUM(G18,G22,G26,G30,G34,G38,G42,G46,G50)</f>
        <v>593</v>
      </c>
      <c r="H14" s="514"/>
      <c r="I14" s="423">
        <f>SUM(I18,I22,I26,I30,I34,I38,I42,I46,I50)</f>
        <v>4935</v>
      </c>
      <c r="J14" s="423">
        <f>SUM(J18,J22,J26,J30,J34,J38,J42,J46,J50)</f>
        <v>1978</v>
      </c>
      <c r="K14" s="423">
        <f>SUM(K18,K22,K26,K30,K34,K38,K42,K46,K50)</f>
        <v>2957</v>
      </c>
      <c r="L14" s="592"/>
    </row>
    <row r="15" spans="1:12">
      <c r="B15" s="413" t="s">
        <v>7</v>
      </c>
      <c r="C15" s="413"/>
      <c r="D15" s="464">
        <v>2021</v>
      </c>
      <c r="E15" s="423">
        <f t="shared" ref="E15:G15" si="0">SUM(E19,E23,E27,E31,E35,E39,E43,E47,E51)</f>
        <v>1076</v>
      </c>
      <c r="F15" s="423">
        <f t="shared" si="0"/>
        <v>398</v>
      </c>
      <c r="G15" s="423">
        <f t="shared" si="0"/>
        <v>678</v>
      </c>
      <c r="H15" s="595"/>
      <c r="I15" s="423">
        <f t="shared" ref="I15:K15" si="1">SUM(I19,I23,I27,I31,I35,I39,I43,I47,I51)</f>
        <v>3804</v>
      </c>
      <c r="J15" s="423">
        <f t="shared" si="1"/>
        <v>1497</v>
      </c>
      <c r="K15" s="423">
        <f t="shared" si="1"/>
        <v>2307</v>
      </c>
      <c r="L15" s="592"/>
    </row>
    <row r="16" spans="1:12">
      <c r="B16" s="413"/>
      <c r="C16" s="413"/>
      <c r="D16" s="1332">
        <v>2022</v>
      </c>
      <c r="E16" s="423">
        <f>SUM(E20,E24,E28,E32,E36,E40,E44,E48,E52)</f>
        <v>1117</v>
      </c>
      <c r="F16" s="423">
        <f t="shared" ref="F16:G16" si="2">SUM(F20,F24,F28,F32,F36,F40,F44,F48,F52)</f>
        <v>400</v>
      </c>
      <c r="G16" s="423">
        <f t="shared" si="2"/>
        <v>717</v>
      </c>
      <c r="H16" s="514"/>
      <c r="I16" s="423">
        <f t="shared" ref="I16:K16" si="3">SUM(I20,I24,I28,I32,I36,I40,I44,I48,I52)</f>
        <v>5244</v>
      </c>
      <c r="J16" s="423">
        <f t="shared" si="3"/>
        <v>2037</v>
      </c>
      <c r="K16" s="423">
        <f t="shared" si="3"/>
        <v>3207</v>
      </c>
      <c r="L16" s="594"/>
    </row>
    <row r="17" spans="2:13">
      <c r="B17" s="413"/>
      <c r="C17" s="413"/>
      <c r="D17" s="427"/>
      <c r="E17" s="514"/>
      <c r="F17" s="514"/>
      <c r="G17" s="514"/>
      <c r="H17" s="514"/>
      <c r="I17" s="514"/>
      <c r="J17" s="514"/>
      <c r="K17" s="514"/>
      <c r="L17" s="594"/>
    </row>
    <row r="18" spans="2:13">
      <c r="B18" s="461" t="s">
        <v>713</v>
      </c>
      <c r="C18" s="461"/>
      <c r="D18" s="427">
        <v>2020</v>
      </c>
      <c r="E18" s="514" t="s">
        <v>29</v>
      </c>
      <c r="F18" s="514" t="s">
        <v>29</v>
      </c>
      <c r="G18" s="514" t="s">
        <v>29</v>
      </c>
      <c r="H18" s="514"/>
      <c r="I18" s="514" t="s">
        <v>29</v>
      </c>
      <c r="J18" s="514" t="s">
        <v>29</v>
      </c>
      <c r="K18" s="514" t="s">
        <v>29</v>
      </c>
    </row>
    <row r="19" spans="2:13">
      <c r="B19" s="413" t="s">
        <v>714</v>
      </c>
      <c r="C19" s="413"/>
      <c r="D19" s="427">
        <v>2021</v>
      </c>
      <c r="E19" s="596" t="s">
        <v>29</v>
      </c>
      <c r="F19" s="596" t="s">
        <v>29</v>
      </c>
      <c r="G19" s="596" t="s">
        <v>29</v>
      </c>
      <c r="H19" s="514"/>
      <c r="I19" s="596" t="s">
        <v>29</v>
      </c>
      <c r="J19" s="596" t="s">
        <v>29</v>
      </c>
      <c r="K19" s="596" t="s">
        <v>29</v>
      </c>
    </row>
    <row r="20" spans="2:13">
      <c r="B20" s="413"/>
      <c r="C20" s="413"/>
      <c r="D20" s="427">
        <v>2022</v>
      </c>
      <c r="E20" s="596" t="s">
        <v>29</v>
      </c>
      <c r="F20" s="596" t="s">
        <v>29</v>
      </c>
      <c r="G20" s="596" t="s">
        <v>29</v>
      </c>
      <c r="H20" s="514"/>
      <c r="I20" s="596" t="s">
        <v>29</v>
      </c>
      <c r="J20" s="596" t="s">
        <v>29</v>
      </c>
      <c r="K20" s="596" t="s">
        <v>29</v>
      </c>
    </row>
    <row r="21" spans="2:13">
      <c r="B21" s="413"/>
      <c r="C21" s="413"/>
      <c r="D21" s="427"/>
      <c r="E21" s="514"/>
      <c r="F21" s="514"/>
      <c r="G21" s="514"/>
      <c r="H21" s="514"/>
      <c r="I21" s="514"/>
      <c r="J21" s="514"/>
      <c r="K21" s="514"/>
    </row>
    <row r="22" spans="2:13">
      <c r="B22" s="461" t="s">
        <v>715</v>
      </c>
      <c r="C22" s="461"/>
      <c r="D22" s="427">
        <v>2020</v>
      </c>
      <c r="E22" s="514" t="s">
        <v>29</v>
      </c>
      <c r="F22" s="514" t="s">
        <v>29</v>
      </c>
      <c r="G22" s="514" t="s">
        <v>29</v>
      </c>
      <c r="H22" s="514"/>
      <c r="I22" s="514">
        <f>SUM(J22:K22)</f>
        <v>1000</v>
      </c>
      <c r="J22" s="514">
        <v>435</v>
      </c>
      <c r="K22" s="514">
        <v>565</v>
      </c>
    </row>
    <row r="23" spans="2:13">
      <c r="B23" s="413" t="s">
        <v>716</v>
      </c>
      <c r="C23" s="413"/>
      <c r="D23" s="427">
        <v>2021</v>
      </c>
      <c r="E23" s="596" t="s">
        <v>29</v>
      </c>
      <c r="F23" s="596" t="s">
        <v>29</v>
      </c>
      <c r="G23" s="596" t="s">
        <v>29</v>
      </c>
      <c r="H23" s="514"/>
      <c r="I23" s="514">
        <f t="shared" ref="I23:I24" si="4">SUM(J23:K23)</f>
        <v>754</v>
      </c>
      <c r="J23" s="514">
        <v>290</v>
      </c>
      <c r="K23" s="514">
        <v>464</v>
      </c>
    </row>
    <row r="24" spans="2:13">
      <c r="B24" s="413"/>
      <c r="C24" s="413"/>
      <c r="D24" s="427">
        <v>2022</v>
      </c>
      <c r="E24" s="596" t="s">
        <v>29</v>
      </c>
      <c r="F24" s="596" t="s">
        <v>29</v>
      </c>
      <c r="G24" s="596" t="s">
        <v>29</v>
      </c>
      <c r="H24" s="514"/>
      <c r="I24" s="514">
        <f t="shared" si="4"/>
        <v>770</v>
      </c>
      <c r="J24" s="514">
        <v>303</v>
      </c>
      <c r="K24" s="514">
        <v>467</v>
      </c>
    </row>
    <row r="25" spans="2:13">
      <c r="B25" s="413"/>
      <c r="C25" s="413"/>
      <c r="D25" s="427"/>
      <c r="E25" s="514"/>
      <c r="F25" s="514"/>
      <c r="G25" s="514"/>
      <c r="H25" s="514"/>
      <c r="I25" s="514"/>
      <c r="J25" s="514"/>
      <c r="K25" s="514"/>
    </row>
    <row r="26" spans="2:13">
      <c r="B26" s="461" t="s">
        <v>717</v>
      </c>
      <c r="C26" s="461"/>
      <c r="D26" s="427">
        <v>2020</v>
      </c>
      <c r="E26" s="514">
        <f>SUM(F26:G26)</f>
        <v>906</v>
      </c>
      <c r="F26" s="514">
        <v>316</v>
      </c>
      <c r="G26" s="514">
        <v>590</v>
      </c>
      <c r="H26" s="514"/>
      <c r="I26" s="514">
        <f>SUM(J26:K26)</f>
        <v>2825</v>
      </c>
      <c r="J26" s="514">
        <v>1033</v>
      </c>
      <c r="K26" s="514">
        <v>1792</v>
      </c>
    </row>
    <row r="27" spans="2:13">
      <c r="B27" s="413" t="s">
        <v>718</v>
      </c>
      <c r="C27" s="413"/>
      <c r="D27" s="427">
        <v>2021</v>
      </c>
      <c r="E27" s="514">
        <f t="shared" ref="E27:E28" si="5">SUM(F27:G27)</f>
        <v>1065</v>
      </c>
      <c r="F27" s="514">
        <v>389</v>
      </c>
      <c r="G27" s="514">
        <v>676</v>
      </c>
      <c r="H27" s="514"/>
      <c r="I27" s="514">
        <f t="shared" ref="I27:I28" si="6">SUM(J27:K27)</f>
        <v>2095</v>
      </c>
      <c r="J27" s="514">
        <v>789</v>
      </c>
      <c r="K27" s="514">
        <v>1306</v>
      </c>
    </row>
    <row r="28" spans="2:13">
      <c r="B28" s="413"/>
      <c r="C28" s="413"/>
      <c r="D28" s="427">
        <v>2022</v>
      </c>
      <c r="E28" s="514">
        <f t="shared" si="5"/>
        <v>1116</v>
      </c>
      <c r="F28" s="514">
        <v>399</v>
      </c>
      <c r="G28" s="514">
        <v>717</v>
      </c>
      <c r="H28" s="514"/>
      <c r="I28" s="514">
        <f t="shared" si="6"/>
        <v>3027</v>
      </c>
      <c r="J28" s="514">
        <v>1118</v>
      </c>
      <c r="K28" s="514">
        <v>1909</v>
      </c>
    </row>
    <row r="29" spans="2:13">
      <c r="B29" s="413"/>
      <c r="C29" s="413"/>
      <c r="D29" s="427"/>
      <c r="E29" s="514"/>
      <c r="F29" s="514"/>
      <c r="G29" s="514"/>
      <c r="H29" s="514"/>
      <c r="I29" s="514"/>
      <c r="J29" s="514"/>
      <c r="K29" s="514"/>
    </row>
    <row r="30" spans="2:13">
      <c r="B30" s="461" t="s">
        <v>719</v>
      </c>
      <c r="C30" s="461"/>
      <c r="D30" s="427">
        <v>2020</v>
      </c>
      <c r="E30" s="514" t="s">
        <v>29</v>
      </c>
      <c r="F30" s="514" t="s">
        <v>29</v>
      </c>
      <c r="G30" s="514" t="s">
        <v>29</v>
      </c>
      <c r="H30" s="514"/>
      <c r="I30" s="514">
        <f>SUM(J30:K30)</f>
        <v>630</v>
      </c>
      <c r="J30" s="514">
        <v>302</v>
      </c>
      <c r="K30" s="514">
        <v>328</v>
      </c>
      <c r="M30" s="597"/>
    </row>
    <row r="31" spans="2:13">
      <c r="B31" s="413" t="s">
        <v>1060</v>
      </c>
      <c r="C31" s="413"/>
      <c r="D31" s="427">
        <v>2021</v>
      </c>
      <c r="E31" s="514" t="s">
        <v>29</v>
      </c>
      <c r="F31" s="514" t="s">
        <v>29</v>
      </c>
      <c r="G31" s="514" t="s">
        <v>29</v>
      </c>
      <c r="H31" s="514"/>
      <c r="I31" s="514">
        <f t="shared" ref="I31:I32" si="7">SUM(J31:K31)</f>
        <v>496</v>
      </c>
      <c r="J31" s="514">
        <v>226</v>
      </c>
      <c r="K31" s="514">
        <v>270</v>
      </c>
    </row>
    <row r="32" spans="2:13">
      <c r="B32" s="413"/>
      <c r="C32" s="413"/>
      <c r="D32" s="427">
        <v>2022</v>
      </c>
      <c r="E32" s="514" t="s">
        <v>29</v>
      </c>
      <c r="F32" s="514" t="s">
        <v>29</v>
      </c>
      <c r="G32" s="514" t="s">
        <v>29</v>
      </c>
      <c r="H32" s="514"/>
      <c r="I32" s="514">
        <f t="shared" si="7"/>
        <v>917</v>
      </c>
      <c r="J32" s="514">
        <v>405</v>
      </c>
      <c r="K32" s="514">
        <v>512</v>
      </c>
    </row>
    <row r="33" spans="2:11">
      <c r="B33" s="413"/>
      <c r="C33" s="413"/>
      <c r="D33" s="427"/>
      <c r="E33" s="514"/>
      <c r="F33" s="514"/>
      <c r="G33" s="514"/>
      <c r="H33" s="514"/>
      <c r="I33" s="514"/>
      <c r="J33" s="514"/>
      <c r="K33" s="514"/>
    </row>
    <row r="34" spans="2:11">
      <c r="B34" s="461" t="s">
        <v>720</v>
      </c>
      <c r="C34" s="461"/>
      <c r="D34" s="427">
        <v>2020</v>
      </c>
      <c r="E34" s="514" t="s">
        <v>29</v>
      </c>
      <c r="F34" s="514" t="s">
        <v>29</v>
      </c>
      <c r="G34" s="514" t="s">
        <v>29</v>
      </c>
      <c r="H34" s="514"/>
      <c r="I34" s="514">
        <f>SUM(J34:K34)</f>
        <v>420</v>
      </c>
      <c r="J34" s="514">
        <v>187</v>
      </c>
      <c r="K34" s="514">
        <v>233</v>
      </c>
    </row>
    <row r="35" spans="2:11">
      <c r="B35" s="413" t="s">
        <v>721</v>
      </c>
      <c r="C35" s="413"/>
      <c r="D35" s="427">
        <v>2021</v>
      </c>
      <c r="E35" s="514" t="s">
        <v>29</v>
      </c>
      <c r="F35" s="514" t="s">
        <v>29</v>
      </c>
      <c r="G35" s="514" t="s">
        <v>29</v>
      </c>
      <c r="H35" s="514"/>
      <c r="I35" s="514">
        <f t="shared" ref="I35" si="8">SUM(J35:K35)</f>
        <v>304</v>
      </c>
      <c r="J35" s="514">
        <v>137</v>
      </c>
      <c r="K35" s="514">
        <v>167</v>
      </c>
    </row>
    <row r="36" spans="2:11">
      <c r="B36" s="413"/>
      <c r="C36" s="413"/>
      <c r="D36" s="427">
        <v>2022</v>
      </c>
      <c r="E36" s="514" t="s">
        <v>29</v>
      </c>
      <c r="F36" s="514" t="s">
        <v>29</v>
      </c>
      <c r="G36" s="514" t="s">
        <v>29</v>
      </c>
      <c r="H36" s="514"/>
      <c r="I36" s="514" t="s">
        <v>29</v>
      </c>
      <c r="J36" s="514" t="s">
        <v>29</v>
      </c>
      <c r="K36" s="514" t="s">
        <v>29</v>
      </c>
    </row>
    <row r="37" spans="2:11">
      <c r="B37" s="413"/>
      <c r="C37" s="413"/>
      <c r="D37" s="427"/>
      <c r="E37" s="514"/>
      <c r="F37" s="514"/>
      <c r="G37" s="514"/>
      <c r="H37" s="514"/>
      <c r="I37" s="514"/>
      <c r="J37" s="514"/>
      <c r="K37" s="514"/>
    </row>
    <row r="38" spans="2:11">
      <c r="B38" s="461" t="s">
        <v>722</v>
      </c>
      <c r="C38" s="461"/>
      <c r="D38" s="427">
        <v>2020</v>
      </c>
      <c r="E38" s="514" t="s">
        <v>29</v>
      </c>
      <c r="F38" s="514" t="s">
        <v>29</v>
      </c>
      <c r="G38" s="514" t="s">
        <v>29</v>
      </c>
      <c r="H38" s="514"/>
      <c r="I38" s="514" t="s">
        <v>29</v>
      </c>
      <c r="J38" s="514" t="s">
        <v>29</v>
      </c>
      <c r="K38" s="514" t="s">
        <v>29</v>
      </c>
    </row>
    <row r="39" spans="2:11">
      <c r="B39" s="462" t="s">
        <v>723</v>
      </c>
      <c r="C39" s="462"/>
      <c r="D39" s="427">
        <v>2021</v>
      </c>
      <c r="E39" s="514" t="s">
        <v>29</v>
      </c>
      <c r="F39" s="514" t="s">
        <v>29</v>
      </c>
      <c r="G39" s="514" t="s">
        <v>29</v>
      </c>
      <c r="H39" s="514"/>
      <c r="I39" s="514">
        <f t="shared" ref="I39:I40" si="9">SUM(J39:K39)</f>
        <v>57</v>
      </c>
      <c r="J39" s="514">
        <v>37</v>
      </c>
      <c r="K39" s="514">
        <v>20</v>
      </c>
    </row>
    <row r="40" spans="2:11">
      <c r="B40" s="462"/>
      <c r="C40" s="462"/>
      <c r="D40" s="427">
        <v>2022</v>
      </c>
      <c r="E40" s="514" t="s">
        <v>29</v>
      </c>
      <c r="F40" s="514" t="s">
        <v>29</v>
      </c>
      <c r="G40" s="514" t="s">
        <v>29</v>
      </c>
      <c r="H40" s="514"/>
      <c r="I40" s="514">
        <f t="shared" si="9"/>
        <v>237</v>
      </c>
      <c r="J40" s="514">
        <v>133</v>
      </c>
      <c r="K40" s="514">
        <v>104</v>
      </c>
    </row>
    <row r="41" spans="2:11">
      <c r="B41" s="462"/>
      <c r="C41" s="462"/>
      <c r="D41" s="427"/>
      <c r="E41" s="514"/>
      <c r="F41" s="514"/>
      <c r="G41" s="514"/>
      <c r="H41" s="514"/>
      <c r="I41" s="514"/>
      <c r="J41" s="514"/>
      <c r="K41" s="514"/>
    </row>
    <row r="42" spans="2:11">
      <c r="B42" s="461" t="s">
        <v>724</v>
      </c>
      <c r="C42" s="461"/>
      <c r="D42" s="427">
        <v>2020</v>
      </c>
      <c r="E42" s="514">
        <f t="shared" ref="E42:E44" si="10">SUM(F42:G42)</f>
        <v>1</v>
      </c>
      <c r="F42" s="514">
        <v>1</v>
      </c>
      <c r="G42" s="514" t="s">
        <v>29</v>
      </c>
      <c r="H42" s="514"/>
      <c r="I42" s="514">
        <f t="shared" ref="I42:I44" si="11">SUM(J42:K42)</f>
        <v>30</v>
      </c>
      <c r="J42" s="514">
        <v>7</v>
      </c>
      <c r="K42" s="514">
        <v>23</v>
      </c>
    </row>
    <row r="43" spans="2:11">
      <c r="B43" s="413" t="s">
        <v>725</v>
      </c>
      <c r="C43" s="413"/>
      <c r="D43" s="427">
        <v>2021</v>
      </c>
      <c r="E43" s="514">
        <f t="shared" si="10"/>
        <v>1</v>
      </c>
      <c r="F43" s="514">
        <v>1</v>
      </c>
      <c r="G43" s="514" t="s">
        <v>29</v>
      </c>
      <c r="H43" s="514"/>
      <c r="I43" s="514">
        <f t="shared" si="11"/>
        <v>69</v>
      </c>
      <c r="J43" s="514">
        <v>4</v>
      </c>
      <c r="K43" s="514">
        <v>65</v>
      </c>
    </row>
    <row r="44" spans="2:11">
      <c r="B44" s="413"/>
      <c r="C44" s="413"/>
      <c r="D44" s="427">
        <v>2022</v>
      </c>
      <c r="E44" s="514">
        <f t="shared" si="10"/>
        <v>1</v>
      </c>
      <c r="F44" s="514">
        <v>1</v>
      </c>
      <c r="G44" s="514" t="s">
        <v>29</v>
      </c>
      <c r="H44" s="514"/>
      <c r="I44" s="514">
        <f t="shared" si="11"/>
        <v>148</v>
      </c>
      <c r="J44" s="514">
        <v>12</v>
      </c>
      <c r="K44" s="514">
        <v>136</v>
      </c>
    </row>
    <row r="45" spans="2:11">
      <c r="B45" s="413"/>
      <c r="C45" s="413"/>
      <c r="D45" s="427"/>
      <c r="E45" s="514"/>
      <c r="F45" s="514"/>
      <c r="G45" s="514"/>
      <c r="H45" s="514"/>
      <c r="I45" s="514"/>
      <c r="J45" s="514"/>
      <c r="K45" s="514"/>
    </row>
    <row r="46" spans="2:11">
      <c r="B46" s="461" t="s">
        <v>726</v>
      </c>
      <c r="C46" s="461"/>
      <c r="D46" s="427">
        <v>2020</v>
      </c>
      <c r="E46" s="514">
        <f>SUM(F46:G46)</f>
        <v>16</v>
      </c>
      <c r="F46" s="514">
        <v>13</v>
      </c>
      <c r="G46" s="514">
        <v>3</v>
      </c>
      <c r="H46" s="514"/>
      <c r="I46" s="514" t="s">
        <v>29</v>
      </c>
      <c r="J46" s="514" t="s">
        <v>29</v>
      </c>
      <c r="K46" s="514" t="s">
        <v>29</v>
      </c>
    </row>
    <row r="47" spans="2:11">
      <c r="B47" s="462" t="s">
        <v>727</v>
      </c>
      <c r="C47" s="462"/>
      <c r="D47" s="427">
        <v>2021</v>
      </c>
      <c r="E47" s="514">
        <v>10</v>
      </c>
      <c r="F47" s="514">
        <v>8</v>
      </c>
      <c r="G47" s="514">
        <v>2</v>
      </c>
      <c r="H47" s="514"/>
      <c r="I47" s="514" t="s">
        <v>29</v>
      </c>
      <c r="J47" s="514" t="s">
        <v>29</v>
      </c>
      <c r="K47" s="514" t="s">
        <v>29</v>
      </c>
    </row>
    <row r="48" spans="2:11">
      <c r="B48" s="462"/>
      <c r="C48" s="462"/>
      <c r="D48" s="427">
        <v>2022</v>
      </c>
      <c r="E48" s="514" t="s">
        <v>29</v>
      </c>
      <c r="F48" s="514" t="s">
        <v>29</v>
      </c>
      <c r="G48" s="514" t="s">
        <v>29</v>
      </c>
      <c r="H48" s="514"/>
      <c r="I48" s="514" t="s">
        <v>29</v>
      </c>
      <c r="J48" s="514" t="s">
        <v>29</v>
      </c>
      <c r="K48" s="514" t="s">
        <v>29</v>
      </c>
    </row>
    <row r="49" spans="1:12">
      <c r="B49" s="462"/>
      <c r="C49" s="462"/>
      <c r="D49" s="427"/>
      <c r="E49" s="514"/>
      <c r="F49" s="514"/>
      <c r="G49" s="514"/>
      <c r="H49" s="514"/>
      <c r="I49" s="514"/>
      <c r="J49" s="514"/>
      <c r="K49" s="514"/>
    </row>
    <row r="50" spans="1:12">
      <c r="B50" s="461" t="s">
        <v>728</v>
      </c>
      <c r="C50" s="461"/>
      <c r="D50" s="427">
        <v>2020</v>
      </c>
      <c r="E50" s="514" t="s">
        <v>29</v>
      </c>
      <c r="F50" s="514" t="s">
        <v>29</v>
      </c>
      <c r="G50" s="514" t="s">
        <v>29</v>
      </c>
      <c r="H50" s="514"/>
      <c r="I50" s="514">
        <f t="shared" ref="I50:I52" si="12">SUM(J50:K50)</f>
        <v>30</v>
      </c>
      <c r="J50" s="514">
        <v>14</v>
      </c>
      <c r="K50" s="514">
        <v>16</v>
      </c>
    </row>
    <row r="51" spans="1:12">
      <c r="B51" s="413" t="s">
        <v>729</v>
      </c>
      <c r="C51" s="413"/>
      <c r="D51" s="427">
        <v>2021</v>
      </c>
      <c r="E51" s="514" t="s">
        <v>29</v>
      </c>
      <c r="F51" s="514" t="s">
        <v>29</v>
      </c>
      <c r="G51" s="514" t="s">
        <v>29</v>
      </c>
      <c r="I51" s="514">
        <f t="shared" si="12"/>
        <v>29</v>
      </c>
      <c r="J51" s="587">
        <v>14</v>
      </c>
      <c r="K51" s="587">
        <v>15</v>
      </c>
    </row>
    <row r="52" spans="1:12">
      <c r="B52" s="576"/>
      <c r="C52" s="576"/>
      <c r="D52" s="427">
        <v>2022</v>
      </c>
      <c r="E52" s="514" t="s">
        <v>29</v>
      </c>
      <c r="F52" s="514" t="s">
        <v>29</v>
      </c>
      <c r="G52" s="514" t="s">
        <v>29</v>
      </c>
      <c r="I52" s="514">
        <f t="shared" si="12"/>
        <v>145</v>
      </c>
      <c r="J52" s="587">
        <v>66</v>
      </c>
      <c r="K52" s="587">
        <v>79</v>
      </c>
    </row>
    <row r="53" spans="1:12" ht="17.25" thickBot="1">
      <c r="A53" s="484"/>
      <c r="B53" s="484"/>
      <c r="C53" s="484"/>
      <c r="D53" s="598"/>
      <c r="E53" s="599"/>
      <c r="F53" s="484"/>
      <c r="G53" s="600"/>
      <c r="H53" s="600"/>
      <c r="I53" s="600"/>
      <c r="J53" s="600"/>
      <c r="K53" s="600"/>
      <c r="L53" s="600"/>
    </row>
    <row r="54" spans="1:12" s="601" customFormat="1" ht="16.5" customHeight="1">
      <c r="A54" s="384"/>
      <c r="B54" s="384"/>
      <c r="C54" s="384"/>
      <c r="D54" s="492"/>
      <c r="E54" s="384"/>
      <c r="F54" s="384"/>
      <c r="G54" s="523"/>
      <c r="H54" s="523"/>
      <c r="I54" s="524"/>
      <c r="J54" s="524"/>
      <c r="K54" s="524"/>
      <c r="L54" s="367" t="s">
        <v>829</v>
      </c>
    </row>
    <row r="55" spans="1:12" s="601" customFormat="1" ht="15" customHeight="1">
      <c r="A55" s="524"/>
      <c r="B55" s="524"/>
      <c r="C55" s="524"/>
      <c r="D55" s="526"/>
      <c r="E55" s="524"/>
      <c r="F55" s="524"/>
      <c r="G55" s="524"/>
      <c r="H55" s="524"/>
      <c r="I55" s="524"/>
      <c r="J55" s="524"/>
      <c r="K55" s="524"/>
      <c r="L55" s="368" t="s">
        <v>810</v>
      </c>
    </row>
    <row r="56" spans="1:12" s="384" customFormat="1" ht="16.5" customHeight="1">
      <c r="A56" s="602"/>
      <c r="B56" s="384" t="s">
        <v>767</v>
      </c>
      <c r="D56" s="492"/>
      <c r="E56" s="602"/>
    </row>
    <row r="57" spans="1:12" s="384" customFormat="1">
      <c r="A57" s="603"/>
      <c r="B57" s="602" t="s">
        <v>742</v>
      </c>
      <c r="D57" s="492"/>
      <c r="E57" s="604"/>
      <c r="F57" s="604"/>
    </row>
    <row r="58" spans="1:12" s="605" customFormat="1">
      <c r="B58" s="606" t="s">
        <v>743</v>
      </c>
      <c r="D58" s="607"/>
    </row>
  </sheetData>
  <mergeCells count="2">
    <mergeCell ref="I8:K8"/>
    <mergeCell ref="I9:K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2:H543"/>
  <sheetViews>
    <sheetView showGridLines="0" view="pageBreakPreview" zoomScale="90" zoomScaleNormal="100" zoomScaleSheetLayoutView="90" workbookViewId="0">
      <selection activeCell="B5" sqref="B5"/>
    </sheetView>
  </sheetViews>
  <sheetFormatPr defaultColWidth="7.5703125" defaultRowHeight="16.5"/>
  <cols>
    <col min="1" max="1" width="1.28515625" style="452" customWidth="1"/>
    <col min="2" max="2" width="13.140625" style="452" customWidth="1"/>
    <col min="3" max="3" width="29.140625" style="452" customWidth="1"/>
    <col min="4" max="4" width="9.7109375" style="459" customWidth="1"/>
    <col min="5" max="7" width="17.140625" style="452" customWidth="1"/>
    <col min="8" max="8" width="1.140625" style="452" customWidth="1"/>
    <col min="9" max="255" width="7.5703125" style="452"/>
    <col min="256" max="256" width="1.28515625" style="452" customWidth="1"/>
    <col min="257" max="257" width="7.5703125" style="452"/>
    <col min="258" max="258" width="38.140625" style="452" customWidth="1"/>
    <col min="259" max="259" width="1.85546875" style="452" customWidth="1"/>
    <col min="260" max="260" width="10.28515625" style="452" customWidth="1"/>
    <col min="261" max="261" width="18.28515625" style="452" customWidth="1"/>
    <col min="262" max="262" width="19" style="452" customWidth="1"/>
    <col min="263" max="263" width="1.7109375" style="452" customWidth="1"/>
    <col min="264" max="264" width="0.7109375" style="452" customWidth="1"/>
    <col min="265" max="511" width="7.5703125" style="452"/>
    <col min="512" max="512" width="1.28515625" style="452" customWidth="1"/>
    <col min="513" max="513" width="7.5703125" style="452"/>
    <col min="514" max="514" width="38.140625" style="452" customWidth="1"/>
    <col min="515" max="515" width="1.85546875" style="452" customWidth="1"/>
    <col min="516" max="516" width="10.28515625" style="452" customWidth="1"/>
    <col min="517" max="517" width="18.28515625" style="452" customWidth="1"/>
    <col min="518" max="518" width="19" style="452" customWidth="1"/>
    <col min="519" max="519" width="1.7109375" style="452" customWidth="1"/>
    <col min="520" max="520" width="0.7109375" style="452" customWidth="1"/>
    <col min="521" max="767" width="7.5703125" style="452"/>
    <col min="768" max="768" width="1.28515625" style="452" customWidth="1"/>
    <col min="769" max="769" width="7.5703125" style="452"/>
    <col min="770" max="770" width="38.140625" style="452" customWidth="1"/>
    <col min="771" max="771" width="1.85546875" style="452" customWidth="1"/>
    <col min="772" max="772" width="10.28515625" style="452" customWidth="1"/>
    <col min="773" max="773" width="18.28515625" style="452" customWidth="1"/>
    <col min="774" max="774" width="19" style="452" customWidth="1"/>
    <col min="775" max="775" width="1.7109375" style="452" customWidth="1"/>
    <col min="776" max="776" width="0.7109375" style="452" customWidth="1"/>
    <col min="777" max="1023" width="7.5703125" style="452"/>
    <col min="1024" max="1024" width="1.28515625" style="452" customWidth="1"/>
    <col min="1025" max="1025" width="7.5703125" style="452"/>
    <col min="1026" max="1026" width="38.140625" style="452" customWidth="1"/>
    <col min="1027" max="1027" width="1.85546875" style="452" customWidth="1"/>
    <col min="1028" max="1028" width="10.28515625" style="452" customWidth="1"/>
    <col min="1029" max="1029" width="18.28515625" style="452" customWidth="1"/>
    <col min="1030" max="1030" width="19" style="452" customWidth="1"/>
    <col min="1031" max="1031" width="1.7109375" style="452" customWidth="1"/>
    <col min="1032" max="1032" width="0.7109375" style="452" customWidth="1"/>
    <col min="1033" max="1279" width="7.5703125" style="452"/>
    <col min="1280" max="1280" width="1.28515625" style="452" customWidth="1"/>
    <col min="1281" max="1281" width="7.5703125" style="452"/>
    <col min="1282" max="1282" width="38.140625" style="452" customWidth="1"/>
    <col min="1283" max="1283" width="1.85546875" style="452" customWidth="1"/>
    <col min="1284" max="1284" width="10.28515625" style="452" customWidth="1"/>
    <col min="1285" max="1285" width="18.28515625" style="452" customWidth="1"/>
    <col min="1286" max="1286" width="19" style="452" customWidth="1"/>
    <col min="1287" max="1287" width="1.7109375" style="452" customWidth="1"/>
    <col min="1288" max="1288" width="0.7109375" style="452" customWidth="1"/>
    <col min="1289" max="1535" width="7.5703125" style="452"/>
    <col min="1536" max="1536" width="1.28515625" style="452" customWidth="1"/>
    <col min="1537" max="1537" width="7.5703125" style="452"/>
    <col min="1538" max="1538" width="38.140625" style="452" customWidth="1"/>
    <col min="1539" max="1539" width="1.85546875" style="452" customWidth="1"/>
    <col min="1540" max="1540" width="10.28515625" style="452" customWidth="1"/>
    <col min="1541" max="1541" width="18.28515625" style="452" customWidth="1"/>
    <col min="1542" max="1542" width="19" style="452" customWidth="1"/>
    <col min="1543" max="1543" width="1.7109375" style="452" customWidth="1"/>
    <col min="1544" max="1544" width="0.7109375" style="452" customWidth="1"/>
    <col min="1545" max="1791" width="7.5703125" style="452"/>
    <col min="1792" max="1792" width="1.28515625" style="452" customWidth="1"/>
    <col min="1793" max="1793" width="7.5703125" style="452"/>
    <col min="1794" max="1794" width="38.140625" style="452" customWidth="1"/>
    <col min="1795" max="1795" width="1.85546875" style="452" customWidth="1"/>
    <col min="1796" max="1796" width="10.28515625" style="452" customWidth="1"/>
    <col min="1797" max="1797" width="18.28515625" style="452" customWidth="1"/>
    <col min="1798" max="1798" width="19" style="452" customWidth="1"/>
    <col min="1799" max="1799" width="1.7109375" style="452" customWidth="1"/>
    <col min="1800" max="1800" width="0.7109375" style="452" customWidth="1"/>
    <col min="1801" max="2047" width="7.5703125" style="452"/>
    <col min="2048" max="2048" width="1.28515625" style="452" customWidth="1"/>
    <col min="2049" max="2049" width="7.5703125" style="452"/>
    <col min="2050" max="2050" width="38.140625" style="452" customWidth="1"/>
    <col min="2051" max="2051" width="1.85546875" style="452" customWidth="1"/>
    <col min="2052" max="2052" width="10.28515625" style="452" customWidth="1"/>
    <col min="2053" max="2053" width="18.28515625" style="452" customWidth="1"/>
    <col min="2054" max="2054" width="19" style="452" customWidth="1"/>
    <col min="2055" max="2055" width="1.7109375" style="452" customWidth="1"/>
    <col min="2056" max="2056" width="0.7109375" style="452" customWidth="1"/>
    <col min="2057" max="2303" width="7.5703125" style="452"/>
    <col min="2304" max="2304" width="1.28515625" style="452" customWidth="1"/>
    <col min="2305" max="2305" width="7.5703125" style="452"/>
    <col min="2306" max="2306" width="38.140625" style="452" customWidth="1"/>
    <col min="2307" max="2307" width="1.85546875" style="452" customWidth="1"/>
    <col min="2308" max="2308" width="10.28515625" style="452" customWidth="1"/>
    <col min="2309" max="2309" width="18.28515625" style="452" customWidth="1"/>
    <col min="2310" max="2310" width="19" style="452" customWidth="1"/>
    <col min="2311" max="2311" width="1.7109375" style="452" customWidth="1"/>
    <col min="2312" max="2312" width="0.7109375" style="452" customWidth="1"/>
    <col min="2313" max="2559" width="7.5703125" style="452"/>
    <col min="2560" max="2560" width="1.28515625" style="452" customWidth="1"/>
    <col min="2561" max="2561" width="7.5703125" style="452"/>
    <col min="2562" max="2562" width="38.140625" style="452" customWidth="1"/>
    <col min="2563" max="2563" width="1.85546875" style="452" customWidth="1"/>
    <col min="2564" max="2564" width="10.28515625" style="452" customWidth="1"/>
    <col min="2565" max="2565" width="18.28515625" style="452" customWidth="1"/>
    <col min="2566" max="2566" width="19" style="452" customWidth="1"/>
    <col min="2567" max="2567" width="1.7109375" style="452" customWidth="1"/>
    <col min="2568" max="2568" width="0.7109375" style="452" customWidth="1"/>
    <col min="2569" max="2815" width="7.5703125" style="452"/>
    <col min="2816" max="2816" width="1.28515625" style="452" customWidth="1"/>
    <col min="2817" max="2817" width="7.5703125" style="452"/>
    <col min="2818" max="2818" width="38.140625" style="452" customWidth="1"/>
    <col min="2819" max="2819" width="1.85546875" style="452" customWidth="1"/>
    <col min="2820" max="2820" width="10.28515625" style="452" customWidth="1"/>
    <col min="2821" max="2821" width="18.28515625" style="452" customWidth="1"/>
    <col min="2822" max="2822" width="19" style="452" customWidth="1"/>
    <col min="2823" max="2823" width="1.7109375" style="452" customWidth="1"/>
    <col min="2824" max="2824" width="0.7109375" style="452" customWidth="1"/>
    <col min="2825" max="3071" width="7.5703125" style="452"/>
    <col min="3072" max="3072" width="1.28515625" style="452" customWidth="1"/>
    <col min="3073" max="3073" width="7.5703125" style="452"/>
    <col min="3074" max="3074" width="38.140625" style="452" customWidth="1"/>
    <col min="3075" max="3075" width="1.85546875" style="452" customWidth="1"/>
    <col min="3076" max="3076" width="10.28515625" style="452" customWidth="1"/>
    <col min="3077" max="3077" width="18.28515625" style="452" customWidth="1"/>
    <col min="3078" max="3078" width="19" style="452" customWidth="1"/>
    <col min="3079" max="3079" width="1.7109375" style="452" customWidth="1"/>
    <col min="3080" max="3080" width="0.7109375" style="452" customWidth="1"/>
    <col min="3081" max="3327" width="7.5703125" style="452"/>
    <col min="3328" max="3328" width="1.28515625" style="452" customWidth="1"/>
    <col min="3329" max="3329" width="7.5703125" style="452"/>
    <col min="3330" max="3330" width="38.140625" style="452" customWidth="1"/>
    <col min="3331" max="3331" width="1.85546875" style="452" customWidth="1"/>
    <col min="3332" max="3332" width="10.28515625" style="452" customWidth="1"/>
    <col min="3333" max="3333" width="18.28515625" style="452" customWidth="1"/>
    <col min="3334" max="3334" width="19" style="452" customWidth="1"/>
    <col min="3335" max="3335" width="1.7109375" style="452" customWidth="1"/>
    <col min="3336" max="3336" width="0.7109375" style="452" customWidth="1"/>
    <col min="3337" max="3583" width="7.5703125" style="452"/>
    <col min="3584" max="3584" width="1.28515625" style="452" customWidth="1"/>
    <col min="3585" max="3585" width="7.5703125" style="452"/>
    <col min="3586" max="3586" width="38.140625" style="452" customWidth="1"/>
    <col min="3587" max="3587" width="1.85546875" style="452" customWidth="1"/>
    <col min="3588" max="3588" width="10.28515625" style="452" customWidth="1"/>
    <col min="3589" max="3589" width="18.28515625" style="452" customWidth="1"/>
    <col min="3590" max="3590" width="19" style="452" customWidth="1"/>
    <col min="3591" max="3591" width="1.7109375" style="452" customWidth="1"/>
    <col min="3592" max="3592" width="0.7109375" style="452" customWidth="1"/>
    <col min="3593" max="3839" width="7.5703125" style="452"/>
    <col min="3840" max="3840" width="1.28515625" style="452" customWidth="1"/>
    <col min="3841" max="3841" width="7.5703125" style="452"/>
    <col min="3842" max="3842" width="38.140625" style="452" customWidth="1"/>
    <col min="3843" max="3843" width="1.85546875" style="452" customWidth="1"/>
    <col min="3844" max="3844" width="10.28515625" style="452" customWidth="1"/>
    <col min="3845" max="3845" width="18.28515625" style="452" customWidth="1"/>
    <col min="3846" max="3846" width="19" style="452" customWidth="1"/>
    <col min="3847" max="3847" width="1.7109375" style="452" customWidth="1"/>
    <col min="3848" max="3848" width="0.7109375" style="452" customWidth="1"/>
    <col min="3849" max="4095" width="7.5703125" style="452"/>
    <col min="4096" max="4096" width="1.28515625" style="452" customWidth="1"/>
    <col min="4097" max="4097" width="7.5703125" style="452"/>
    <col min="4098" max="4098" width="38.140625" style="452" customWidth="1"/>
    <col min="4099" max="4099" width="1.85546875" style="452" customWidth="1"/>
    <col min="4100" max="4100" width="10.28515625" style="452" customWidth="1"/>
    <col min="4101" max="4101" width="18.28515625" style="452" customWidth="1"/>
    <col min="4102" max="4102" width="19" style="452" customWidth="1"/>
    <col min="4103" max="4103" width="1.7109375" style="452" customWidth="1"/>
    <col min="4104" max="4104" width="0.7109375" style="452" customWidth="1"/>
    <col min="4105" max="4351" width="7.5703125" style="452"/>
    <col min="4352" max="4352" width="1.28515625" style="452" customWidth="1"/>
    <col min="4353" max="4353" width="7.5703125" style="452"/>
    <col min="4354" max="4354" width="38.140625" style="452" customWidth="1"/>
    <col min="4355" max="4355" width="1.85546875" style="452" customWidth="1"/>
    <col min="4356" max="4356" width="10.28515625" style="452" customWidth="1"/>
    <col min="4357" max="4357" width="18.28515625" style="452" customWidth="1"/>
    <col min="4358" max="4358" width="19" style="452" customWidth="1"/>
    <col min="4359" max="4359" width="1.7109375" style="452" customWidth="1"/>
    <col min="4360" max="4360" width="0.7109375" style="452" customWidth="1"/>
    <col min="4361" max="4607" width="7.5703125" style="452"/>
    <col min="4608" max="4608" width="1.28515625" style="452" customWidth="1"/>
    <col min="4609" max="4609" width="7.5703125" style="452"/>
    <col min="4610" max="4610" width="38.140625" style="452" customWidth="1"/>
    <col min="4611" max="4611" width="1.85546875" style="452" customWidth="1"/>
    <col min="4612" max="4612" width="10.28515625" style="452" customWidth="1"/>
    <col min="4613" max="4613" width="18.28515625" style="452" customWidth="1"/>
    <col min="4614" max="4614" width="19" style="452" customWidth="1"/>
    <col min="4615" max="4615" width="1.7109375" style="452" customWidth="1"/>
    <col min="4616" max="4616" width="0.7109375" style="452" customWidth="1"/>
    <col min="4617" max="4863" width="7.5703125" style="452"/>
    <col min="4864" max="4864" width="1.28515625" style="452" customWidth="1"/>
    <col min="4865" max="4865" width="7.5703125" style="452"/>
    <col min="4866" max="4866" width="38.140625" style="452" customWidth="1"/>
    <col min="4867" max="4867" width="1.85546875" style="452" customWidth="1"/>
    <col min="4868" max="4868" width="10.28515625" style="452" customWidth="1"/>
    <col min="4869" max="4869" width="18.28515625" style="452" customWidth="1"/>
    <col min="4870" max="4870" width="19" style="452" customWidth="1"/>
    <col min="4871" max="4871" width="1.7109375" style="452" customWidth="1"/>
    <col min="4872" max="4872" width="0.7109375" style="452" customWidth="1"/>
    <col min="4873" max="5119" width="7.5703125" style="452"/>
    <col min="5120" max="5120" width="1.28515625" style="452" customWidth="1"/>
    <col min="5121" max="5121" width="7.5703125" style="452"/>
    <col min="5122" max="5122" width="38.140625" style="452" customWidth="1"/>
    <col min="5123" max="5123" width="1.85546875" style="452" customWidth="1"/>
    <col min="5124" max="5124" width="10.28515625" style="452" customWidth="1"/>
    <col min="5125" max="5125" width="18.28515625" style="452" customWidth="1"/>
    <col min="5126" max="5126" width="19" style="452" customWidth="1"/>
    <col min="5127" max="5127" width="1.7109375" style="452" customWidth="1"/>
    <col min="5128" max="5128" width="0.7109375" style="452" customWidth="1"/>
    <col min="5129" max="5375" width="7.5703125" style="452"/>
    <col min="5376" max="5376" width="1.28515625" style="452" customWidth="1"/>
    <col min="5377" max="5377" width="7.5703125" style="452"/>
    <col min="5378" max="5378" width="38.140625" style="452" customWidth="1"/>
    <col min="5379" max="5379" width="1.85546875" style="452" customWidth="1"/>
    <col min="5380" max="5380" width="10.28515625" style="452" customWidth="1"/>
    <col min="5381" max="5381" width="18.28515625" style="452" customWidth="1"/>
    <col min="5382" max="5382" width="19" style="452" customWidth="1"/>
    <col min="5383" max="5383" width="1.7109375" style="452" customWidth="1"/>
    <col min="5384" max="5384" width="0.7109375" style="452" customWidth="1"/>
    <col min="5385" max="5631" width="7.5703125" style="452"/>
    <col min="5632" max="5632" width="1.28515625" style="452" customWidth="1"/>
    <col min="5633" max="5633" width="7.5703125" style="452"/>
    <col min="5634" max="5634" width="38.140625" style="452" customWidth="1"/>
    <col min="5635" max="5635" width="1.85546875" style="452" customWidth="1"/>
    <col min="5636" max="5636" width="10.28515625" style="452" customWidth="1"/>
    <col min="5637" max="5637" width="18.28515625" style="452" customWidth="1"/>
    <col min="5638" max="5638" width="19" style="452" customWidth="1"/>
    <col min="5639" max="5639" width="1.7109375" style="452" customWidth="1"/>
    <col min="5640" max="5640" width="0.7109375" style="452" customWidth="1"/>
    <col min="5641" max="5887" width="7.5703125" style="452"/>
    <col min="5888" max="5888" width="1.28515625" style="452" customWidth="1"/>
    <col min="5889" max="5889" width="7.5703125" style="452"/>
    <col min="5890" max="5890" width="38.140625" style="452" customWidth="1"/>
    <col min="5891" max="5891" width="1.85546875" style="452" customWidth="1"/>
    <col min="5892" max="5892" width="10.28515625" style="452" customWidth="1"/>
    <col min="5893" max="5893" width="18.28515625" style="452" customWidth="1"/>
    <col min="5894" max="5894" width="19" style="452" customWidth="1"/>
    <col min="5895" max="5895" width="1.7109375" style="452" customWidth="1"/>
    <col min="5896" max="5896" width="0.7109375" style="452" customWidth="1"/>
    <col min="5897" max="6143" width="7.5703125" style="452"/>
    <col min="6144" max="6144" width="1.28515625" style="452" customWidth="1"/>
    <col min="6145" max="6145" width="7.5703125" style="452"/>
    <col min="6146" max="6146" width="38.140625" style="452" customWidth="1"/>
    <col min="6147" max="6147" width="1.85546875" style="452" customWidth="1"/>
    <col min="6148" max="6148" width="10.28515625" style="452" customWidth="1"/>
    <col min="6149" max="6149" width="18.28515625" style="452" customWidth="1"/>
    <col min="6150" max="6150" width="19" style="452" customWidth="1"/>
    <col min="6151" max="6151" width="1.7109375" style="452" customWidth="1"/>
    <col min="6152" max="6152" width="0.7109375" style="452" customWidth="1"/>
    <col min="6153" max="6399" width="7.5703125" style="452"/>
    <col min="6400" max="6400" width="1.28515625" style="452" customWidth="1"/>
    <col min="6401" max="6401" width="7.5703125" style="452"/>
    <col min="6402" max="6402" width="38.140625" style="452" customWidth="1"/>
    <col min="6403" max="6403" width="1.85546875" style="452" customWidth="1"/>
    <col min="6404" max="6404" width="10.28515625" style="452" customWidth="1"/>
    <col min="6405" max="6405" width="18.28515625" style="452" customWidth="1"/>
    <col min="6406" max="6406" width="19" style="452" customWidth="1"/>
    <col min="6407" max="6407" width="1.7109375" style="452" customWidth="1"/>
    <col min="6408" max="6408" width="0.7109375" style="452" customWidth="1"/>
    <col min="6409" max="6655" width="7.5703125" style="452"/>
    <col min="6656" max="6656" width="1.28515625" style="452" customWidth="1"/>
    <col min="6657" max="6657" width="7.5703125" style="452"/>
    <col min="6658" max="6658" width="38.140625" style="452" customWidth="1"/>
    <col min="6659" max="6659" width="1.85546875" style="452" customWidth="1"/>
    <col min="6660" max="6660" width="10.28515625" style="452" customWidth="1"/>
    <col min="6661" max="6661" width="18.28515625" style="452" customWidth="1"/>
    <col min="6662" max="6662" width="19" style="452" customWidth="1"/>
    <col min="6663" max="6663" width="1.7109375" style="452" customWidth="1"/>
    <col min="6664" max="6664" width="0.7109375" style="452" customWidth="1"/>
    <col min="6665" max="6911" width="7.5703125" style="452"/>
    <col min="6912" max="6912" width="1.28515625" style="452" customWidth="1"/>
    <col min="6913" max="6913" width="7.5703125" style="452"/>
    <col min="6914" max="6914" width="38.140625" style="452" customWidth="1"/>
    <col min="6915" max="6915" width="1.85546875" style="452" customWidth="1"/>
    <col min="6916" max="6916" width="10.28515625" style="452" customWidth="1"/>
    <col min="6917" max="6917" width="18.28515625" style="452" customWidth="1"/>
    <col min="6918" max="6918" width="19" style="452" customWidth="1"/>
    <col min="6919" max="6919" width="1.7109375" style="452" customWidth="1"/>
    <col min="6920" max="6920" width="0.7109375" style="452" customWidth="1"/>
    <col min="6921" max="7167" width="7.5703125" style="452"/>
    <col min="7168" max="7168" width="1.28515625" style="452" customWidth="1"/>
    <col min="7169" max="7169" width="7.5703125" style="452"/>
    <col min="7170" max="7170" width="38.140625" style="452" customWidth="1"/>
    <col min="7171" max="7171" width="1.85546875" style="452" customWidth="1"/>
    <col min="7172" max="7172" width="10.28515625" style="452" customWidth="1"/>
    <col min="7173" max="7173" width="18.28515625" style="452" customWidth="1"/>
    <col min="7174" max="7174" width="19" style="452" customWidth="1"/>
    <col min="7175" max="7175" width="1.7109375" style="452" customWidth="1"/>
    <col min="7176" max="7176" width="0.7109375" style="452" customWidth="1"/>
    <col min="7177" max="7423" width="7.5703125" style="452"/>
    <col min="7424" max="7424" width="1.28515625" style="452" customWidth="1"/>
    <col min="7425" max="7425" width="7.5703125" style="452"/>
    <col min="7426" max="7426" width="38.140625" style="452" customWidth="1"/>
    <col min="7427" max="7427" width="1.85546875" style="452" customWidth="1"/>
    <col min="7428" max="7428" width="10.28515625" style="452" customWidth="1"/>
    <col min="7429" max="7429" width="18.28515625" style="452" customWidth="1"/>
    <col min="7430" max="7430" width="19" style="452" customWidth="1"/>
    <col min="7431" max="7431" width="1.7109375" style="452" customWidth="1"/>
    <col min="7432" max="7432" width="0.7109375" style="452" customWidth="1"/>
    <col min="7433" max="7679" width="7.5703125" style="452"/>
    <col min="7680" max="7680" width="1.28515625" style="452" customWidth="1"/>
    <col min="7681" max="7681" width="7.5703125" style="452"/>
    <col min="7682" max="7682" width="38.140625" style="452" customWidth="1"/>
    <col min="7683" max="7683" width="1.85546875" style="452" customWidth="1"/>
    <col min="7684" max="7684" width="10.28515625" style="452" customWidth="1"/>
    <col min="7685" max="7685" width="18.28515625" style="452" customWidth="1"/>
    <col min="7686" max="7686" width="19" style="452" customWidth="1"/>
    <col min="7687" max="7687" width="1.7109375" style="452" customWidth="1"/>
    <col min="7688" max="7688" width="0.7109375" style="452" customWidth="1"/>
    <col min="7689" max="7935" width="7.5703125" style="452"/>
    <col min="7936" max="7936" width="1.28515625" style="452" customWidth="1"/>
    <col min="7937" max="7937" width="7.5703125" style="452"/>
    <col min="7938" max="7938" width="38.140625" style="452" customWidth="1"/>
    <col min="7939" max="7939" width="1.85546875" style="452" customWidth="1"/>
    <col min="7940" max="7940" width="10.28515625" style="452" customWidth="1"/>
    <col min="7941" max="7941" width="18.28515625" style="452" customWidth="1"/>
    <col min="7942" max="7942" width="19" style="452" customWidth="1"/>
    <col min="7943" max="7943" width="1.7109375" style="452" customWidth="1"/>
    <col min="7944" max="7944" width="0.7109375" style="452" customWidth="1"/>
    <col min="7945" max="8191" width="7.5703125" style="452"/>
    <col min="8192" max="8192" width="1.28515625" style="452" customWidth="1"/>
    <col min="8193" max="8193" width="7.5703125" style="452"/>
    <col min="8194" max="8194" width="38.140625" style="452" customWidth="1"/>
    <col min="8195" max="8195" width="1.85546875" style="452" customWidth="1"/>
    <col min="8196" max="8196" width="10.28515625" style="452" customWidth="1"/>
    <col min="8197" max="8197" width="18.28515625" style="452" customWidth="1"/>
    <col min="8198" max="8198" width="19" style="452" customWidth="1"/>
    <col min="8199" max="8199" width="1.7109375" style="452" customWidth="1"/>
    <col min="8200" max="8200" width="0.7109375" style="452" customWidth="1"/>
    <col min="8201" max="8447" width="7.5703125" style="452"/>
    <col min="8448" max="8448" width="1.28515625" style="452" customWidth="1"/>
    <col min="8449" max="8449" width="7.5703125" style="452"/>
    <col min="8450" max="8450" width="38.140625" style="452" customWidth="1"/>
    <col min="8451" max="8451" width="1.85546875" style="452" customWidth="1"/>
    <col min="8452" max="8452" width="10.28515625" style="452" customWidth="1"/>
    <col min="8453" max="8453" width="18.28515625" style="452" customWidth="1"/>
    <col min="8454" max="8454" width="19" style="452" customWidth="1"/>
    <col min="8455" max="8455" width="1.7109375" style="452" customWidth="1"/>
    <col min="8456" max="8456" width="0.7109375" style="452" customWidth="1"/>
    <col min="8457" max="8703" width="7.5703125" style="452"/>
    <col min="8704" max="8704" width="1.28515625" style="452" customWidth="1"/>
    <col min="8705" max="8705" width="7.5703125" style="452"/>
    <col min="8706" max="8706" width="38.140625" style="452" customWidth="1"/>
    <col min="8707" max="8707" width="1.85546875" style="452" customWidth="1"/>
    <col min="8708" max="8708" width="10.28515625" style="452" customWidth="1"/>
    <col min="8709" max="8709" width="18.28515625" style="452" customWidth="1"/>
    <col min="8710" max="8710" width="19" style="452" customWidth="1"/>
    <col min="8711" max="8711" width="1.7109375" style="452" customWidth="1"/>
    <col min="8712" max="8712" width="0.7109375" style="452" customWidth="1"/>
    <col min="8713" max="8959" width="7.5703125" style="452"/>
    <col min="8960" max="8960" width="1.28515625" style="452" customWidth="1"/>
    <col min="8961" max="8961" width="7.5703125" style="452"/>
    <col min="8962" max="8962" width="38.140625" style="452" customWidth="1"/>
    <col min="8963" max="8963" width="1.85546875" style="452" customWidth="1"/>
    <col min="8964" max="8964" width="10.28515625" style="452" customWidth="1"/>
    <col min="8965" max="8965" width="18.28515625" style="452" customWidth="1"/>
    <col min="8966" max="8966" width="19" style="452" customWidth="1"/>
    <col min="8967" max="8967" width="1.7109375" style="452" customWidth="1"/>
    <col min="8968" max="8968" width="0.7109375" style="452" customWidth="1"/>
    <col min="8969" max="9215" width="7.5703125" style="452"/>
    <col min="9216" max="9216" width="1.28515625" style="452" customWidth="1"/>
    <col min="9217" max="9217" width="7.5703125" style="452"/>
    <col min="9218" max="9218" width="38.140625" style="452" customWidth="1"/>
    <col min="9219" max="9219" width="1.85546875" style="452" customWidth="1"/>
    <col min="9220" max="9220" width="10.28515625" style="452" customWidth="1"/>
    <col min="9221" max="9221" width="18.28515625" style="452" customWidth="1"/>
    <col min="9222" max="9222" width="19" style="452" customWidth="1"/>
    <col min="9223" max="9223" width="1.7109375" style="452" customWidth="1"/>
    <col min="9224" max="9224" width="0.7109375" style="452" customWidth="1"/>
    <col min="9225" max="9471" width="7.5703125" style="452"/>
    <col min="9472" max="9472" width="1.28515625" style="452" customWidth="1"/>
    <col min="9473" max="9473" width="7.5703125" style="452"/>
    <col min="9474" max="9474" width="38.140625" style="452" customWidth="1"/>
    <col min="9475" max="9475" width="1.85546875" style="452" customWidth="1"/>
    <col min="9476" max="9476" width="10.28515625" style="452" customWidth="1"/>
    <col min="9477" max="9477" width="18.28515625" style="452" customWidth="1"/>
    <col min="9478" max="9478" width="19" style="452" customWidth="1"/>
    <col min="9479" max="9479" width="1.7109375" style="452" customWidth="1"/>
    <col min="9480" max="9480" width="0.7109375" style="452" customWidth="1"/>
    <col min="9481" max="9727" width="7.5703125" style="452"/>
    <col min="9728" max="9728" width="1.28515625" style="452" customWidth="1"/>
    <col min="9729" max="9729" width="7.5703125" style="452"/>
    <col min="9730" max="9730" width="38.140625" style="452" customWidth="1"/>
    <col min="9731" max="9731" width="1.85546875" style="452" customWidth="1"/>
    <col min="9732" max="9732" width="10.28515625" style="452" customWidth="1"/>
    <col min="9733" max="9733" width="18.28515625" style="452" customWidth="1"/>
    <col min="9734" max="9734" width="19" style="452" customWidth="1"/>
    <col min="9735" max="9735" width="1.7109375" style="452" customWidth="1"/>
    <col min="9736" max="9736" width="0.7109375" style="452" customWidth="1"/>
    <col min="9737" max="9983" width="7.5703125" style="452"/>
    <col min="9984" max="9984" width="1.28515625" style="452" customWidth="1"/>
    <col min="9985" max="9985" width="7.5703125" style="452"/>
    <col min="9986" max="9986" width="38.140625" style="452" customWidth="1"/>
    <col min="9987" max="9987" width="1.85546875" style="452" customWidth="1"/>
    <col min="9988" max="9988" width="10.28515625" style="452" customWidth="1"/>
    <col min="9989" max="9989" width="18.28515625" style="452" customWidth="1"/>
    <col min="9990" max="9990" width="19" style="452" customWidth="1"/>
    <col min="9991" max="9991" width="1.7109375" style="452" customWidth="1"/>
    <col min="9992" max="9992" width="0.7109375" style="452" customWidth="1"/>
    <col min="9993" max="10239" width="7.5703125" style="452"/>
    <col min="10240" max="10240" width="1.28515625" style="452" customWidth="1"/>
    <col min="10241" max="10241" width="7.5703125" style="452"/>
    <col min="10242" max="10242" width="38.140625" style="452" customWidth="1"/>
    <col min="10243" max="10243" width="1.85546875" style="452" customWidth="1"/>
    <col min="10244" max="10244" width="10.28515625" style="452" customWidth="1"/>
    <col min="10245" max="10245" width="18.28515625" style="452" customWidth="1"/>
    <col min="10246" max="10246" width="19" style="452" customWidth="1"/>
    <col min="10247" max="10247" width="1.7109375" style="452" customWidth="1"/>
    <col min="10248" max="10248" width="0.7109375" style="452" customWidth="1"/>
    <col min="10249" max="10495" width="7.5703125" style="452"/>
    <col min="10496" max="10496" width="1.28515625" style="452" customWidth="1"/>
    <col min="10497" max="10497" width="7.5703125" style="452"/>
    <col min="10498" max="10498" width="38.140625" style="452" customWidth="1"/>
    <col min="10499" max="10499" width="1.85546875" style="452" customWidth="1"/>
    <col min="10500" max="10500" width="10.28515625" style="452" customWidth="1"/>
    <col min="10501" max="10501" width="18.28515625" style="452" customWidth="1"/>
    <col min="10502" max="10502" width="19" style="452" customWidth="1"/>
    <col min="10503" max="10503" width="1.7109375" style="452" customWidth="1"/>
    <col min="10504" max="10504" width="0.7109375" style="452" customWidth="1"/>
    <col min="10505" max="10751" width="7.5703125" style="452"/>
    <col min="10752" max="10752" width="1.28515625" style="452" customWidth="1"/>
    <col min="10753" max="10753" width="7.5703125" style="452"/>
    <col min="10754" max="10754" width="38.140625" style="452" customWidth="1"/>
    <col min="10755" max="10755" width="1.85546875" style="452" customWidth="1"/>
    <col min="10756" max="10756" width="10.28515625" style="452" customWidth="1"/>
    <col min="10757" max="10757" width="18.28515625" style="452" customWidth="1"/>
    <col min="10758" max="10758" width="19" style="452" customWidth="1"/>
    <col min="10759" max="10759" width="1.7109375" style="452" customWidth="1"/>
    <col min="10760" max="10760" width="0.7109375" style="452" customWidth="1"/>
    <col min="10761" max="11007" width="7.5703125" style="452"/>
    <col min="11008" max="11008" width="1.28515625" style="452" customWidth="1"/>
    <col min="11009" max="11009" width="7.5703125" style="452"/>
    <col min="11010" max="11010" width="38.140625" style="452" customWidth="1"/>
    <col min="11011" max="11011" width="1.85546875" style="452" customWidth="1"/>
    <col min="11012" max="11012" width="10.28515625" style="452" customWidth="1"/>
    <col min="11013" max="11013" width="18.28515625" style="452" customWidth="1"/>
    <col min="11014" max="11014" width="19" style="452" customWidth="1"/>
    <col min="11015" max="11015" width="1.7109375" style="452" customWidth="1"/>
    <col min="11016" max="11016" width="0.7109375" style="452" customWidth="1"/>
    <col min="11017" max="11263" width="7.5703125" style="452"/>
    <col min="11264" max="11264" width="1.28515625" style="452" customWidth="1"/>
    <col min="11265" max="11265" width="7.5703125" style="452"/>
    <col min="11266" max="11266" width="38.140625" style="452" customWidth="1"/>
    <col min="11267" max="11267" width="1.85546875" style="452" customWidth="1"/>
    <col min="11268" max="11268" width="10.28515625" style="452" customWidth="1"/>
    <col min="11269" max="11269" width="18.28515625" style="452" customWidth="1"/>
    <col min="11270" max="11270" width="19" style="452" customWidth="1"/>
    <col min="11271" max="11271" width="1.7109375" style="452" customWidth="1"/>
    <col min="11272" max="11272" width="0.7109375" style="452" customWidth="1"/>
    <col min="11273" max="11519" width="7.5703125" style="452"/>
    <col min="11520" max="11520" width="1.28515625" style="452" customWidth="1"/>
    <col min="11521" max="11521" width="7.5703125" style="452"/>
    <col min="11522" max="11522" width="38.140625" style="452" customWidth="1"/>
    <col min="11523" max="11523" width="1.85546875" style="452" customWidth="1"/>
    <col min="11524" max="11524" width="10.28515625" style="452" customWidth="1"/>
    <col min="11525" max="11525" width="18.28515625" style="452" customWidth="1"/>
    <col min="11526" max="11526" width="19" style="452" customWidth="1"/>
    <col min="11527" max="11527" width="1.7109375" style="452" customWidth="1"/>
    <col min="11528" max="11528" width="0.7109375" style="452" customWidth="1"/>
    <col min="11529" max="11775" width="7.5703125" style="452"/>
    <col min="11776" max="11776" width="1.28515625" style="452" customWidth="1"/>
    <col min="11777" max="11777" width="7.5703125" style="452"/>
    <col min="11778" max="11778" width="38.140625" style="452" customWidth="1"/>
    <col min="11779" max="11779" width="1.85546875" style="452" customWidth="1"/>
    <col min="11780" max="11780" width="10.28515625" style="452" customWidth="1"/>
    <col min="11781" max="11781" width="18.28515625" style="452" customWidth="1"/>
    <col min="11782" max="11782" width="19" style="452" customWidth="1"/>
    <col min="11783" max="11783" width="1.7109375" style="452" customWidth="1"/>
    <col min="11784" max="11784" width="0.7109375" style="452" customWidth="1"/>
    <col min="11785" max="12031" width="7.5703125" style="452"/>
    <col min="12032" max="12032" width="1.28515625" style="452" customWidth="1"/>
    <col min="12033" max="12033" width="7.5703125" style="452"/>
    <col min="12034" max="12034" width="38.140625" style="452" customWidth="1"/>
    <col min="12035" max="12035" width="1.85546875" style="452" customWidth="1"/>
    <col min="12036" max="12036" width="10.28515625" style="452" customWidth="1"/>
    <col min="12037" max="12037" width="18.28515625" style="452" customWidth="1"/>
    <col min="12038" max="12038" width="19" style="452" customWidth="1"/>
    <col min="12039" max="12039" width="1.7109375" style="452" customWidth="1"/>
    <col min="12040" max="12040" width="0.7109375" style="452" customWidth="1"/>
    <col min="12041" max="12287" width="7.5703125" style="452"/>
    <col min="12288" max="12288" width="1.28515625" style="452" customWidth="1"/>
    <col min="12289" max="12289" width="7.5703125" style="452"/>
    <col min="12290" max="12290" width="38.140625" style="452" customWidth="1"/>
    <col min="12291" max="12291" width="1.85546875" style="452" customWidth="1"/>
    <col min="12292" max="12292" width="10.28515625" style="452" customWidth="1"/>
    <col min="12293" max="12293" width="18.28515625" style="452" customWidth="1"/>
    <col min="12294" max="12294" width="19" style="452" customWidth="1"/>
    <col min="12295" max="12295" width="1.7109375" style="452" customWidth="1"/>
    <col min="12296" max="12296" width="0.7109375" style="452" customWidth="1"/>
    <col min="12297" max="12543" width="7.5703125" style="452"/>
    <col min="12544" max="12544" width="1.28515625" style="452" customWidth="1"/>
    <col min="12545" max="12545" width="7.5703125" style="452"/>
    <col min="12546" max="12546" width="38.140625" style="452" customWidth="1"/>
    <col min="12547" max="12547" width="1.85546875" style="452" customWidth="1"/>
    <col min="12548" max="12548" width="10.28515625" style="452" customWidth="1"/>
    <col min="12549" max="12549" width="18.28515625" style="452" customWidth="1"/>
    <col min="12550" max="12550" width="19" style="452" customWidth="1"/>
    <col min="12551" max="12551" width="1.7109375" style="452" customWidth="1"/>
    <col min="12552" max="12552" width="0.7109375" style="452" customWidth="1"/>
    <col min="12553" max="12799" width="7.5703125" style="452"/>
    <col min="12800" max="12800" width="1.28515625" style="452" customWidth="1"/>
    <col min="12801" max="12801" width="7.5703125" style="452"/>
    <col min="12802" max="12802" width="38.140625" style="452" customWidth="1"/>
    <col min="12803" max="12803" width="1.85546875" style="452" customWidth="1"/>
    <col min="12804" max="12804" width="10.28515625" style="452" customWidth="1"/>
    <col min="12805" max="12805" width="18.28515625" style="452" customWidth="1"/>
    <col min="12806" max="12806" width="19" style="452" customWidth="1"/>
    <col min="12807" max="12807" width="1.7109375" style="452" customWidth="1"/>
    <col min="12808" max="12808" width="0.7109375" style="452" customWidth="1"/>
    <col min="12809" max="13055" width="7.5703125" style="452"/>
    <col min="13056" max="13056" width="1.28515625" style="452" customWidth="1"/>
    <col min="13057" max="13057" width="7.5703125" style="452"/>
    <col min="13058" max="13058" width="38.140625" style="452" customWidth="1"/>
    <col min="13059" max="13059" width="1.85546875" style="452" customWidth="1"/>
    <col min="13060" max="13060" width="10.28515625" style="452" customWidth="1"/>
    <col min="13061" max="13061" width="18.28515625" style="452" customWidth="1"/>
    <col min="13062" max="13062" width="19" style="452" customWidth="1"/>
    <col min="13063" max="13063" width="1.7109375" style="452" customWidth="1"/>
    <col min="13064" max="13064" width="0.7109375" style="452" customWidth="1"/>
    <col min="13065" max="13311" width="7.5703125" style="452"/>
    <col min="13312" max="13312" width="1.28515625" style="452" customWidth="1"/>
    <col min="13313" max="13313" width="7.5703125" style="452"/>
    <col min="13314" max="13314" width="38.140625" style="452" customWidth="1"/>
    <col min="13315" max="13315" width="1.85546875" style="452" customWidth="1"/>
    <col min="13316" max="13316" width="10.28515625" style="452" customWidth="1"/>
    <col min="13317" max="13317" width="18.28515625" style="452" customWidth="1"/>
    <col min="13318" max="13318" width="19" style="452" customWidth="1"/>
    <col min="13319" max="13319" width="1.7109375" style="452" customWidth="1"/>
    <col min="13320" max="13320" width="0.7109375" style="452" customWidth="1"/>
    <col min="13321" max="13567" width="7.5703125" style="452"/>
    <col min="13568" max="13568" width="1.28515625" style="452" customWidth="1"/>
    <col min="13569" max="13569" width="7.5703125" style="452"/>
    <col min="13570" max="13570" width="38.140625" style="452" customWidth="1"/>
    <col min="13571" max="13571" width="1.85546875" style="452" customWidth="1"/>
    <col min="13572" max="13572" width="10.28515625" style="452" customWidth="1"/>
    <col min="13573" max="13573" width="18.28515625" style="452" customWidth="1"/>
    <col min="13574" max="13574" width="19" style="452" customWidth="1"/>
    <col min="13575" max="13575" width="1.7109375" style="452" customWidth="1"/>
    <col min="13576" max="13576" width="0.7109375" style="452" customWidth="1"/>
    <col min="13577" max="13823" width="7.5703125" style="452"/>
    <col min="13824" max="13824" width="1.28515625" style="452" customWidth="1"/>
    <col min="13825" max="13825" width="7.5703125" style="452"/>
    <col min="13826" max="13826" width="38.140625" style="452" customWidth="1"/>
    <col min="13827" max="13827" width="1.85546875" style="452" customWidth="1"/>
    <col min="13828" max="13828" width="10.28515625" style="452" customWidth="1"/>
    <col min="13829" max="13829" width="18.28515625" style="452" customWidth="1"/>
    <col min="13830" max="13830" width="19" style="452" customWidth="1"/>
    <col min="13831" max="13831" width="1.7109375" style="452" customWidth="1"/>
    <col min="13832" max="13832" width="0.7109375" style="452" customWidth="1"/>
    <col min="13833" max="14079" width="7.5703125" style="452"/>
    <col min="14080" max="14080" width="1.28515625" style="452" customWidth="1"/>
    <col min="14081" max="14081" width="7.5703125" style="452"/>
    <col min="14082" max="14082" width="38.140625" style="452" customWidth="1"/>
    <col min="14083" max="14083" width="1.85546875" style="452" customWidth="1"/>
    <col min="14084" max="14084" width="10.28515625" style="452" customWidth="1"/>
    <col min="14085" max="14085" width="18.28515625" style="452" customWidth="1"/>
    <col min="14086" max="14086" width="19" style="452" customWidth="1"/>
    <col min="14087" max="14087" width="1.7109375" style="452" customWidth="1"/>
    <col min="14088" max="14088" width="0.7109375" style="452" customWidth="1"/>
    <col min="14089" max="14335" width="7.5703125" style="452"/>
    <col min="14336" max="14336" width="1.28515625" style="452" customWidth="1"/>
    <col min="14337" max="14337" width="7.5703125" style="452"/>
    <col min="14338" max="14338" width="38.140625" style="452" customWidth="1"/>
    <col min="14339" max="14339" width="1.85546875" style="452" customWidth="1"/>
    <col min="14340" max="14340" width="10.28515625" style="452" customWidth="1"/>
    <col min="14341" max="14341" width="18.28515625" style="452" customWidth="1"/>
    <col min="14342" max="14342" width="19" style="452" customWidth="1"/>
    <col min="14343" max="14343" width="1.7109375" style="452" customWidth="1"/>
    <col min="14344" max="14344" width="0.7109375" style="452" customWidth="1"/>
    <col min="14345" max="14591" width="7.5703125" style="452"/>
    <col min="14592" max="14592" width="1.28515625" style="452" customWidth="1"/>
    <col min="14593" max="14593" width="7.5703125" style="452"/>
    <col min="14594" max="14594" width="38.140625" style="452" customWidth="1"/>
    <col min="14595" max="14595" width="1.85546875" style="452" customWidth="1"/>
    <col min="14596" max="14596" width="10.28515625" style="452" customWidth="1"/>
    <col min="14597" max="14597" width="18.28515625" style="452" customWidth="1"/>
    <col min="14598" max="14598" width="19" style="452" customWidth="1"/>
    <col min="14599" max="14599" width="1.7109375" style="452" customWidth="1"/>
    <col min="14600" max="14600" width="0.7109375" style="452" customWidth="1"/>
    <col min="14601" max="14847" width="7.5703125" style="452"/>
    <col min="14848" max="14848" width="1.28515625" style="452" customWidth="1"/>
    <col min="14849" max="14849" width="7.5703125" style="452"/>
    <col min="14850" max="14850" width="38.140625" style="452" customWidth="1"/>
    <col min="14851" max="14851" width="1.85546875" style="452" customWidth="1"/>
    <col min="14852" max="14852" width="10.28515625" style="452" customWidth="1"/>
    <col min="14853" max="14853" width="18.28515625" style="452" customWidth="1"/>
    <col min="14854" max="14854" width="19" style="452" customWidth="1"/>
    <col min="14855" max="14855" width="1.7109375" style="452" customWidth="1"/>
    <col min="14856" max="14856" width="0.7109375" style="452" customWidth="1"/>
    <col min="14857" max="15103" width="7.5703125" style="452"/>
    <col min="15104" max="15104" width="1.28515625" style="452" customWidth="1"/>
    <col min="15105" max="15105" width="7.5703125" style="452"/>
    <col min="15106" max="15106" width="38.140625" style="452" customWidth="1"/>
    <col min="15107" max="15107" width="1.85546875" style="452" customWidth="1"/>
    <col min="15108" max="15108" width="10.28515625" style="452" customWidth="1"/>
    <col min="15109" max="15109" width="18.28515625" style="452" customWidth="1"/>
    <col min="15110" max="15110" width="19" style="452" customWidth="1"/>
    <col min="15111" max="15111" width="1.7109375" style="452" customWidth="1"/>
    <col min="15112" max="15112" width="0.7109375" style="452" customWidth="1"/>
    <col min="15113" max="15359" width="7.5703125" style="452"/>
    <col min="15360" max="15360" width="1.28515625" style="452" customWidth="1"/>
    <col min="15361" max="15361" width="7.5703125" style="452"/>
    <col min="15362" max="15362" width="38.140625" style="452" customWidth="1"/>
    <col min="15363" max="15363" width="1.85546875" style="452" customWidth="1"/>
    <col min="15364" max="15364" width="10.28515625" style="452" customWidth="1"/>
    <col min="15365" max="15365" width="18.28515625" style="452" customWidth="1"/>
    <col min="15366" max="15366" width="19" style="452" customWidth="1"/>
    <col min="15367" max="15367" width="1.7109375" style="452" customWidth="1"/>
    <col min="15368" max="15368" width="0.7109375" style="452" customWidth="1"/>
    <col min="15369" max="15615" width="7.5703125" style="452"/>
    <col min="15616" max="15616" width="1.28515625" style="452" customWidth="1"/>
    <col min="15617" max="15617" width="7.5703125" style="452"/>
    <col min="15618" max="15618" width="38.140625" style="452" customWidth="1"/>
    <col min="15619" max="15619" width="1.85546875" style="452" customWidth="1"/>
    <col min="15620" max="15620" width="10.28515625" style="452" customWidth="1"/>
    <col min="15621" max="15621" width="18.28515625" style="452" customWidth="1"/>
    <col min="15622" max="15622" width="19" style="452" customWidth="1"/>
    <col min="15623" max="15623" width="1.7109375" style="452" customWidth="1"/>
    <col min="15624" max="15624" width="0.7109375" style="452" customWidth="1"/>
    <col min="15625" max="15871" width="7.5703125" style="452"/>
    <col min="15872" max="15872" width="1.28515625" style="452" customWidth="1"/>
    <col min="15873" max="15873" width="7.5703125" style="452"/>
    <col min="15874" max="15874" width="38.140625" style="452" customWidth="1"/>
    <col min="15875" max="15875" width="1.85546875" style="452" customWidth="1"/>
    <col min="15876" max="15876" width="10.28515625" style="452" customWidth="1"/>
    <col min="15877" max="15877" width="18.28515625" style="452" customWidth="1"/>
    <col min="15878" max="15878" width="19" style="452" customWidth="1"/>
    <col min="15879" max="15879" width="1.7109375" style="452" customWidth="1"/>
    <col min="15880" max="15880" width="0.7109375" style="452" customWidth="1"/>
    <col min="15881" max="16127" width="7.5703125" style="452"/>
    <col min="16128" max="16128" width="1.28515625" style="452" customWidth="1"/>
    <col min="16129" max="16129" width="7.5703125" style="452"/>
    <col min="16130" max="16130" width="38.140625" style="452" customWidth="1"/>
    <col min="16131" max="16131" width="1.85546875" style="452" customWidth="1"/>
    <col min="16132" max="16132" width="10.28515625" style="452" customWidth="1"/>
    <col min="16133" max="16133" width="18.28515625" style="452" customWidth="1"/>
    <col min="16134" max="16134" width="19" style="452" customWidth="1"/>
    <col min="16135" max="16135" width="1.7109375" style="452" customWidth="1"/>
    <col min="16136" max="16136" width="0.7109375" style="452" customWidth="1"/>
    <col min="16137" max="16384" width="7.5703125" style="452"/>
  </cols>
  <sheetData>
    <row r="2" spans="1:8" ht="16.5" customHeight="1">
      <c r="B2" s="453" t="s">
        <v>1217</v>
      </c>
      <c r="C2" s="454" t="s">
        <v>705</v>
      </c>
    </row>
    <row r="3" spans="1:8" ht="15" customHeight="1">
      <c r="B3" s="453"/>
      <c r="C3" s="454" t="s">
        <v>1170</v>
      </c>
    </row>
    <row r="4" spans="1:8" ht="16.5" customHeight="1">
      <c r="B4" s="456" t="s">
        <v>1218</v>
      </c>
      <c r="C4" s="457" t="s">
        <v>731</v>
      </c>
    </row>
    <row r="5" spans="1:8" ht="15" customHeight="1">
      <c r="B5" s="456"/>
      <c r="C5" s="457" t="s">
        <v>1169</v>
      </c>
    </row>
    <row r="6" spans="1:8" ht="10.15" customHeight="1" thickBot="1">
      <c r="A6" s="457"/>
    </row>
    <row r="7" spans="1:8" ht="3.75" customHeight="1" thickTop="1">
      <c r="A7" s="527"/>
      <c r="B7" s="527"/>
      <c r="C7" s="527"/>
      <c r="D7" s="528"/>
      <c r="E7" s="527"/>
      <c r="F7" s="527"/>
      <c r="G7" s="527"/>
      <c r="H7" s="527"/>
    </row>
    <row r="8" spans="1:8" ht="14.25" customHeight="1">
      <c r="A8" s="448"/>
      <c r="B8" s="577" t="s">
        <v>707</v>
      </c>
      <c r="C8" s="544"/>
      <c r="D8" s="578" t="s">
        <v>1</v>
      </c>
      <c r="E8" s="1726" t="s">
        <v>2</v>
      </c>
      <c r="F8" s="1726"/>
      <c r="G8" s="1726"/>
      <c r="H8" s="448"/>
    </row>
    <row r="9" spans="1:8">
      <c r="A9" s="448"/>
      <c r="B9" s="576" t="s">
        <v>710</v>
      </c>
      <c r="C9" s="544"/>
      <c r="D9" s="579" t="s">
        <v>6</v>
      </c>
      <c r="E9" s="1727" t="s">
        <v>7</v>
      </c>
      <c r="F9" s="1727"/>
      <c r="G9" s="1727"/>
      <c r="H9" s="448"/>
    </row>
    <row r="10" spans="1:8">
      <c r="A10" s="448"/>
      <c r="B10" s="448"/>
      <c r="C10" s="448"/>
      <c r="D10" s="579"/>
      <c r="E10" s="580" t="s">
        <v>2</v>
      </c>
      <c r="F10" s="580" t="s">
        <v>33</v>
      </c>
      <c r="G10" s="580" t="s">
        <v>34</v>
      </c>
      <c r="H10" s="448"/>
    </row>
    <row r="11" spans="1:8">
      <c r="A11" s="448"/>
      <c r="B11" s="448"/>
      <c r="C11" s="448"/>
      <c r="D11" s="579"/>
      <c r="E11" s="581" t="s">
        <v>7</v>
      </c>
      <c r="F11" s="581" t="s">
        <v>35</v>
      </c>
      <c r="G11" s="581" t="s">
        <v>36</v>
      </c>
      <c r="H11" s="448"/>
    </row>
    <row r="12" spans="1:8" ht="4.1500000000000004" customHeight="1">
      <c r="A12" s="473"/>
      <c r="B12" s="473"/>
      <c r="C12" s="473"/>
      <c r="D12" s="566"/>
      <c r="E12" s="473"/>
      <c r="F12" s="473"/>
      <c r="G12" s="473"/>
      <c r="H12" s="473"/>
    </row>
    <row r="13" spans="1:8" ht="6.75" customHeight="1">
      <c r="A13" s="448"/>
      <c r="B13" s="448"/>
      <c r="C13" s="448"/>
      <c r="D13" s="477"/>
      <c r="E13" s="448"/>
      <c r="F13" s="448"/>
      <c r="G13" s="448"/>
      <c r="H13" s="448"/>
    </row>
    <row r="14" spans="1:8" ht="15" customHeight="1">
      <c r="A14" s="448"/>
      <c r="B14" s="461" t="s">
        <v>744</v>
      </c>
      <c r="C14" s="438"/>
      <c r="D14" s="422">
        <v>2020</v>
      </c>
      <c r="E14" s="423">
        <f t="shared" ref="E14:G16" si="0">SUM(E18,E22,E26,E30,E34,E38,E42,E46,E50)</f>
        <v>584576</v>
      </c>
      <c r="F14" s="423">
        <f t="shared" si="0"/>
        <v>227620</v>
      </c>
      <c r="G14" s="423">
        <f t="shared" si="0"/>
        <v>356956</v>
      </c>
      <c r="H14" s="438"/>
    </row>
    <row r="15" spans="1:8" ht="15" customHeight="1">
      <c r="A15" s="448"/>
      <c r="B15" s="413" t="s">
        <v>745</v>
      </c>
      <c r="C15" s="438"/>
      <c r="D15" s="464">
        <v>2021</v>
      </c>
      <c r="E15" s="423">
        <f t="shared" si="0"/>
        <v>600899</v>
      </c>
      <c r="F15" s="423">
        <f t="shared" si="0"/>
        <v>234867</v>
      </c>
      <c r="G15" s="423">
        <f t="shared" si="0"/>
        <v>366032</v>
      </c>
      <c r="H15" s="438"/>
    </row>
    <row r="16" spans="1:8" ht="15" customHeight="1">
      <c r="A16" s="448"/>
      <c r="B16" s="413"/>
      <c r="C16" s="438"/>
      <c r="D16" s="1332">
        <v>2022</v>
      </c>
      <c r="E16" s="423">
        <f t="shared" si="0"/>
        <v>595148</v>
      </c>
      <c r="F16" s="423">
        <f t="shared" si="0"/>
        <v>229812</v>
      </c>
      <c r="G16" s="423">
        <f t="shared" si="0"/>
        <v>365336</v>
      </c>
      <c r="H16" s="438"/>
    </row>
    <row r="17" spans="1:8" ht="15" customHeight="1">
      <c r="A17" s="448"/>
      <c r="B17" s="413"/>
      <c r="C17" s="438"/>
      <c r="D17" s="427"/>
      <c r="E17" s="514"/>
      <c r="F17" s="514"/>
      <c r="G17" s="514"/>
      <c r="H17" s="438"/>
    </row>
    <row r="18" spans="1:8" ht="15" customHeight="1">
      <c r="A18" s="448"/>
      <c r="B18" s="461" t="s">
        <v>713</v>
      </c>
      <c r="C18" s="466"/>
      <c r="D18" s="427">
        <v>2020</v>
      </c>
      <c r="E18" s="514">
        <f>SUM('4.21'!E17,'4.21'!I17,'4.21 (2)'!E18,'4.21 (2)'!I18,'4.21 (3)'!E18,'4.21 (3)'!I18,'4.21 (4)'!E18,'4.21 (4)'!I18,)</f>
        <v>42069</v>
      </c>
      <c r="F18" s="514">
        <f>SUM('4.21'!F17,'4.21'!J17,'4.21 (2)'!F18,'4.21 (2)'!J18,'4.21 (3)'!F18,'4.21 (3)'!J18,'4.21 (4)'!F18,'4.21 (4)'!J18,)</f>
        <v>11804</v>
      </c>
      <c r="G18" s="514">
        <f>SUM('4.21'!G17,'4.21'!K17,'4.21 (2)'!G18,'4.21 (2)'!K18,'4.21 (3)'!G18,'4.21 (3)'!K18,'4.21 (4)'!G18,'4.21 (4)'!K18,)</f>
        <v>30265</v>
      </c>
      <c r="H18" s="438"/>
    </row>
    <row r="19" spans="1:8" ht="15" customHeight="1">
      <c r="A19" s="448"/>
      <c r="B19" s="413" t="s">
        <v>714</v>
      </c>
      <c r="C19" s="482"/>
      <c r="D19" s="427">
        <v>2021</v>
      </c>
      <c r="E19" s="514">
        <f>SUM('4.21'!E18,'4.21'!I18,'4.21 (2)'!E19,'4.21 (2)'!I19,'4.21 (3)'!E19,'4.21 (3)'!I19,'4.21 (4)'!E19,'4.21 (4)'!I19,)</f>
        <v>46342</v>
      </c>
      <c r="F19" s="514">
        <f>SUM('4.21'!F18,'4.21'!J18,'4.21 (2)'!F19,'4.21 (2)'!J19,'4.21 (3)'!F19,'4.21 (3)'!J19,'4.21 (4)'!F19,'4.21 (4)'!J19,)</f>
        <v>12876</v>
      </c>
      <c r="G19" s="514">
        <f>SUM('4.21'!G18,'4.21'!K18,'4.21 (2)'!G19,'4.21 (2)'!K19,'4.21 (3)'!G19,'4.21 (3)'!K19,'4.21 (4)'!G19,'4.21 (4)'!K19,)</f>
        <v>33466</v>
      </c>
      <c r="H19" s="438"/>
    </row>
    <row r="20" spans="1:8" ht="15" customHeight="1">
      <c r="A20" s="448"/>
      <c r="B20" s="413"/>
      <c r="C20" s="482"/>
      <c r="D20" s="427">
        <v>2022</v>
      </c>
      <c r="E20" s="514">
        <f>SUM('4.21'!E19,'4.21'!I19,'4.21 (2)'!E20,'4.21 (2)'!I20,'4.21 (3)'!E20,'4.21 (3)'!I20,'4.21 (4)'!E20,'4.21 (4)'!I20,)</f>
        <v>50123</v>
      </c>
      <c r="F20" s="514">
        <f>SUM('4.21'!F19,'4.21'!J19,'4.21 (2)'!F20,'4.21 (2)'!J20,'4.21 (3)'!F20,'4.21 (3)'!J20,'4.21 (4)'!F20,'4.21 (4)'!J20,)</f>
        <v>13771</v>
      </c>
      <c r="G20" s="514">
        <f>SUM('4.21'!G19,'4.21'!K19,'4.21 (2)'!G20,'4.21 (2)'!K20,'4.21 (3)'!G20,'4.21 (3)'!K20,'4.21 (4)'!G20,'4.21 (4)'!K20,)</f>
        <v>36352</v>
      </c>
      <c r="H20" s="438"/>
    </row>
    <row r="21" spans="1:8" ht="15" customHeight="1">
      <c r="A21" s="448"/>
      <c r="B21" s="413"/>
      <c r="C21" s="482"/>
      <c r="D21" s="427"/>
      <c r="E21" s="514"/>
      <c r="F21" s="514"/>
      <c r="G21" s="514"/>
      <c r="H21" s="438"/>
    </row>
    <row r="22" spans="1:8" ht="15" customHeight="1">
      <c r="A22" s="448"/>
      <c r="B22" s="461" t="s">
        <v>715</v>
      </c>
      <c r="C22" s="438"/>
      <c r="D22" s="427">
        <v>2020</v>
      </c>
      <c r="E22" s="514">
        <f>SUM('4.21'!E21,'4.21'!I21,'4.21 (2)'!E22,'4.21 (2)'!I22,'4.21 (3)'!E22,'4.21 (3)'!I22,'4.21 (4)'!E22,'4.21 (4)'!I22,)</f>
        <v>54362</v>
      </c>
      <c r="F22" s="514">
        <f>SUM('4.21'!F21,'4.21'!J21,'4.21 (2)'!F22,'4.21 (2)'!J22,'4.21 (3)'!F22,'4.21 (3)'!J22,'4.21 (4)'!F22,'4.21 (4)'!J22,)</f>
        <v>19667</v>
      </c>
      <c r="G22" s="514">
        <f>SUM('4.21'!G21,'4.21'!K21,'4.21 (2)'!G22,'4.21 (2)'!K22,'4.21 (3)'!G22,'4.21 (3)'!K22,'4.21 (4)'!G22,'4.21 (4)'!K22,)</f>
        <v>34695</v>
      </c>
      <c r="H22" s="438"/>
    </row>
    <row r="23" spans="1:8" ht="15" customHeight="1">
      <c r="A23" s="448"/>
      <c r="B23" s="413" t="s">
        <v>716</v>
      </c>
      <c r="C23" s="461"/>
      <c r="D23" s="427">
        <v>2021</v>
      </c>
      <c r="E23" s="514">
        <f>SUM('4.21'!E22,'4.21'!I22,'4.21 (2)'!E23,'4.21 (2)'!I23,'4.21 (3)'!E23,'4.21 (3)'!I23,'4.21 (4)'!E23,'4.21 (4)'!I23,)</f>
        <v>55104</v>
      </c>
      <c r="F23" s="514">
        <f>SUM('4.21'!F22,'4.21'!J22,'4.21 (2)'!F23,'4.21 (2)'!J23,'4.21 (3)'!F23,'4.21 (3)'!J23,'4.21 (4)'!F23,'4.21 (4)'!J23,)</f>
        <v>19610</v>
      </c>
      <c r="G23" s="514">
        <f>SUM('4.21'!G22,'4.21'!K22,'4.21 (2)'!G23,'4.21 (2)'!K23,'4.21 (3)'!G23,'4.21 (3)'!K23,'4.21 (4)'!G23,'4.21 (4)'!K23,)</f>
        <v>35494</v>
      </c>
      <c r="H23" s="438"/>
    </row>
    <row r="24" spans="1:8" ht="15" customHeight="1">
      <c r="A24" s="448"/>
      <c r="B24" s="413"/>
      <c r="C24" s="461"/>
      <c r="D24" s="427">
        <v>2022</v>
      </c>
      <c r="E24" s="514">
        <f>SUM('4.21'!E23,'4.21'!I23,'4.21 (2)'!E24,'4.21 (2)'!I24,'4.21 (3)'!E24,'4.21 (3)'!I24,'4.21 (4)'!E24,'4.21 (4)'!I24,)</f>
        <v>55714</v>
      </c>
      <c r="F24" s="514">
        <f>SUM('4.21'!F23,'4.21'!J23,'4.21 (2)'!F24,'4.21 (2)'!J24,'4.21 (3)'!F24,'4.21 (3)'!J24,'4.21 (4)'!F24,'4.21 (4)'!J24,)</f>
        <v>19531</v>
      </c>
      <c r="G24" s="514">
        <f>SUM('4.21'!G23,'4.21'!K23,'4.21 (2)'!G24,'4.21 (2)'!K24,'4.21 (3)'!G24,'4.21 (3)'!K24,'4.21 (4)'!G24,'4.21 (4)'!K24,)</f>
        <v>36183</v>
      </c>
      <c r="H24" s="438"/>
    </row>
    <row r="25" spans="1:8" ht="15" customHeight="1">
      <c r="A25" s="448"/>
      <c r="B25" s="413"/>
      <c r="C25" s="461"/>
      <c r="D25" s="427"/>
      <c r="E25" s="514"/>
      <c r="F25" s="514"/>
      <c r="G25" s="514"/>
      <c r="H25" s="438"/>
    </row>
    <row r="26" spans="1:8" ht="15" customHeight="1">
      <c r="A26" s="448"/>
      <c r="B26" s="461" t="s">
        <v>717</v>
      </c>
      <c r="C26" s="466"/>
      <c r="D26" s="427">
        <v>2020</v>
      </c>
      <c r="E26" s="514">
        <f>SUM('4.21'!E25,'4.21'!I25,'4.21 (2)'!E26,'4.21 (2)'!I26,'4.21 (3)'!E26,'4.21 (3)'!I26,'4.21 (4)'!E26,'4.21 (4)'!I26,)</f>
        <v>197889</v>
      </c>
      <c r="F26" s="514">
        <f>SUM('4.21'!F25,'4.21'!J25,'4.21 (2)'!F26,'4.21 (2)'!J26,'4.21 (3)'!F26,'4.21 (3)'!J26,'4.21 (4)'!F26,'4.21 (4)'!J26,)</f>
        <v>64372</v>
      </c>
      <c r="G26" s="514">
        <f>SUM('4.21'!G25,'4.21'!K25,'4.21 (2)'!G26,'4.21 (2)'!K26,'4.21 (3)'!G26,'4.21 (3)'!K26,'4.21 (4)'!G26,'4.21 (4)'!K26,)</f>
        <v>133517</v>
      </c>
      <c r="H26" s="438"/>
    </row>
    <row r="27" spans="1:8" ht="15" customHeight="1">
      <c r="A27" s="448"/>
      <c r="B27" s="413" t="s">
        <v>718</v>
      </c>
      <c r="C27" s="482"/>
      <c r="D27" s="427">
        <v>2021</v>
      </c>
      <c r="E27" s="514">
        <f>SUM('4.21'!E26,'4.21'!I26,'4.21 (2)'!E27,'4.21 (2)'!I27,'4.21 (3)'!E27,'4.21 (3)'!I27,'4.21 (4)'!E27,'4.21 (4)'!I27,)</f>
        <v>199948</v>
      </c>
      <c r="F27" s="514">
        <f>SUM('4.21'!F26,'4.21'!J26,'4.21 (2)'!F27,'4.21 (2)'!J27,'4.21 (3)'!F27,'4.21 (3)'!J27,'4.21 (4)'!F27,'4.21 (4)'!J27,)</f>
        <v>65098</v>
      </c>
      <c r="G27" s="514">
        <f>SUM('4.21'!G26,'4.21'!K26,'4.21 (2)'!G27,'4.21 (2)'!K27,'4.21 (3)'!G27,'4.21 (3)'!K27,'4.21 (4)'!G27,'4.21 (4)'!K27,)</f>
        <v>134850</v>
      </c>
      <c r="H27" s="438"/>
    </row>
    <row r="28" spans="1:8" ht="15" customHeight="1">
      <c r="A28" s="448"/>
      <c r="B28" s="413"/>
      <c r="C28" s="482"/>
      <c r="D28" s="427">
        <v>2022</v>
      </c>
      <c r="E28" s="514">
        <f>SUM('4.21'!E27,'4.21'!I27,'4.21 (2)'!E28,'4.21 (2)'!I28,'4.21 (3)'!E28,'4.21 (3)'!I28,'4.21 (4)'!E28,'4.21 (4)'!I28,)</f>
        <v>202394</v>
      </c>
      <c r="F28" s="514">
        <f>SUM('4.21'!F27,'4.21'!J27,'4.21 (2)'!F28,'4.21 (2)'!J28,'4.21 (3)'!F28,'4.21 (3)'!J28,'4.21 (4)'!F28,'4.21 (4)'!J28,)</f>
        <v>65095</v>
      </c>
      <c r="G28" s="514">
        <f>SUM('4.21'!G27,'4.21'!K27,'4.21 (2)'!G28,'4.21 (2)'!K28,'4.21 (3)'!G28,'4.21 (3)'!K28,'4.21 (4)'!G28,'4.21 (4)'!K28,)</f>
        <v>137299</v>
      </c>
      <c r="H28" s="438"/>
    </row>
    <row r="29" spans="1:8" ht="15" customHeight="1">
      <c r="A29" s="448"/>
      <c r="B29" s="413"/>
      <c r="C29" s="482"/>
      <c r="D29" s="427"/>
      <c r="E29" s="514"/>
      <c r="F29" s="514"/>
      <c r="G29" s="514"/>
      <c r="H29" s="438"/>
    </row>
    <row r="30" spans="1:8" ht="15" customHeight="1">
      <c r="A30" s="448"/>
      <c r="B30" s="461" t="s">
        <v>719</v>
      </c>
      <c r="C30" s="438"/>
      <c r="D30" s="427">
        <v>2020</v>
      </c>
      <c r="E30" s="514">
        <f>SUM('4.21'!E29,'4.21'!I29,'4.21 (2)'!E30,'4.21 (2)'!I30,'4.21 (3)'!E30,'4.21 (3)'!I30,'4.21 (4)'!E30,'4.21 (4)'!I30,)</f>
        <v>91453</v>
      </c>
      <c r="F30" s="514">
        <f>SUM('4.21'!F29,'4.21'!J29,'4.21 (2)'!F30,'4.21 (2)'!J30,'4.21 (3)'!F30,'4.21 (3)'!J30,'4.21 (4)'!F30,'4.21 (4)'!J30,)</f>
        <v>36136</v>
      </c>
      <c r="G30" s="514">
        <f>SUM('4.21'!G29,'4.21'!K29,'4.21 (2)'!G30,'4.21 (2)'!K30,'4.21 (3)'!G30,'4.21 (3)'!K30,'4.21 (4)'!G30,'4.21 (4)'!K30,)</f>
        <v>55317</v>
      </c>
      <c r="H30" s="438"/>
    </row>
    <row r="31" spans="1:8" ht="15" customHeight="1">
      <c r="A31" s="448"/>
      <c r="B31" s="413" t="s">
        <v>1060</v>
      </c>
      <c r="C31" s="438"/>
      <c r="D31" s="427">
        <v>2021</v>
      </c>
      <c r="E31" s="514">
        <f>SUM('4.21'!E30,'4.21'!I30,'4.21 (2)'!E31,'4.21 (2)'!I31,'4.21 (3)'!E31,'4.21 (3)'!I31,'4.21 (4)'!E31,'4.21 (4)'!I31,)</f>
        <v>90862</v>
      </c>
      <c r="F31" s="514">
        <f>SUM('4.21'!F30,'4.21'!J30,'4.21 (2)'!F31,'4.21 (2)'!J31,'4.21 (3)'!F31,'4.21 (3)'!J31,'4.21 (4)'!F31,'4.21 (4)'!J31,)</f>
        <v>36644</v>
      </c>
      <c r="G31" s="514">
        <f>SUM('4.21'!G30,'4.21'!K30,'4.21 (2)'!G31,'4.21 (2)'!K31,'4.21 (3)'!G31,'4.21 (3)'!K31,'4.21 (4)'!G31,'4.21 (4)'!K31,)</f>
        <v>54218</v>
      </c>
      <c r="H31" s="438"/>
    </row>
    <row r="32" spans="1:8" ht="15" customHeight="1">
      <c r="A32" s="448"/>
      <c r="B32" s="413"/>
      <c r="C32" s="438"/>
      <c r="D32" s="427">
        <v>2022</v>
      </c>
      <c r="E32" s="514">
        <f>SUM('4.21'!E31,'4.21'!I31,'4.21 (2)'!E32,'4.21 (2)'!I32,'4.21 (3)'!E32,'4.21 (3)'!I32,'4.21 (4)'!E32,'4.21 (4)'!I32,)</f>
        <v>94152</v>
      </c>
      <c r="F32" s="514">
        <f>SUM('4.21'!F31,'4.21'!J31,'4.21 (2)'!F32,'4.21 (2)'!J32,'4.21 (3)'!F32,'4.21 (3)'!J32,'4.21 (4)'!F32,'4.21 (4)'!J32,)</f>
        <v>38175</v>
      </c>
      <c r="G32" s="514">
        <f>SUM('4.21'!G31,'4.21'!K31,'4.21 (2)'!G32,'4.21 (2)'!K32,'4.21 (3)'!G32,'4.21 (3)'!K32,'4.21 (4)'!G32,'4.21 (4)'!K32,)</f>
        <v>55977</v>
      </c>
      <c r="H32" s="438"/>
    </row>
    <row r="33" spans="1:8" ht="15" customHeight="1">
      <c r="A33" s="448"/>
      <c r="B33" s="413"/>
      <c r="C33" s="438"/>
      <c r="D33" s="427"/>
      <c r="E33" s="514"/>
      <c r="F33" s="514"/>
      <c r="G33" s="514"/>
      <c r="H33" s="438"/>
    </row>
    <row r="34" spans="1:8" ht="15" customHeight="1">
      <c r="A34" s="448"/>
      <c r="B34" s="461" t="s">
        <v>720</v>
      </c>
      <c r="C34" s="466"/>
      <c r="D34" s="427">
        <v>2020</v>
      </c>
      <c r="E34" s="514">
        <f>SUM('4.21'!E33,'4.21'!I33,'4.21 (2)'!E34,'4.21 (2)'!I34,'4.21 (3)'!E34,'4.21 (3)'!I34,'4.21 (4)'!E34,'4.21 (4)'!I34,)</f>
        <v>129353</v>
      </c>
      <c r="F34" s="514">
        <f>SUM('4.21'!F33,'4.21'!J33,'4.21 (2)'!F34,'4.21 (2)'!J34,'4.21 (3)'!F34,'4.21 (3)'!J34,'4.21 (4)'!F34,'4.21 (4)'!J34,)</f>
        <v>72068</v>
      </c>
      <c r="G34" s="514">
        <f>SUM('4.21'!G33,'4.21'!K33,'4.21 (2)'!G34,'4.21 (2)'!K34,'4.21 (3)'!G34,'4.21 (3)'!K34,'4.21 (4)'!G34,'4.21 (4)'!K34,)</f>
        <v>57285</v>
      </c>
      <c r="H34" s="438"/>
    </row>
    <row r="35" spans="1:8" ht="15" customHeight="1">
      <c r="A35" s="448"/>
      <c r="B35" s="413" t="s">
        <v>721</v>
      </c>
      <c r="C35" s="482"/>
      <c r="D35" s="427">
        <v>2021</v>
      </c>
      <c r="E35" s="514">
        <f>SUM('4.21'!E34,'4.21'!I34,'4.21 (2)'!E35,'4.21 (2)'!I35,'4.21 (3)'!E35,'4.21 (3)'!I35,'4.21 (4)'!E35,'4.21 (4)'!I35,)</f>
        <v>126926</v>
      </c>
      <c r="F35" s="514">
        <f>SUM('4.21'!F34,'4.21'!J34,'4.21 (2)'!F35,'4.21 (2)'!J35,'4.21 (3)'!F35,'4.21 (3)'!J35,'4.21 (4)'!F35,'4.21 (4)'!J35,)</f>
        <v>71731</v>
      </c>
      <c r="G35" s="514">
        <f>SUM('4.21'!G34,'4.21'!K34,'4.21 (2)'!G35,'4.21 (2)'!K35,'4.21 (3)'!G35,'4.21 (3)'!K35,'4.21 (4)'!G35,'4.21 (4)'!K35,)</f>
        <v>55195</v>
      </c>
      <c r="H35" s="438"/>
    </row>
    <row r="36" spans="1:8" ht="15" customHeight="1">
      <c r="A36" s="448"/>
      <c r="B36" s="413"/>
      <c r="C36" s="482"/>
      <c r="D36" s="427">
        <v>2022</v>
      </c>
      <c r="E36" s="514">
        <f>SUM('4.21'!E35,'4.21'!I35,'4.21 (2)'!E36,'4.21 (2)'!I36,'4.21 (3)'!E36,'4.21 (3)'!I36,'4.21 (4)'!E36,'4.21 (4)'!I36,)</f>
        <v>120532</v>
      </c>
      <c r="F36" s="514">
        <f>SUM('4.21'!F35,'4.21'!J35,'4.21 (2)'!F36,'4.21 (2)'!J36,'4.21 (3)'!F36,'4.21 (3)'!J36,'4.21 (4)'!F36,'4.21 (4)'!J36,)</f>
        <v>68160</v>
      </c>
      <c r="G36" s="514">
        <f>SUM('4.21'!G35,'4.21'!K35,'4.21 (2)'!G36,'4.21 (2)'!K36,'4.21 (3)'!G36,'4.21 (3)'!K36,'4.21 (4)'!G36,'4.21 (4)'!K36,)</f>
        <v>52372</v>
      </c>
      <c r="H36" s="438"/>
    </row>
    <row r="37" spans="1:8" ht="15" customHeight="1">
      <c r="A37" s="448"/>
      <c r="B37" s="413"/>
      <c r="C37" s="482"/>
      <c r="D37" s="427"/>
      <c r="E37" s="514"/>
      <c r="F37" s="514"/>
      <c r="G37" s="514"/>
      <c r="H37" s="438"/>
    </row>
    <row r="38" spans="1:8" ht="15" customHeight="1">
      <c r="A38" s="448"/>
      <c r="B38" s="461" t="s">
        <v>722</v>
      </c>
      <c r="C38" s="438"/>
      <c r="D38" s="427">
        <v>2020</v>
      </c>
      <c r="E38" s="514">
        <f>SUM('4.21'!E37,'4.21'!I37,'4.21 (2)'!E38,'4.21 (2)'!I38,'4.21 (3)'!E38,'4.21 (3)'!I38,'4.21 (4)'!E38,'4.21 (4)'!I38,)</f>
        <v>11020</v>
      </c>
      <c r="F38" s="514">
        <f>SUM('4.21'!F37,'4.21'!J37,'4.21 (2)'!F38,'4.21 (2)'!J38,'4.21 (3)'!F38,'4.21 (3)'!J38,'4.21 (4)'!F38,'4.21 (4)'!J38,)</f>
        <v>4706</v>
      </c>
      <c r="G38" s="514">
        <f>SUM('4.21'!G37,'4.21'!K37,'4.21 (2)'!G38,'4.21 (2)'!K38,'4.21 (3)'!G38,'4.21 (3)'!K38,'4.21 (4)'!G38,'4.21 (4)'!K38,)</f>
        <v>6314</v>
      </c>
      <c r="H38" s="438"/>
    </row>
    <row r="39" spans="1:8" ht="15" customHeight="1">
      <c r="A39" s="448"/>
      <c r="B39" s="462" t="s">
        <v>723</v>
      </c>
      <c r="C39" s="466"/>
      <c r="D39" s="427">
        <v>2021</v>
      </c>
      <c r="E39" s="514">
        <f>SUM('4.21'!E38,'4.21'!I38,'4.21 (2)'!E39,'4.21 (2)'!I39,'4.21 (3)'!E39,'4.21 (3)'!I39,'4.21 (4)'!E39,'4.21 (4)'!I39,)</f>
        <v>21926</v>
      </c>
      <c r="F39" s="514">
        <f>SUM('4.21'!F38,'4.21'!J38,'4.21 (2)'!F39,'4.21 (2)'!J39,'4.21 (3)'!F39,'4.21 (3)'!J39,'4.21 (4)'!F39,'4.21 (4)'!J39,)</f>
        <v>9356</v>
      </c>
      <c r="G39" s="514">
        <f>SUM('4.21'!G38,'4.21'!K38,'4.21 (2)'!G39,'4.21 (2)'!K39,'4.21 (3)'!G39,'4.21 (3)'!K39,'4.21 (4)'!G39,'4.21 (4)'!K39,)</f>
        <v>12570</v>
      </c>
      <c r="H39" s="438"/>
    </row>
    <row r="40" spans="1:8" ht="15" customHeight="1">
      <c r="A40" s="448"/>
      <c r="B40" s="462"/>
      <c r="C40" s="466"/>
      <c r="D40" s="427">
        <v>2022</v>
      </c>
      <c r="E40" s="514">
        <f>SUM('4.21'!E39,'4.21'!I39,'4.21 (2)'!E40,'4.21 (2)'!I40,'4.21 (3)'!E40,'4.21 (3)'!I40,'4.21 (4)'!E40,'4.21 (4)'!I40,)</f>
        <v>10676</v>
      </c>
      <c r="F40" s="514">
        <f>SUM('4.21'!F39,'4.21'!J39,'4.21 (2)'!F40,'4.21 (2)'!J40,'4.21 (3)'!F40,'4.21 (3)'!J40,'4.21 (4)'!F40,'4.21 (4)'!J40,)</f>
        <v>4712</v>
      </c>
      <c r="G40" s="514">
        <f>SUM('4.21'!G39,'4.21'!K39,'4.21 (2)'!G40,'4.21 (2)'!K40,'4.21 (3)'!G40,'4.21 (3)'!K40,'4.21 (4)'!G40,'4.21 (4)'!K40,)</f>
        <v>5964</v>
      </c>
      <c r="H40" s="438"/>
    </row>
    <row r="41" spans="1:8" ht="15" customHeight="1">
      <c r="A41" s="448"/>
      <c r="B41" s="462"/>
      <c r="C41" s="466"/>
      <c r="D41" s="427"/>
      <c r="E41" s="514"/>
      <c r="F41" s="514"/>
      <c r="G41" s="514"/>
      <c r="H41" s="438"/>
    </row>
    <row r="42" spans="1:8" ht="15" customHeight="1">
      <c r="A42" s="448"/>
      <c r="B42" s="461" t="s">
        <v>724</v>
      </c>
      <c r="C42" s="466"/>
      <c r="D42" s="427">
        <v>2020</v>
      </c>
      <c r="E42" s="514">
        <f>SUM('4.21'!E41,'4.21'!I41,'4.21 (2)'!E42,'4.21 (2)'!I42,'4.21 (3)'!E42,'4.21 (3)'!I42,'4.21 (4)'!E42,'4.21 (4)'!I42,)</f>
        <v>35427</v>
      </c>
      <c r="F42" s="514">
        <f>SUM('4.21'!F41,'4.21'!J41,'4.21 (2)'!F42,'4.21 (2)'!J42,'4.21 (3)'!F42,'4.21 (3)'!J42,'4.21 (4)'!F42,'4.21 (4)'!J42,)</f>
        <v>9787</v>
      </c>
      <c r="G42" s="514">
        <f>SUM('4.21'!G41,'4.21'!K41,'4.21 (2)'!G42,'4.21 (2)'!K42,'4.21 (3)'!G42,'4.21 (3)'!K42,'4.21 (4)'!G42,'4.21 (4)'!K42,)</f>
        <v>25640</v>
      </c>
      <c r="H42" s="438"/>
    </row>
    <row r="43" spans="1:8" ht="15" customHeight="1">
      <c r="A43" s="448"/>
      <c r="B43" s="413" t="s">
        <v>725</v>
      </c>
      <c r="C43" s="482"/>
      <c r="D43" s="427">
        <v>2021</v>
      </c>
      <c r="E43" s="514">
        <f>SUM('4.21'!E42,'4.21'!I42,'4.21 (2)'!E43,'4.21 (2)'!I43,'4.21 (3)'!E43,'4.21 (3)'!I43,'4.21 (4)'!E43,'4.21 (4)'!I43,)</f>
        <v>36780</v>
      </c>
      <c r="F43" s="514">
        <f>SUM('4.21'!F42,'4.21'!J42,'4.21 (2)'!F43,'4.21 (2)'!J43,'4.21 (3)'!F43,'4.21 (3)'!J43,'4.21 (4)'!F43,'4.21 (4)'!J43,)</f>
        <v>10295</v>
      </c>
      <c r="G43" s="514">
        <f>SUM('4.21'!G42,'4.21'!K42,'4.21 (2)'!G43,'4.21 (2)'!K43,'4.21 (3)'!G43,'4.21 (3)'!K43,'4.21 (4)'!G43,'4.21 (4)'!K43,)</f>
        <v>26485</v>
      </c>
      <c r="H43" s="438"/>
    </row>
    <row r="44" spans="1:8" ht="15" customHeight="1">
      <c r="A44" s="448"/>
      <c r="B44" s="413"/>
      <c r="C44" s="482"/>
      <c r="D44" s="427">
        <v>2022</v>
      </c>
      <c r="E44" s="514">
        <f>SUM('4.21'!E43,'4.21'!I43,'4.21 (2)'!E44,'4.21 (2)'!I44,'4.21 (3)'!E44,'4.21 (3)'!I44,'4.21 (4)'!E44,'4.21 (4)'!I44,)</f>
        <v>37992</v>
      </c>
      <c r="F44" s="514">
        <f>SUM('4.21'!F43,'4.21'!J43,'4.21 (2)'!F44,'4.21 (2)'!J44,'4.21 (3)'!F44,'4.21 (3)'!J44,'4.21 (4)'!F44,'4.21 (4)'!J44,)</f>
        <v>10830</v>
      </c>
      <c r="G44" s="514">
        <f>SUM('4.21'!G43,'4.21'!K43,'4.21 (2)'!G44,'4.21 (2)'!K44,'4.21 (3)'!G44,'4.21 (3)'!K44,'4.21 (4)'!G44,'4.21 (4)'!K44,)</f>
        <v>27162</v>
      </c>
      <c r="H44" s="438"/>
    </row>
    <row r="45" spans="1:8" ht="15" customHeight="1">
      <c r="A45" s="448"/>
      <c r="B45" s="413"/>
      <c r="C45" s="482"/>
      <c r="D45" s="427"/>
      <c r="E45" s="514"/>
      <c r="F45" s="514"/>
      <c r="G45" s="514"/>
      <c r="H45" s="438"/>
    </row>
    <row r="46" spans="1:8" ht="15" customHeight="1">
      <c r="A46" s="448"/>
      <c r="B46" s="461" t="s">
        <v>726</v>
      </c>
      <c r="C46" s="438"/>
      <c r="D46" s="427">
        <v>2020</v>
      </c>
      <c r="E46" s="514">
        <f>SUM('4.21'!E45,'4.21'!I45,'4.21 (2)'!E46,'4.21 (2)'!I46,'4.21 (3)'!E46,'4.21 (3)'!I46,'4.21 (4)'!E46,'4.21 (4)'!I46,)</f>
        <v>21192</v>
      </c>
      <c r="F46" s="514">
        <f>SUM('4.21'!F45,'4.21'!J45,'4.21 (2)'!F46,'4.21 (2)'!J46,'4.21 (3)'!F46,'4.21 (3)'!J46,'4.21 (4)'!F46,'4.21 (4)'!J46,)</f>
        <v>8397</v>
      </c>
      <c r="G46" s="514">
        <f>SUM('4.21'!G45,'4.21'!K45,'4.21 (2)'!G46,'4.21 (2)'!K46,'4.21 (3)'!G46,'4.21 (3)'!K46,'4.21 (4)'!G46,'4.21 (4)'!K46,)</f>
        <v>12795</v>
      </c>
      <c r="H46" s="438"/>
    </row>
    <row r="47" spans="1:8" ht="15" customHeight="1">
      <c r="A47" s="448"/>
      <c r="B47" s="462" t="s">
        <v>727</v>
      </c>
      <c r="C47" s="466"/>
      <c r="D47" s="427">
        <v>2021</v>
      </c>
      <c r="E47" s="514">
        <f>SUM('4.21'!E46,'4.21'!I46,'4.21 (2)'!E47,'4.21 (2)'!I47,'4.21 (3)'!E47,'4.21 (3)'!I47,'4.21 (4)'!E47,'4.21 (4)'!I47,)</f>
        <v>21055</v>
      </c>
      <c r="F47" s="514">
        <f>SUM('4.21'!F46,'4.21'!J46,'4.21 (2)'!F47,'4.21 (2)'!J47,'4.21 (3)'!F47,'4.21 (3)'!J47,'4.21 (4)'!F47,'4.21 (4)'!J47,)</f>
        <v>8550</v>
      </c>
      <c r="G47" s="514">
        <f>SUM('4.21'!G46,'4.21'!K46,'4.21 (2)'!G47,'4.21 (2)'!K47,'4.21 (3)'!G47,'4.21 (3)'!K47,'4.21 (4)'!G47,'4.21 (4)'!K47,)</f>
        <v>12505</v>
      </c>
      <c r="H47" s="438"/>
    </row>
    <row r="48" spans="1:8" ht="15" customHeight="1">
      <c r="A48" s="448"/>
      <c r="B48" s="462"/>
      <c r="C48" s="466"/>
      <c r="D48" s="427">
        <v>2022</v>
      </c>
      <c r="E48" s="514">
        <f>SUM('4.21'!E47,'4.21'!I47,'4.21 (2)'!E48,'4.21 (2)'!I48,'4.21 (3)'!E48,'4.21 (3)'!I48,'4.21 (4)'!E48,'4.21 (4)'!I48,)</f>
        <v>20802</v>
      </c>
      <c r="F48" s="514">
        <f>SUM('4.21'!F47,'4.21'!J47,'4.21 (2)'!F48,'4.21 (2)'!J48,'4.21 (3)'!F48,'4.21 (3)'!J48,'4.21 (4)'!F48,'4.21 (4)'!J48,)</f>
        <v>8573</v>
      </c>
      <c r="G48" s="514">
        <f>SUM('4.21'!G47,'4.21'!K47,'4.21 (2)'!G48,'4.21 (2)'!K48,'4.21 (3)'!G48,'4.21 (3)'!K48,'4.21 (4)'!G48,'4.21 (4)'!K48,)</f>
        <v>12229</v>
      </c>
      <c r="H48" s="438"/>
    </row>
    <row r="49" spans="1:8" ht="15" customHeight="1">
      <c r="A49" s="448"/>
      <c r="B49" s="462"/>
      <c r="C49" s="466"/>
      <c r="D49" s="427"/>
      <c r="E49" s="514"/>
      <c r="F49" s="514"/>
      <c r="G49" s="514"/>
      <c r="H49" s="438"/>
    </row>
    <row r="50" spans="1:8" ht="15" customHeight="1">
      <c r="A50" s="448"/>
      <c r="B50" s="461" t="s">
        <v>728</v>
      </c>
      <c r="C50" s="466"/>
      <c r="D50" s="427">
        <v>2020</v>
      </c>
      <c r="E50" s="514">
        <f>SUM('4.21'!E49,'4.21'!I49,'4.21 (2)'!E50,'4.21 (2)'!I50,'4.21 (3)'!E50,'4.21 (3)'!I50,'4.21 (4)'!E50,'4.21 (4)'!I50,)</f>
        <v>1811</v>
      </c>
      <c r="F50" s="514">
        <f>SUM('4.21'!F49,'4.21'!J49,'4.21 (2)'!F50,'4.21 (2)'!J50,'4.21 (3)'!F50,'4.21 (3)'!J50,'4.21 (4)'!F50,'4.21 (4)'!J50,)</f>
        <v>683</v>
      </c>
      <c r="G50" s="514">
        <f>SUM('4.21'!G49,'4.21'!K49,'4.21 (2)'!G50,'4.21 (2)'!K50,'4.21 (3)'!G50,'4.21 (3)'!K50,'4.21 (4)'!G50,'4.21 (4)'!K50,)</f>
        <v>1128</v>
      </c>
      <c r="H50" s="438"/>
    </row>
    <row r="51" spans="1:8" ht="15" customHeight="1">
      <c r="A51" s="448"/>
      <c r="B51" s="413" t="s">
        <v>729</v>
      </c>
      <c r="C51" s="482"/>
      <c r="D51" s="427">
        <v>2021</v>
      </c>
      <c r="E51" s="514">
        <f>SUM('4.21'!E50,'4.21'!I50,'4.21 (2)'!E51,'4.21 (2)'!I51,'4.21 (3)'!E51,'4.21 (3)'!I51,'4.21 (4)'!E51,'4.21 (4)'!I51,)</f>
        <v>1956</v>
      </c>
      <c r="F51" s="514">
        <f>SUM('4.21'!F50,'4.21'!J50,'4.21 (2)'!F51,'4.21 (2)'!J51,'4.21 (3)'!F51,'4.21 (3)'!J51,'4.21 (4)'!F51,'4.21 (4)'!J51,)</f>
        <v>707</v>
      </c>
      <c r="G51" s="514">
        <f>SUM('4.21'!G50,'4.21'!K50,'4.21 (2)'!G51,'4.21 (2)'!K51,'4.21 (3)'!G51,'4.21 (3)'!K51,'4.21 (4)'!G51,'4.21 (4)'!K51,)</f>
        <v>1249</v>
      </c>
      <c r="H51" s="438"/>
    </row>
    <row r="52" spans="1:8" ht="15" customHeight="1">
      <c r="A52" s="448"/>
      <c r="B52" s="413"/>
      <c r="C52" s="482"/>
      <c r="D52" s="427">
        <v>2022</v>
      </c>
      <c r="E52" s="514">
        <f>SUM('4.21'!E51,'4.21'!I51,'4.21 (2)'!E52,'4.21 (2)'!I52,'4.21 (3)'!E52,'4.21 (3)'!I52,'4.21 (4)'!E52,'4.21 (4)'!I52,)</f>
        <v>2763</v>
      </c>
      <c r="F52" s="514">
        <f>SUM('4.21'!F51,'4.21'!J51,'4.21 (2)'!F52,'4.21 (2)'!J52,'4.21 (3)'!F52,'4.21 (3)'!J52,'4.21 (4)'!F52,'4.21 (4)'!J52,)</f>
        <v>965</v>
      </c>
      <c r="G52" s="514">
        <f>SUM('4.21'!G51,'4.21'!K51,'4.21 (2)'!G52,'4.21 (2)'!K52,'4.21 (3)'!G52,'4.21 (3)'!K52,'4.21 (4)'!G52,'4.21 (4)'!K52,)</f>
        <v>1798</v>
      </c>
    </row>
    <row r="53" spans="1:8" ht="15" customHeight="1">
      <c r="A53" s="448"/>
      <c r="B53" s="413"/>
      <c r="C53" s="482"/>
      <c r="D53" s="427"/>
      <c r="E53" s="514"/>
      <c r="F53" s="514"/>
      <c r="G53" s="514"/>
      <c r="H53" s="438"/>
    </row>
    <row r="54" spans="1:8" ht="3.75" customHeight="1" thickBot="1">
      <c r="A54" s="484"/>
      <c r="B54" s="569"/>
      <c r="C54" s="569"/>
      <c r="D54" s="537"/>
      <c r="E54" s="537"/>
      <c r="F54" s="537"/>
      <c r="G54" s="537"/>
      <c r="H54" s="537"/>
    </row>
    <row r="55" spans="1:8" s="542" customFormat="1" ht="15" customHeight="1">
      <c r="A55" s="437"/>
      <c r="B55" s="438"/>
      <c r="C55" s="438"/>
      <c r="D55" s="427"/>
      <c r="E55" s="438"/>
      <c r="F55" s="582"/>
      <c r="G55" s="523"/>
      <c r="H55" s="367" t="s">
        <v>829</v>
      </c>
    </row>
    <row r="56" spans="1:8" s="542" customFormat="1" ht="18" customHeight="1">
      <c r="B56" s="529"/>
      <c r="C56" s="529"/>
      <c r="D56" s="574"/>
      <c r="E56" s="529"/>
      <c r="F56" s="529"/>
      <c r="G56" s="524"/>
      <c r="H56" s="368" t="s">
        <v>810</v>
      </c>
    </row>
    <row r="57" spans="1:8" ht="14.25" customHeight="1">
      <c r="H57" s="583"/>
    </row>
    <row r="58" spans="1:8" ht="15" customHeight="1"/>
    <row r="59" spans="1:8" ht="6" customHeight="1">
      <c r="A59" s="454"/>
      <c r="B59" s="448"/>
    </row>
    <row r="60" spans="1:8" ht="4.5" customHeight="1">
      <c r="A60" s="457"/>
      <c r="B60" s="491"/>
      <c r="C60" s="584"/>
      <c r="D60" s="585"/>
      <c r="E60" s="584"/>
      <c r="F60" s="584"/>
      <c r="G60" s="584"/>
    </row>
    <row r="61" spans="1:8" ht="13.5" customHeight="1">
      <c r="A61" s="457"/>
      <c r="B61" s="491"/>
      <c r="C61" s="584"/>
      <c r="D61" s="585"/>
      <c r="E61" s="584"/>
      <c r="F61" s="584"/>
      <c r="G61" s="584"/>
    </row>
    <row r="62" spans="1:8" ht="15.75" customHeight="1">
      <c r="A62" s="454"/>
      <c r="B62" s="491"/>
      <c r="C62" s="584"/>
      <c r="D62" s="585"/>
      <c r="E62" s="584"/>
      <c r="F62" s="584"/>
      <c r="G62" s="584"/>
    </row>
    <row r="63" spans="1:8" ht="17.25" customHeight="1">
      <c r="A63" s="457"/>
      <c r="B63" s="491"/>
      <c r="C63" s="584"/>
      <c r="D63" s="585"/>
      <c r="E63" s="584"/>
      <c r="F63" s="584"/>
      <c r="G63" s="584"/>
    </row>
    <row r="64" spans="1:8">
      <c r="A64" s="454"/>
      <c r="B64" s="584"/>
      <c r="C64" s="584"/>
      <c r="D64" s="585"/>
      <c r="E64" s="584"/>
      <c r="F64" s="584"/>
      <c r="G64" s="584"/>
    </row>
    <row r="65" spans="1:7" ht="1.5" customHeight="1">
      <c r="A65" s="457"/>
      <c r="B65" s="584"/>
      <c r="C65" s="584"/>
      <c r="D65" s="585"/>
      <c r="E65" s="584"/>
      <c r="F65" s="584"/>
      <c r="G65" s="584"/>
    </row>
    <row r="66" spans="1:7" ht="6.75" customHeight="1">
      <c r="A66" s="454"/>
      <c r="B66" s="584"/>
      <c r="C66" s="584"/>
      <c r="D66" s="585"/>
      <c r="E66" s="584"/>
      <c r="F66" s="584"/>
      <c r="G66" s="584"/>
    </row>
    <row r="67" spans="1:7" ht="15" customHeight="1">
      <c r="A67" s="454"/>
      <c r="B67" s="584"/>
      <c r="C67" s="584"/>
      <c r="D67" s="585"/>
      <c r="E67" s="584"/>
      <c r="F67" s="584"/>
      <c r="G67" s="584"/>
    </row>
    <row r="68" spans="1:7" ht="15" customHeight="1">
      <c r="A68" s="454"/>
      <c r="B68" s="584"/>
      <c r="C68" s="584"/>
      <c r="D68" s="585"/>
      <c r="E68" s="584"/>
      <c r="F68" s="584"/>
      <c r="G68" s="584"/>
    </row>
    <row r="69" spans="1:7" ht="19.5" customHeight="1">
      <c r="A69" s="457"/>
      <c r="B69" s="584"/>
      <c r="C69" s="584"/>
      <c r="D69" s="585"/>
      <c r="E69" s="584"/>
      <c r="F69" s="584"/>
      <c r="G69" s="584"/>
    </row>
    <row r="70" spans="1:7" ht="13.5" customHeight="1">
      <c r="A70" s="454"/>
      <c r="B70" s="584"/>
      <c r="C70" s="584"/>
      <c r="D70" s="585"/>
      <c r="E70" s="584"/>
      <c r="F70" s="584"/>
      <c r="G70" s="584"/>
    </row>
    <row r="71" spans="1:7" ht="15" customHeight="1">
      <c r="A71" s="457"/>
      <c r="B71" s="584"/>
      <c r="C71" s="584"/>
      <c r="D71" s="585"/>
      <c r="E71" s="584"/>
      <c r="F71" s="584"/>
      <c r="G71" s="584"/>
    </row>
    <row r="72" spans="1:7" ht="13.5" customHeight="1">
      <c r="A72" s="584"/>
      <c r="B72" s="584"/>
      <c r="C72" s="584"/>
      <c r="D72" s="585"/>
      <c r="E72" s="584"/>
      <c r="F72" s="584"/>
      <c r="G72" s="584"/>
    </row>
    <row r="73" spans="1:7" ht="15" customHeight="1"/>
    <row r="74" spans="1:7" ht="13.5" customHeight="1"/>
    <row r="75" spans="1:7" ht="15" customHeight="1"/>
    <row r="76" spans="1:7" ht="13.5" customHeight="1"/>
    <row r="77" spans="1:7" ht="15" customHeight="1"/>
    <row r="78" spans="1:7" ht="13.5" customHeight="1"/>
    <row r="79" spans="1:7" ht="15" customHeight="1"/>
    <row r="80" spans="1:7" ht="13.5" customHeight="1"/>
    <row r="81" spans="4:4" ht="15" customHeight="1"/>
    <row r="82" spans="4:4" s="448" customFormat="1" ht="13.5" customHeight="1">
      <c r="D82" s="477"/>
    </row>
    <row r="83" spans="4:4" s="448" customFormat="1" ht="15" customHeight="1">
      <c r="D83" s="477"/>
    </row>
    <row r="84" spans="4:4" s="448" customFormat="1" ht="13.5" customHeight="1">
      <c r="D84" s="477"/>
    </row>
    <row r="85" spans="4:4" s="448" customFormat="1" ht="15" customHeight="1">
      <c r="D85" s="477"/>
    </row>
    <row r="86" spans="4:4" s="448" customFormat="1" ht="13.5" customHeight="1">
      <c r="D86" s="477"/>
    </row>
    <row r="87" spans="4:4" s="448" customFormat="1" ht="1.5" customHeight="1">
      <c r="D87" s="477"/>
    </row>
    <row r="88" spans="4:4" s="384" customFormat="1" ht="16.5" customHeight="1">
      <c r="D88" s="492"/>
    </row>
    <row r="89" spans="4:4" s="384" customFormat="1" ht="12" customHeight="1">
      <c r="D89" s="492"/>
    </row>
    <row r="90" spans="4:4" s="448" customFormat="1" ht="9.75" customHeight="1">
      <c r="D90" s="477"/>
    </row>
    <row r="91" spans="4:4" s="448" customFormat="1" ht="15" customHeight="1">
      <c r="D91" s="477"/>
    </row>
    <row r="92" spans="4:4" s="448" customFormat="1" ht="15" customHeight="1">
      <c r="D92" s="477"/>
    </row>
    <row r="93" spans="4:4" s="448" customFormat="1" ht="9.75" customHeight="1">
      <c r="D93" s="477"/>
    </row>
    <row r="94" spans="4:4" s="448" customFormat="1" ht="15" customHeight="1">
      <c r="D94" s="477"/>
    </row>
    <row r="95" spans="4:4" s="448" customFormat="1" ht="9.75" customHeight="1">
      <c r="D95" s="477"/>
    </row>
    <row r="96" spans="4:4" s="448" customFormat="1" ht="15" customHeight="1">
      <c r="D96" s="477"/>
    </row>
    <row r="97" spans="4:4" s="448" customFormat="1" ht="9.75" customHeight="1">
      <c r="D97" s="477"/>
    </row>
    <row r="98" spans="4:4" s="448" customFormat="1" ht="9.75" customHeight="1">
      <c r="D98" s="477"/>
    </row>
    <row r="99" spans="4:4" s="448" customFormat="1" ht="15" customHeight="1">
      <c r="D99" s="477"/>
    </row>
    <row r="100" spans="4:4" s="448" customFormat="1" ht="9.75" customHeight="1">
      <c r="D100" s="477"/>
    </row>
    <row r="101" spans="4:4" s="448" customFormat="1" ht="9.75" customHeight="1">
      <c r="D101" s="477"/>
    </row>
    <row r="102" spans="4:4" s="448" customFormat="1" ht="15" customHeight="1">
      <c r="D102" s="477"/>
    </row>
    <row r="103" spans="4:4" s="448" customFormat="1" ht="9.75" customHeight="1">
      <c r="D103" s="477"/>
    </row>
    <row r="104" spans="4:4" s="448" customFormat="1" ht="15" customHeight="1">
      <c r="D104" s="477"/>
    </row>
    <row r="105" spans="4:4" s="448" customFormat="1" ht="9.75" customHeight="1">
      <c r="D105" s="477"/>
    </row>
    <row r="106" spans="4:4" s="448" customFormat="1" ht="15" customHeight="1">
      <c r="D106" s="477"/>
    </row>
    <row r="107" spans="4:4" s="448" customFormat="1" ht="9.75" customHeight="1">
      <c r="D107" s="477"/>
    </row>
    <row r="108" spans="4:4" s="448" customFormat="1" ht="15" customHeight="1">
      <c r="D108" s="477"/>
    </row>
    <row r="109" spans="4:4" s="448" customFormat="1" ht="9.75" customHeight="1">
      <c r="D109" s="477"/>
    </row>
    <row r="110" spans="4:4" s="448" customFormat="1" ht="18" customHeight="1">
      <c r="D110" s="477"/>
    </row>
    <row r="111" spans="4:4" s="448" customFormat="1" ht="15" customHeight="1">
      <c r="D111" s="477"/>
    </row>
    <row r="112" spans="4:4" s="448" customFormat="1" ht="9.75" customHeight="1">
      <c r="D112" s="477"/>
    </row>
    <row r="113" spans="4:4" s="448" customFormat="1" ht="15" customHeight="1">
      <c r="D113" s="477"/>
    </row>
    <row r="114" spans="4:4" s="448" customFormat="1" ht="9.75" customHeight="1">
      <c r="D114" s="477"/>
    </row>
    <row r="115" spans="4:4" s="448" customFormat="1" ht="5.0999999999999996" customHeight="1">
      <c r="D115" s="477"/>
    </row>
    <row r="116" spans="4:4" s="448" customFormat="1" ht="11.1" customHeight="1">
      <c r="D116" s="477"/>
    </row>
    <row r="117" spans="4:4" s="448" customFormat="1" ht="11.1" customHeight="1">
      <c r="D117" s="477"/>
    </row>
    <row r="118" spans="4:4" s="448" customFormat="1" ht="11.25" customHeight="1">
      <c r="D118" s="477"/>
    </row>
    <row r="119" spans="4:4" s="448" customFormat="1" ht="5.25" customHeight="1">
      <c r="D119" s="477"/>
    </row>
    <row r="120" spans="4:4" s="448" customFormat="1" ht="4.1500000000000004" customHeight="1">
      <c r="D120" s="477"/>
    </row>
    <row r="121" spans="4:4" s="448" customFormat="1" ht="11.1" customHeight="1">
      <c r="D121" s="477"/>
    </row>
    <row r="122" spans="4:4" s="448" customFormat="1" ht="10.5" customHeight="1">
      <c r="D122" s="477"/>
    </row>
    <row r="123" spans="4:4" s="448" customFormat="1">
      <c r="D123" s="477"/>
    </row>
    <row r="124" spans="4:4" s="448" customFormat="1">
      <c r="D124" s="477"/>
    </row>
    <row r="125" spans="4:4" s="448" customFormat="1">
      <c r="D125" s="477"/>
    </row>
    <row r="126" spans="4:4" s="448" customFormat="1">
      <c r="D126" s="477"/>
    </row>
    <row r="127" spans="4:4" s="448" customFormat="1">
      <c r="D127" s="477"/>
    </row>
    <row r="128" spans="4:4" s="448" customFormat="1">
      <c r="D128" s="477"/>
    </row>
    <row r="129" spans="4:4" s="448" customFormat="1">
      <c r="D129" s="477"/>
    </row>
    <row r="130" spans="4:4" s="448" customFormat="1">
      <c r="D130" s="477"/>
    </row>
    <row r="131" spans="4:4" s="448" customFormat="1">
      <c r="D131" s="477"/>
    </row>
    <row r="132" spans="4:4" s="448" customFormat="1">
      <c r="D132" s="477"/>
    </row>
    <row r="133" spans="4:4" s="448" customFormat="1">
      <c r="D133" s="477"/>
    </row>
    <row r="134" spans="4:4" s="448" customFormat="1">
      <c r="D134" s="477"/>
    </row>
    <row r="135" spans="4:4" s="448" customFormat="1">
      <c r="D135" s="477"/>
    </row>
    <row r="136" spans="4:4" s="448" customFormat="1">
      <c r="D136" s="477"/>
    </row>
    <row r="137" spans="4:4" s="448" customFormat="1">
      <c r="D137" s="477"/>
    </row>
    <row r="138" spans="4:4" s="448" customFormat="1">
      <c r="D138" s="477"/>
    </row>
    <row r="139" spans="4:4" s="448" customFormat="1">
      <c r="D139" s="477"/>
    </row>
    <row r="140" spans="4:4" s="448" customFormat="1">
      <c r="D140" s="477"/>
    </row>
    <row r="141" spans="4:4" s="448" customFormat="1">
      <c r="D141" s="477"/>
    </row>
    <row r="142" spans="4:4" s="448" customFormat="1">
      <c r="D142" s="477"/>
    </row>
    <row r="143" spans="4:4" s="448" customFormat="1">
      <c r="D143" s="477"/>
    </row>
    <row r="144" spans="4:4" s="448" customFormat="1">
      <c r="D144" s="477"/>
    </row>
    <row r="145" spans="4:4" s="448" customFormat="1">
      <c r="D145" s="477"/>
    </row>
    <row r="146" spans="4:4" s="448" customFormat="1">
      <c r="D146" s="477"/>
    </row>
    <row r="147" spans="4:4" s="448" customFormat="1">
      <c r="D147" s="477"/>
    </row>
    <row r="148" spans="4:4" s="448" customFormat="1">
      <c r="D148" s="477"/>
    </row>
    <row r="149" spans="4:4" s="448" customFormat="1">
      <c r="D149" s="477"/>
    </row>
    <row r="150" spans="4:4" s="448" customFormat="1">
      <c r="D150" s="477"/>
    </row>
    <row r="151" spans="4:4" s="448" customFormat="1">
      <c r="D151" s="477"/>
    </row>
    <row r="152" spans="4:4" s="448" customFormat="1">
      <c r="D152" s="477"/>
    </row>
    <row r="153" spans="4:4" s="448" customFormat="1">
      <c r="D153" s="477"/>
    </row>
    <row r="154" spans="4:4" s="448" customFormat="1">
      <c r="D154" s="477"/>
    </row>
    <row r="155" spans="4:4" s="448" customFormat="1">
      <c r="D155" s="477"/>
    </row>
    <row r="156" spans="4:4" s="448" customFormat="1">
      <c r="D156" s="477"/>
    </row>
    <row r="157" spans="4:4" s="448" customFormat="1">
      <c r="D157" s="477"/>
    </row>
    <row r="158" spans="4:4" s="448" customFormat="1">
      <c r="D158" s="477"/>
    </row>
    <row r="159" spans="4:4" s="448" customFormat="1">
      <c r="D159" s="477"/>
    </row>
    <row r="160" spans="4:4" s="448" customFormat="1">
      <c r="D160" s="477"/>
    </row>
    <row r="161" spans="4:4" s="448" customFormat="1">
      <c r="D161" s="477"/>
    </row>
    <row r="162" spans="4:4" s="448" customFormat="1">
      <c r="D162" s="477"/>
    </row>
    <row r="163" spans="4:4" s="448" customFormat="1">
      <c r="D163" s="477"/>
    </row>
    <row r="164" spans="4:4" s="448" customFormat="1">
      <c r="D164" s="477"/>
    </row>
    <row r="165" spans="4:4" s="448" customFormat="1">
      <c r="D165" s="477"/>
    </row>
    <row r="166" spans="4:4" s="448" customFormat="1">
      <c r="D166" s="477"/>
    </row>
    <row r="167" spans="4:4" s="448" customFormat="1">
      <c r="D167" s="477"/>
    </row>
    <row r="168" spans="4:4" s="448" customFormat="1">
      <c r="D168" s="477"/>
    </row>
    <row r="169" spans="4:4" s="448" customFormat="1">
      <c r="D169" s="477"/>
    </row>
    <row r="170" spans="4:4" s="448" customFormat="1">
      <c r="D170" s="477"/>
    </row>
    <row r="171" spans="4:4" s="448" customFormat="1">
      <c r="D171" s="477"/>
    </row>
    <row r="172" spans="4:4" s="448" customFormat="1">
      <c r="D172" s="477"/>
    </row>
    <row r="173" spans="4:4" s="448" customFormat="1">
      <c r="D173" s="477"/>
    </row>
    <row r="174" spans="4:4" s="448" customFormat="1">
      <c r="D174" s="477"/>
    </row>
    <row r="175" spans="4:4" s="448" customFormat="1">
      <c r="D175" s="477"/>
    </row>
    <row r="176" spans="4:4" s="448" customFormat="1">
      <c r="D176" s="477"/>
    </row>
    <row r="177" spans="4:4" s="448" customFormat="1">
      <c r="D177" s="477"/>
    </row>
    <row r="178" spans="4:4" s="448" customFormat="1">
      <c r="D178" s="477"/>
    </row>
    <row r="179" spans="4:4" s="448" customFormat="1">
      <c r="D179" s="477"/>
    </row>
    <row r="180" spans="4:4" s="448" customFormat="1">
      <c r="D180" s="477"/>
    </row>
    <row r="181" spans="4:4" s="448" customFormat="1">
      <c r="D181" s="477"/>
    </row>
    <row r="182" spans="4:4" s="448" customFormat="1">
      <c r="D182" s="477"/>
    </row>
    <row r="183" spans="4:4" s="448" customFormat="1">
      <c r="D183" s="477"/>
    </row>
    <row r="184" spans="4:4" s="448" customFormat="1">
      <c r="D184" s="477"/>
    </row>
    <row r="185" spans="4:4" s="448" customFormat="1">
      <c r="D185" s="477"/>
    </row>
    <row r="186" spans="4:4" s="448" customFormat="1">
      <c r="D186" s="477"/>
    </row>
    <row r="187" spans="4:4" s="448" customFormat="1">
      <c r="D187" s="477"/>
    </row>
    <row r="188" spans="4:4" s="448" customFormat="1">
      <c r="D188" s="477"/>
    </row>
    <row r="189" spans="4:4" s="448" customFormat="1">
      <c r="D189" s="477"/>
    </row>
    <row r="190" spans="4:4" s="448" customFormat="1">
      <c r="D190" s="477"/>
    </row>
    <row r="191" spans="4:4" s="448" customFormat="1">
      <c r="D191" s="477"/>
    </row>
    <row r="192" spans="4:4" s="448" customFormat="1">
      <c r="D192" s="477"/>
    </row>
    <row r="193" spans="4:4" s="448" customFormat="1">
      <c r="D193" s="477"/>
    </row>
    <row r="194" spans="4:4" s="448" customFormat="1">
      <c r="D194" s="477"/>
    </row>
    <row r="195" spans="4:4" s="448" customFormat="1">
      <c r="D195" s="477"/>
    </row>
    <row r="196" spans="4:4" s="448" customFormat="1">
      <c r="D196" s="477"/>
    </row>
    <row r="197" spans="4:4" s="448" customFormat="1">
      <c r="D197" s="477"/>
    </row>
    <row r="198" spans="4:4" s="448" customFormat="1">
      <c r="D198" s="477"/>
    </row>
    <row r="199" spans="4:4" s="448" customFormat="1">
      <c r="D199" s="477"/>
    </row>
    <row r="200" spans="4:4" s="448" customFormat="1">
      <c r="D200" s="477"/>
    </row>
    <row r="201" spans="4:4" s="448" customFormat="1">
      <c r="D201" s="477"/>
    </row>
    <row r="202" spans="4:4" s="448" customFormat="1">
      <c r="D202" s="477"/>
    </row>
    <row r="203" spans="4:4" s="448" customFormat="1">
      <c r="D203" s="477"/>
    </row>
    <row r="204" spans="4:4" s="448" customFormat="1">
      <c r="D204" s="477"/>
    </row>
    <row r="205" spans="4:4" s="448" customFormat="1">
      <c r="D205" s="477"/>
    </row>
    <row r="206" spans="4:4" s="448" customFormat="1">
      <c r="D206" s="477"/>
    </row>
    <row r="207" spans="4:4" s="448" customFormat="1">
      <c r="D207" s="477"/>
    </row>
    <row r="208" spans="4:4" s="448" customFormat="1">
      <c r="D208" s="477"/>
    </row>
    <row r="209" spans="4:4" s="448" customFormat="1">
      <c r="D209" s="477"/>
    </row>
    <row r="210" spans="4:4" s="448" customFormat="1">
      <c r="D210" s="477"/>
    </row>
    <row r="211" spans="4:4" s="448" customFormat="1">
      <c r="D211" s="477"/>
    </row>
    <row r="212" spans="4:4" s="448" customFormat="1">
      <c r="D212" s="477"/>
    </row>
    <row r="213" spans="4:4" s="448" customFormat="1">
      <c r="D213" s="477"/>
    </row>
    <row r="214" spans="4:4" s="448" customFormat="1">
      <c r="D214" s="477"/>
    </row>
    <row r="215" spans="4:4" s="448" customFormat="1">
      <c r="D215" s="477"/>
    </row>
    <row r="216" spans="4:4" s="448" customFormat="1">
      <c r="D216" s="477"/>
    </row>
    <row r="217" spans="4:4" s="448" customFormat="1">
      <c r="D217" s="477"/>
    </row>
    <row r="218" spans="4:4" s="448" customFormat="1">
      <c r="D218" s="477"/>
    </row>
    <row r="219" spans="4:4" s="448" customFormat="1">
      <c r="D219" s="477"/>
    </row>
    <row r="220" spans="4:4" s="448" customFormat="1">
      <c r="D220" s="477"/>
    </row>
    <row r="221" spans="4:4" s="448" customFormat="1">
      <c r="D221" s="477"/>
    </row>
    <row r="222" spans="4:4" s="448" customFormat="1">
      <c r="D222" s="477"/>
    </row>
    <row r="223" spans="4:4" s="448" customFormat="1">
      <c r="D223" s="477"/>
    </row>
    <row r="224" spans="4:4" s="448" customFormat="1">
      <c r="D224" s="477"/>
    </row>
    <row r="225" spans="4:4" s="448" customFormat="1">
      <c r="D225" s="477"/>
    </row>
    <row r="226" spans="4:4" s="448" customFormat="1">
      <c r="D226" s="477"/>
    </row>
    <row r="227" spans="4:4" s="448" customFormat="1">
      <c r="D227" s="477"/>
    </row>
    <row r="228" spans="4:4" s="448" customFormat="1">
      <c r="D228" s="477"/>
    </row>
    <row r="229" spans="4:4" s="448" customFormat="1">
      <c r="D229" s="477"/>
    </row>
    <row r="230" spans="4:4" s="448" customFormat="1">
      <c r="D230" s="477"/>
    </row>
    <row r="231" spans="4:4" s="448" customFormat="1">
      <c r="D231" s="477"/>
    </row>
    <row r="232" spans="4:4" s="448" customFormat="1">
      <c r="D232" s="477"/>
    </row>
    <row r="233" spans="4:4" s="448" customFormat="1">
      <c r="D233" s="477"/>
    </row>
    <row r="234" spans="4:4" s="448" customFormat="1">
      <c r="D234" s="477"/>
    </row>
    <row r="235" spans="4:4" s="448" customFormat="1">
      <c r="D235" s="477"/>
    </row>
    <row r="236" spans="4:4" s="448" customFormat="1">
      <c r="D236" s="477"/>
    </row>
    <row r="237" spans="4:4" s="448" customFormat="1">
      <c r="D237" s="477"/>
    </row>
    <row r="238" spans="4:4" s="448" customFormat="1">
      <c r="D238" s="477"/>
    </row>
    <row r="239" spans="4:4" s="448" customFormat="1">
      <c r="D239" s="477"/>
    </row>
    <row r="240" spans="4:4" s="448" customFormat="1">
      <c r="D240" s="477"/>
    </row>
    <row r="241" spans="4:4" s="448" customFormat="1">
      <c r="D241" s="477"/>
    </row>
    <row r="242" spans="4:4" s="448" customFormat="1">
      <c r="D242" s="477"/>
    </row>
    <row r="243" spans="4:4" s="448" customFormat="1">
      <c r="D243" s="477"/>
    </row>
    <row r="244" spans="4:4" s="448" customFormat="1">
      <c r="D244" s="477"/>
    </row>
    <row r="245" spans="4:4" s="448" customFormat="1">
      <c r="D245" s="477"/>
    </row>
    <row r="246" spans="4:4" s="448" customFormat="1">
      <c r="D246" s="477"/>
    </row>
    <row r="247" spans="4:4" s="448" customFormat="1">
      <c r="D247" s="477"/>
    </row>
    <row r="248" spans="4:4" s="448" customFormat="1">
      <c r="D248" s="477"/>
    </row>
    <row r="249" spans="4:4" s="448" customFormat="1">
      <c r="D249" s="477"/>
    </row>
    <row r="250" spans="4:4" s="448" customFormat="1">
      <c r="D250" s="477"/>
    </row>
    <row r="251" spans="4:4" s="448" customFormat="1">
      <c r="D251" s="477"/>
    </row>
    <row r="252" spans="4:4" s="448" customFormat="1">
      <c r="D252" s="477"/>
    </row>
    <row r="253" spans="4:4" s="448" customFormat="1">
      <c r="D253" s="477"/>
    </row>
    <row r="254" spans="4:4" s="448" customFormat="1">
      <c r="D254" s="477"/>
    </row>
    <row r="255" spans="4:4" s="448" customFormat="1">
      <c r="D255" s="477"/>
    </row>
    <row r="256" spans="4:4" s="448" customFormat="1">
      <c r="D256" s="477"/>
    </row>
    <row r="257" spans="4:4" s="448" customFormat="1">
      <c r="D257" s="477"/>
    </row>
    <row r="258" spans="4:4" s="448" customFormat="1">
      <c r="D258" s="477"/>
    </row>
    <row r="259" spans="4:4" s="448" customFormat="1">
      <c r="D259" s="477"/>
    </row>
    <row r="260" spans="4:4" s="448" customFormat="1">
      <c r="D260" s="477"/>
    </row>
    <row r="261" spans="4:4" s="448" customFormat="1">
      <c r="D261" s="477"/>
    </row>
    <row r="262" spans="4:4" s="448" customFormat="1">
      <c r="D262" s="477"/>
    </row>
    <row r="263" spans="4:4" s="448" customFormat="1">
      <c r="D263" s="477"/>
    </row>
    <row r="264" spans="4:4" s="448" customFormat="1">
      <c r="D264" s="477"/>
    </row>
    <row r="265" spans="4:4" s="448" customFormat="1">
      <c r="D265" s="477"/>
    </row>
    <row r="266" spans="4:4" s="448" customFormat="1">
      <c r="D266" s="477"/>
    </row>
    <row r="267" spans="4:4" s="448" customFormat="1">
      <c r="D267" s="477"/>
    </row>
    <row r="268" spans="4:4" s="448" customFormat="1">
      <c r="D268" s="477"/>
    </row>
    <row r="269" spans="4:4" s="448" customFormat="1">
      <c r="D269" s="477"/>
    </row>
    <row r="270" spans="4:4" s="448" customFormat="1">
      <c r="D270" s="477"/>
    </row>
    <row r="271" spans="4:4" s="448" customFormat="1">
      <c r="D271" s="477"/>
    </row>
    <row r="272" spans="4:4" s="448" customFormat="1">
      <c r="D272" s="477"/>
    </row>
    <row r="273" spans="4:4" s="448" customFormat="1">
      <c r="D273" s="477"/>
    </row>
    <row r="274" spans="4:4" s="448" customFormat="1">
      <c r="D274" s="477"/>
    </row>
    <row r="275" spans="4:4" s="448" customFormat="1">
      <c r="D275" s="477"/>
    </row>
    <row r="276" spans="4:4" s="448" customFormat="1">
      <c r="D276" s="477"/>
    </row>
    <row r="277" spans="4:4" s="448" customFormat="1">
      <c r="D277" s="477"/>
    </row>
    <row r="278" spans="4:4" s="448" customFormat="1">
      <c r="D278" s="477"/>
    </row>
    <row r="279" spans="4:4" s="448" customFormat="1">
      <c r="D279" s="477"/>
    </row>
    <row r="280" spans="4:4" s="448" customFormat="1">
      <c r="D280" s="477"/>
    </row>
    <row r="281" spans="4:4" s="448" customFormat="1">
      <c r="D281" s="477"/>
    </row>
    <row r="282" spans="4:4" s="448" customFormat="1">
      <c r="D282" s="477"/>
    </row>
    <row r="283" spans="4:4" s="448" customFormat="1">
      <c r="D283" s="477"/>
    </row>
    <row r="284" spans="4:4" s="448" customFormat="1">
      <c r="D284" s="477"/>
    </row>
    <row r="285" spans="4:4" s="448" customFormat="1">
      <c r="D285" s="477"/>
    </row>
    <row r="286" spans="4:4" s="448" customFormat="1">
      <c r="D286" s="477"/>
    </row>
    <row r="287" spans="4:4" s="448" customFormat="1">
      <c r="D287" s="477"/>
    </row>
    <row r="288" spans="4:4" s="448" customFormat="1">
      <c r="D288" s="477"/>
    </row>
    <row r="289" spans="4:4" s="448" customFormat="1">
      <c r="D289" s="477"/>
    </row>
    <row r="290" spans="4:4" s="448" customFormat="1">
      <c r="D290" s="477"/>
    </row>
    <row r="291" spans="4:4" s="448" customFormat="1">
      <c r="D291" s="477"/>
    </row>
    <row r="292" spans="4:4" s="448" customFormat="1">
      <c r="D292" s="477"/>
    </row>
    <row r="293" spans="4:4" s="448" customFormat="1">
      <c r="D293" s="477"/>
    </row>
    <row r="294" spans="4:4" s="448" customFormat="1">
      <c r="D294" s="477"/>
    </row>
    <row r="295" spans="4:4" s="448" customFormat="1">
      <c r="D295" s="477"/>
    </row>
    <row r="296" spans="4:4" s="448" customFormat="1">
      <c r="D296" s="477"/>
    </row>
    <row r="297" spans="4:4" s="448" customFormat="1">
      <c r="D297" s="477"/>
    </row>
    <row r="298" spans="4:4" s="448" customFormat="1">
      <c r="D298" s="477"/>
    </row>
    <row r="299" spans="4:4" s="448" customFormat="1">
      <c r="D299" s="477"/>
    </row>
    <row r="300" spans="4:4" s="448" customFormat="1">
      <c r="D300" s="477"/>
    </row>
    <row r="301" spans="4:4" s="448" customFormat="1">
      <c r="D301" s="477"/>
    </row>
    <row r="302" spans="4:4" s="448" customFormat="1">
      <c r="D302" s="477"/>
    </row>
    <row r="303" spans="4:4" s="448" customFormat="1">
      <c r="D303" s="477"/>
    </row>
    <row r="304" spans="4:4" s="448" customFormat="1">
      <c r="D304" s="477"/>
    </row>
    <row r="305" spans="4:4" s="448" customFormat="1">
      <c r="D305" s="477"/>
    </row>
    <row r="306" spans="4:4" s="448" customFormat="1">
      <c r="D306" s="477"/>
    </row>
    <row r="307" spans="4:4" s="448" customFormat="1">
      <c r="D307" s="477"/>
    </row>
    <row r="308" spans="4:4" s="448" customFormat="1">
      <c r="D308" s="477"/>
    </row>
    <row r="309" spans="4:4" s="448" customFormat="1">
      <c r="D309" s="477"/>
    </row>
    <row r="310" spans="4:4" s="448" customFormat="1">
      <c r="D310" s="477"/>
    </row>
    <row r="311" spans="4:4" s="448" customFormat="1">
      <c r="D311" s="477"/>
    </row>
    <row r="312" spans="4:4" s="448" customFormat="1">
      <c r="D312" s="477"/>
    </row>
    <row r="313" spans="4:4" s="448" customFormat="1">
      <c r="D313" s="477"/>
    </row>
    <row r="314" spans="4:4" s="448" customFormat="1">
      <c r="D314" s="477"/>
    </row>
    <row r="315" spans="4:4" s="448" customFormat="1">
      <c r="D315" s="477"/>
    </row>
    <row r="316" spans="4:4" s="448" customFormat="1">
      <c r="D316" s="477"/>
    </row>
    <row r="317" spans="4:4" s="448" customFormat="1">
      <c r="D317" s="477"/>
    </row>
    <row r="318" spans="4:4" s="448" customFormat="1">
      <c r="D318" s="477"/>
    </row>
    <row r="319" spans="4:4" s="448" customFormat="1">
      <c r="D319" s="477"/>
    </row>
    <row r="320" spans="4:4" s="448" customFormat="1">
      <c r="D320" s="477"/>
    </row>
    <row r="321" spans="4:4" s="448" customFormat="1">
      <c r="D321" s="477"/>
    </row>
    <row r="322" spans="4:4" s="448" customFormat="1">
      <c r="D322" s="477"/>
    </row>
    <row r="323" spans="4:4" s="448" customFormat="1">
      <c r="D323" s="477"/>
    </row>
    <row r="324" spans="4:4" s="448" customFormat="1">
      <c r="D324" s="477"/>
    </row>
    <row r="325" spans="4:4" s="448" customFormat="1">
      <c r="D325" s="477"/>
    </row>
    <row r="326" spans="4:4" s="448" customFormat="1">
      <c r="D326" s="477"/>
    </row>
    <row r="327" spans="4:4" s="448" customFormat="1">
      <c r="D327" s="477"/>
    </row>
    <row r="328" spans="4:4" s="448" customFormat="1">
      <c r="D328" s="477"/>
    </row>
    <row r="329" spans="4:4" s="448" customFormat="1">
      <c r="D329" s="477"/>
    </row>
    <row r="330" spans="4:4" s="448" customFormat="1">
      <c r="D330" s="477"/>
    </row>
    <row r="331" spans="4:4" s="448" customFormat="1">
      <c r="D331" s="477"/>
    </row>
    <row r="332" spans="4:4" s="448" customFormat="1">
      <c r="D332" s="477"/>
    </row>
    <row r="333" spans="4:4" s="448" customFormat="1">
      <c r="D333" s="477"/>
    </row>
    <row r="334" spans="4:4" s="448" customFormat="1">
      <c r="D334" s="477"/>
    </row>
    <row r="335" spans="4:4" s="448" customFormat="1">
      <c r="D335" s="477"/>
    </row>
    <row r="336" spans="4:4" s="448" customFormat="1">
      <c r="D336" s="477"/>
    </row>
    <row r="337" spans="4:4" s="448" customFormat="1">
      <c r="D337" s="477"/>
    </row>
    <row r="338" spans="4:4" s="448" customFormat="1">
      <c r="D338" s="477"/>
    </row>
    <row r="339" spans="4:4" s="448" customFormat="1">
      <c r="D339" s="477"/>
    </row>
    <row r="340" spans="4:4" s="448" customFormat="1">
      <c r="D340" s="477"/>
    </row>
    <row r="341" spans="4:4" s="448" customFormat="1">
      <c r="D341" s="477"/>
    </row>
    <row r="342" spans="4:4" s="448" customFormat="1">
      <c r="D342" s="477"/>
    </row>
    <row r="343" spans="4:4" s="448" customFormat="1">
      <c r="D343" s="477"/>
    </row>
    <row r="344" spans="4:4" s="448" customFormat="1">
      <c r="D344" s="477"/>
    </row>
    <row r="345" spans="4:4" s="448" customFormat="1">
      <c r="D345" s="477"/>
    </row>
    <row r="346" spans="4:4" s="448" customFormat="1">
      <c r="D346" s="477"/>
    </row>
    <row r="347" spans="4:4" s="448" customFormat="1">
      <c r="D347" s="477"/>
    </row>
    <row r="348" spans="4:4" s="448" customFormat="1">
      <c r="D348" s="477"/>
    </row>
    <row r="349" spans="4:4" s="448" customFormat="1">
      <c r="D349" s="477"/>
    </row>
    <row r="350" spans="4:4" s="448" customFormat="1">
      <c r="D350" s="477"/>
    </row>
    <row r="351" spans="4:4" s="448" customFormat="1">
      <c r="D351" s="477"/>
    </row>
    <row r="352" spans="4:4" s="448" customFormat="1">
      <c r="D352" s="477"/>
    </row>
    <row r="353" spans="4:4" s="448" customFormat="1">
      <c r="D353" s="477"/>
    </row>
    <row r="354" spans="4:4" s="448" customFormat="1">
      <c r="D354" s="477"/>
    </row>
    <row r="355" spans="4:4" s="448" customFormat="1">
      <c r="D355" s="477"/>
    </row>
    <row r="356" spans="4:4" s="448" customFormat="1">
      <c r="D356" s="477"/>
    </row>
    <row r="357" spans="4:4" s="448" customFormat="1">
      <c r="D357" s="477"/>
    </row>
    <row r="358" spans="4:4" s="448" customFormat="1">
      <c r="D358" s="477"/>
    </row>
    <row r="359" spans="4:4" s="448" customFormat="1">
      <c r="D359" s="477"/>
    </row>
    <row r="360" spans="4:4" s="448" customFormat="1">
      <c r="D360" s="477"/>
    </row>
    <row r="361" spans="4:4" s="448" customFormat="1">
      <c r="D361" s="477"/>
    </row>
    <row r="362" spans="4:4" s="448" customFormat="1">
      <c r="D362" s="477"/>
    </row>
    <row r="363" spans="4:4" s="448" customFormat="1">
      <c r="D363" s="477"/>
    </row>
    <row r="364" spans="4:4" s="448" customFormat="1">
      <c r="D364" s="477"/>
    </row>
    <row r="365" spans="4:4" s="448" customFormat="1">
      <c r="D365" s="477"/>
    </row>
    <row r="366" spans="4:4" s="448" customFormat="1">
      <c r="D366" s="477"/>
    </row>
    <row r="367" spans="4:4" s="448" customFormat="1">
      <c r="D367" s="477"/>
    </row>
    <row r="368" spans="4:4" s="448" customFormat="1">
      <c r="D368" s="477"/>
    </row>
    <row r="369" spans="4:4" s="448" customFormat="1">
      <c r="D369" s="477"/>
    </row>
    <row r="370" spans="4:4" s="448" customFormat="1">
      <c r="D370" s="477"/>
    </row>
    <row r="371" spans="4:4" s="448" customFormat="1">
      <c r="D371" s="477"/>
    </row>
    <row r="372" spans="4:4" s="448" customFormat="1">
      <c r="D372" s="477"/>
    </row>
    <row r="373" spans="4:4" s="448" customFormat="1">
      <c r="D373" s="477"/>
    </row>
    <row r="374" spans="4:4" s="448" customFormat="1">
      <c r="D374" s="477"/>
    </row>
    <row r="375" spans="4:4" s="448" customFormat="1">
      <c r="D375" s="477"/>
    </row>
    <row r="376" spans="4:4" s="448" customFormat="1">
      <c r="D376" s="477"/>
    </row>
    <row r="377" spans="4:4" s="448" customFormat="1">
      <c r="D377" s="477"/>
    </row>
    <row r="378" spans="4:4" s="448" customFormat="1">
      <c r="D378" s="477"/>
    </row>
    <row r="379" spans="4:4" s="448" customFormat="1">
      <c r="D379" s="477"/>
    </row>
    <row r="380" spans="4:4" s="448" customFormat="1">
      <c r="D380" s="477"/>
    </row>
    <row r="381" spans="4:4" s="448" customFormat="1">
      <c r="D381" s="477"/>
    </row>
    <row r="382" spans="4:4" s="448" customFormat="1">
      <c r="D382" s="477"/>
    </row>
    <row r="383" spans="4:4" s="448" customFormat="1">
      <c r="D383" s="477"/>
    </row>
    <row r="384" spans="4:4" s="448" customFormat="1">
      <c r="D384" s="477"/>
    </row>
    <row r="385" spans="4:4" s="448" customFormat="1">
      <c r="D385" s="477"/>
    </row>
    <row r="386" spans="4:4" s="448" customFormat="1">
      <c r="D386" s="477"/>
    </row>
    <row r="387" spans="4:4" s="448" customFormat="1">
      <c r="D387" s="477"/>
    </row>
    <row r="388" spans="4:4" s="448" customFormat="1">
      <c r="D388" s="477"/>
    </row>
    <row r="389" spans="4:4" s="448" customFormat="1">
      <c r="D389" s="477"/>
    </row>
    <row r="390" spans="4:4" s="448" customFormat="1">
      <c r="D390" s="477"/>
    </row>
    <row r="391" spans="4:4" s="448" customFormat="1">
      <c r="D391" s="477"/>
    </row>
    <row r="392" spans="4:4" s="448" customFormat="1">
      <c r="D392" s="477"/>
    </row>
    <row r="393" spans="4:4" s="448" customFormat="1">
      <c r="D393" s="477"/>
    </row>
    <row r="394" spans="4:4" s="448" customFormat="1">
      <c r="D394" s="477"/>
    </row>
    <row r="395" spans="4:4" s="448" customFormat="1">
      <c r="D395" s="477"/>
    </row>
    <row r="396" spans="4:4" s="448" customFormat="1">
      <c r="D396" s="477"/>
    </row>
    <row r="397" spans="4:4" s="448" customFormat="1">
      <c r="D397" s="477"/>
    </row>
    <row r="398" spans="4:4" s="448" customFormat="1">
      <c r="D398" s="477"/>
    </row>
    <row r="399" spans="4:4" s="448" customFormat="1">
      <c r="D399" s="477"/>
    </row>
    <row r="400" spans="4:4" s="448" customFormat="1">
      <c r="D400" s="477"/>
    </row>
    <row r="401" spans="4:4" s="448" customFormat="1">
      <c r="D401" s="477"/>
    </row>
    <row r="402" spans="4:4" s="448" customFormat="1">
      <c r="D402" s="477"/>
    </row>
    <row r="403" spans="4:4" s="448" customFormat="1">
      <c r="D403" s="477"/>
    </row>
    <row r="404" spans="4:4" s="448" customFormat="1">
      <c r="D404" s="477"/>
    </row>
    <row r="405" spans="4:4" s="448" customFormat="1">
      <c r="D405" s="477"/>
    </row>
    <row r="406" spans="4:4" s="448" customFormat="1">
      <c r="D406" s="477"/>
    </row>
    <row r="407" spans="4:4" s="448" customFormat="1">
      <c r="D407" s="477"/>
    </row>
    <row r="408" spans="4:4" s="448" customFormat="1">
      <c r="D408" s="477"/>
    </row>
    <row r="409" spans="4:4" s="448" customFormat="1">
      <c r="D409" s="477"/>
    </row>
    <row r="410" spans="4:4" s="448" customFormat="1">
      <c r="D410" s="477"/>
    </row>
    <row r="411" spans="4:4" s="448" customFormat="1">
      <c r="D411" s="477"/>
    </row>
    <row r="412" spans="4:4" s="448" customFormat="1">
      <c r="D412" s="477"/>
    </row>
    <row r="413" spans="4:4" s="448" customFormat="1">
      <c r="D413" s="477"/>
    </row>
    <row r="414" spans="4:4" s="448" customFormat="1">
      <c r="D414" s="477"/>
    </row>
    <row r="415" spans="4:4" s="448" customFormat="1">
      <c r="D415" s="477"/>
    </row>
    <row r="416" spans="4:4" s="448" customFormat="1">
      <c r="D416" s="477"/>
    </row>
    <row r="417" spans="4:4" s="448" customFormat="1">
      <c r="D417" s="477"/>
    </row>
    <row r="418" spans="4:4" s="448" customFormat="1">
      <c r="D418" s="477"/>
    </row>
    <row r="419" spans="4:4" s="448" customFormat="1">
      <c r="D419" s="477"/>
    </row>
    <row r="420" spans="4:4" s="448" customFormat="1">
      <c r="D420" s="477"/>
    </row>
    <row r="421" spans="4:4" s="448" customFormat="1">
      <c r="D421" s="477"/>
    </row>
    <row r="422" spans="4:4" s="448" customFormat="1">
      <c r="D422" s="477"/>
    </row>
    <row r="423" spans="4:4" s="448" customFormat="1">
      <c r="D423" s="477"/>
    </row>
    <row r="424" spans="4:4" s="448" customFormat="1">
      <c r="D424" s="477"/>
    </row>
    <row r="425" spans="4:4" s="448" customFormat="1">
      <c r="D425" s="477"/>
    </row>
    <row r="426" spans="4:4" s="448" customFormat="1">
      <c r="D426" s="477"/>
    </row>
    <row r="427" spans="4:4" s="448" customFormat="1">
      <c r="D427" s="477"/>
    </row>
    <row r="428" spans="4:4" s="448" customFormat="1">
      <c r="D428" s="477"/>
    </row>
    <row r="429" spans="4:4" s="448" customFormat="1">
      <c r="D429" s="477"/>
    </row>
    <row r="430" spans="4:4" s="448" customFormat="1">
      <c r="D430" s="477"/>
    </row>
    <row r="431" spans="4:4" s="448" customFormat="1">
      <c r="D431" s="477"/>
    </row>
    <row r="432" spans="4:4" s="448" customFormat="1">
      <c r="D432" s="477"/>
    </row>
    <row r="433" spans="4:4" s="448" customFormat="1">
      <c r="D433" s="477"/>
    </row>
    <row r="434" spans="4:4" s="448" customFormat="1">
      <c r="D434" s="477"/>
    </row>
    <row r="435" spans="4:4" s="448" customFormat="1">
      <c r="D435" s="477"/>
    </row>
    <row r="436" spans="4:4" s="448" customFormat="1">
      <c r="D436" s="477"/>
    </row>
    <row r="437" spans="4:4" s="448" customFormat="1">
      <c r="D437" s="477"/>
    </row>
    <row r="438" spans="4:4" s="448" customFormat="1">
      <c r="D438" s="477"/>
    </row>
    <row r="439" spans="4:4" s="448" customFormat="1">
      <c r="D439" s="477"/>
    </row>
    <row r="440" spans="4:4" s="448" customFormat="1">
      <c r="D440" s="477"/>
    </row>
    <row r="441" spans="4:4" s="448" customFormat="1">
      <c r="D441" s="477"/>
    </row>
    <row r="442" spans="4:4" s="448" customFormat="1">
      <c r="D442" s="477"/>
    </row>
    <row r="443" spans="4:4" s="448" customFormat="1">
      <c r="D443" s="477"/>
    </row>
    <row r="444" spans="4:4" s="448" customFormat="1">
      <c r="D444" s="477"/>
    </row>
    <row r="445" spans="4:4" s="448" customFormat="1">
      <c r="D445" s="477"/>
    </row>
    <row r="446" spans="4:4" s="448" customFormat="1">
      <c r="D446" s="477"/>
    </row>
    <row r="447" spans="4:4" s="448" customFormat="1">
      <c r="D447" s="477"/>
    </row>
    <row r="448" spans="4:4" s="448" customFormat="1">
      <c r="D448" s="477"/>
    </row>
    <row r="449" spans="4:4" s="448" customFormat="1">
      <c r="D449" s="477"/>
    </row>
    <row r="450" spans="4:4" s="448" customFormat="1">
      <c r="D450" s="477"/>
    </row>
    <row r="451" spans="4:4" s="448" customFormat="1">
      <c r="D451" s="477"/>
    </row>
    <row r="452" spans="4:4" s="448" customFormat="1">
      <c r="D452" s="477"/>
    </row>
    <row r="453" spans="4:4" s="448" customFormat="1">
      <c r="D453" s="477"/>
    </row>
    <row r="454" spans="4:4" s="448" customFormat="1">
      <c r="D454" s="477"/>
    </row>
    <row r="455" spans="4:4" s="448" customFormat="1">
      <c r="D455" s="477"/>
    </row>
    <row r="456" spans="4:4" s="448" customFormat="1">
      <c r="D456" s="477"/>
    </row>
    <row r="457" spans="4:4" s="448" customFormat="1">
      <c r="D457" s="477"/>
    </row>
    <row r="458" spans="4:4" s="448" customFormat="1">
      <c r="D458" s="477"/>
    </row>
    <row r="459" spans="4:4" s="448" customFormat="1">
      <c r="D459" s="477"/>
    </row>
    <row r="460" spans="4:4" s="448" customFormat="1">
      <c r="D460" s="477"/>
    </row>
    <row r="461" spans="4:4" s="448" customFormat="1">
      <c r="D461" s="477"/>
    </row>
    <row r="462" spans="4:4" s="448" customFormat="1">
      <c r="D462" s="477"/>
    </row>
    <row r="463" spans="4:4" s="448" customFormat="1">
      <c r="D463" s="477"/>
    </row>
    <row r="464" spans="4:4" s="448" customFormat="1">
      <c r="D464" s="477"/>
    </row>
    <row r="465" spans="4:4" s="448" customFormat="1">
      <c r="D465" s="477"/>
    </row>
    <row r="466" spans="4:4" s="448" customFormat="1">
      <c r="D466" s="477"/>
    </row>
    <row r="467" spans="4:4" s="448" customFormat="1">
      <c r="D467" s="477"/>
    </row>
    <row r="468" spans="4:4" s="448" customFormat="1">
      <c r="D468" s="477"/>
    </row>
    <row r="469" spans="4:4" s="448" customFormat="1">
      <c r="D469" s="477"/>
    </row>
    <row r="470" spans="4:4" s="448" customFormat="1">
      <c r="D470" s="477"/>
    </row>
    <row r="471" spans="4:4" s="448" customFormat="1">
      <c r="D471" s="477"/>
    </row>
    <row r="472" spans="4:4" s="448" customFormat="1">
      <c r="D472" s="477"/>
    </row>
    <row r="473" spans="4:4" s="448" customFormat="1">
      <c r="D473" s="477"/>
    </row>
    <row r="474" spans="4:4" s="448" customFormat="1">
      <c r="D474" s="477"/>
    </row>
    <row r="475" spans="4:4" s="448" customFormat="1">
      <c r="D475" s="477"/>
    </row>
    <row r="476" spans="4:4" s="448" customFormat="1">
      <c r="D476" s="477"/>
    </row>
    <row r="477" spans="4:4" s="448" customFormat="1">
      <c r="D477" s="477"/>
    </row>
    <row r="478" spans="4:4" s="448" customFormat="1">
      <c r="D478" s="477"/>
    </row>
    <row r="479" spans="4:4" s="448" customFormat="1">
      <c r="D479" s="477"/>
    </row>
    <row r="480" spans="4:4" s="448" customFormat="1">
      <c r="D480" s="477"/>
    </row>
    <row r="481" spans="4:4" s="448" customFormat="1">
      <c r="D481" s="477"/>
    </row>
    <row r="482" spans="4:4" s="448" customFormat="1">
      <c r="D482" s="477"/>
    </row>
    <row r="483" spans="4:4" s="448" customFormat="1">
      <c r="D483" s="477"/>
    </row>
    <row r="484" spans="4:4" s="448" customFormat="1">
      <c r="D484" s="477"/>
    </row>
    <row r="485" spans="4:4" s="448" customFormat="1">
      <c r="D485" s="477"/>
    </row>
    <row r="486" spans="4:4" s="448" customFormat="1">
      <c r="D486" s="477"/>
    </row>
    <row r="487" spans="4:4" s="448" customFormat="1">
      <c r="D487" s="477"/>
    </row>
    <row r="488" spans="4:4" s="448" customFormat="1">
      <c r="D488" s="477"/>
    </row>
    <row r="489" spans="4:4" s="448" customFormat="1">
      <c r="D489" s="477"/>
    </row>
    <row r="490" spans="4:4" s="448" customFormat="1">
      <c r="D490" s="477"/>
    </row>
    <row r="491" spans="4:4" s="448" customFormat="1">
      <c r="D491" s="477"/>
    </row>
    <row r="492" spans="4:4" s="448" customFormat="1">
      <c r="D492" s="477"/>
    </row>
    <row r="493" spans="4:4" s="448" customFormat="1">
      <c r="D493" s="477"/>
    </row>
    <row r="494" spans="4:4" s="448" customFormat="1">
      <c r="D494" s="477"/>
    </row>
    <row r="495" spans="4:4" s="448" customFormat="1">
      <c r="D495" s="477"/>
    </row>
    <row r="496" spans="4:4" s="448" customFormat="1">
      <c r="D496" s="477"/>
    </row>
    <row r="497" spans="4:4" s="448" customFormat="1">
      <c r="D497" s="477"/>
    </row>
    <row r="498" spans="4:4" s="448" customFormat="1">
      <c r="D498" s="477"/>
    </row>
    <row r="499" spans="4:4" s="448" customFormat="1">
      <c r="D499" s="477"/>
    </row>
    <row r="500" spans="4:4" s="448" customFormat="1">
      <c r="D500" s="477"/>
    </row>
    <row r="501" spans="4:4" s="448" customFormat="1">
      <c r="D501" s="477"/>
    </row>
    <row r="502" spans="4:4" s="448" customFormat="1">
      <c r="D502" s="477"/>
    </row>
    <row r="503" spans="4:4" s="448" customFormat="1">
      <c r="D503" s="477"/>
    </row>
    <row r="504" spans="4:4" s="448" customFormat="1">
      <c r="D504" s="477"/>
    </row>
    <row r="505" spans="4:4" s="448" customFormat="1">
      <c r="D505" s="477"/>
    </row>
    <row r="506" spans="4:4" s="448" customFormat="1">
      <c r="D506" s="477"/>
    </row>
    <row r="507" spans="4:4" s="448" customFormat="1">
      <c r="D507" s="477"/>
    </row>
    <row r="508" spans="4:4" s="448" customFormat="1">
      <c r="D508" s="477"/>
    </row>
    <row r="509" spans="4:4" s="448" customFormat="1">
      <c r="D509" s="477"/>
    </row>
    <row r="510" spans="4:4" s="448" customFormat="1">
      <c r="D510" s="477"/>
    </row>
    <row r="511" spans="4:4" s="448" customFormat="1">
      <c r="D511" s="477"/>
    </row>
    <row r="512" spans="4:4" s="448" customFormat="1">
      <c r="D512" s="477"/>
    </row>
    <row r="513" spans="4:4" s="448" customFormat="1">
      <c r="D513" s="477"/>
    </row>
    <row r="514" spans="4:4" s="448" customFormat="1">
      <c r="D514" s="477"/>
    </row>
    <row r="515" spans="4:4" s="448" customFormat="1">
      <c r="D515" s="477"/>
    </row>
    <row r="516" spans="4:4" s="448" customFormat="1">
      <c r="D516" s="477"/>
    </row>
    <row r="517" spans="4:4" s="448" customFormat="1">
      <c r="D517" s="477"/>
    </row>
    <row r="518" spans="4:4" s="448" customFormat="1">
      <c r="D518" s="477"/>
    </row>
    <row r="519" spans="4:4" s="448" customFormat="1">
      <c r="D519" s="477"/>
    </row>
    <row r="520" spans="4:4" s="448" customFormat="1">
      <c r="D520" s="477"/>
    </row>
    <row r="521" spans="4:4" s="448" customFormat="1">
      <c r="D521" s="477"/>
    </row>
    <row r="522" spans="4:4" s="448" customFormat="1">
      <c r="D522" s="477"/>
    </row>
    <row r="523" spans="4:4" s="448" customFormat="1">
      <c r="D523" s="477"/>
    </row>
    <row r="524" spans="4:4" s="448" customFormat="1">
      <c r="D524" s="477"/>
    </row>
    <row r="525" spans="4:4" s="448" customFormat="1">
      <c r="D525" s="477"/>
    </row>
    <row r="526" spans="4:4" s="448" customFormat="1">
      <c r="D526" s="477"/>
    </row>
    <row r="527" spans="4:4" s="448" customFormat="1">
      <c r="D527" s="477"/>
    </row>
    <row r="528" spans="4:4" s="448" customFormat="1">
      <c r="D528" s="477"/>
    </row>
    <row r="529" spans="4:4" s="448" customFormat="1">
      <c r="D529" s="477"/>
    </row>
    <row r="530" spans="4:4" s="448" customFormat="1">
      <c r="D530" s="477"/>
    </row>
    <row r="531" spans="4:4" s="448" customFormat="1">
      <c r="D531" s="477"/>
    </row>
    <row r="532" spans="4:4" s="448" customFormat="1">
      <c r="D532" s="477"/>
    </row>
    <row r="533" spans="4:4" s="448" customFormat="1">
      <c r="D533" s="477"/>
    </row>
    <row r="534" spans="4:4" s="448" customFormat="1">
      <c r="D534" s="477"/>
    </row>
    <row r="535" spans="4:4" s="448" customFormat="1">
      <c r="D535" s="477"/>
    </row>
    <row r="536" spans="4:4" s="448" customFormat="1">
      <c r="D536" s="477"/>
    </row>
    <row r="537" spans="4:4" s="448" customFormat="1">
      <c r="D537" s="477"/>
    </row>
    <row r="538" spans="4:4" s="448" customFormat="1">
      <c r="D538" s="477"/>
    </row>
    <row r="539" spans="4:4" s="448" customFormat="1">
      <c r="D539" s="477"/>
    </row>
    <row r="540" spans="4:4" s="448" customFormat="1">
      <c r="D540" s="477"/>
    </row>
    <row r="541" spans="4:4" s="448" customFormat="1">
      <c r="D541" s="477"/>
    </row>
    <row r="542" spans="4:4" s="448" customFormat="1">
      <c r="D542" s="477"/>
    </row>
    <row r="543" spans="4:4" s="448" customFormat="1">
      <c r="D543" s="477"/>
    </row>
  </sheetData>
  <mergeCells count="2">
    <mergeCell ref="E8:G8"/>
    <mergeCell ref="E9:G9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80" orientation="portrait" r:id="rId1"/>
  <headerFooter scaleWithDoc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T505"/>
  <sheetViews>
    <sheetView showGridLines="0" view="pageBreakPreview" zoomScale="90" zoomScaleNormal="100" zoomScaleSheetLayoutView="90" workbookViewId="0">
      <selection activeCell="B5" sqref="B5"/>
    </sheetView>
  </sheetViews>
  <sheetFormatPr defaultColWidth="7.5703125" defaultRowHeight="16.5"/>
  <cols>
    <col min="1" max="1" width="1" style="452" customWidth="1"/>
    <col min="2" max="2" width="12.7109375" style="452" customWidth="1"/>
    <col min="3" max="3" width="32.7109375" style="452" customWidth="1"/>
    <col min="4" max="4" width="7" style="459" customWidth="1"/>
    <col min="5" max="5" width="8.28515625" style="452" customWidth="1"/>
    <col min="6" max="6" width="9.140625" style="452" customWidth="1"/>
    <col min="7" max="7" width="11.7109375" style="452" customWidth="1"/>
    <col min="8" max="8" width="1.140625" style="452" customWidth="1"/>
    <col min="9" max="9" width="8.28515625" style="452" customWidth="1"/>
    <col min="10" max="10" width="9.140625" style="452" customWidth="1"/>
    <col min="11" max="11" width="11.7109375" style="452" customWidth="1"/>
    <col min="12" max="12" width="0.5703125" style="452" customWidth="1"/>
    <col min="13" max="13" width="0.140625" style="452" hidden="1" customWidth="1"/>
    <col min="14" max="254" width="7.5703125" style="452"/>
    <col min="255" max="255" width="1" style="452" customWidth="1"/>
    <col min="256" max="256" width="2.85546875" style="452" customWidth="1"/>
    <col min="257" max="257" width="4.28515625" style="452" customWidth="1"/>
    <col min="258" max="258" width="36.7109375" style="452" customWidth="1"/>
    <col min="259" max="259" width="1.5703125" style="452" customWidth="1"/>
    <col min="260" max="261" width="9.85546875" style="452" customWidth="1"/>
    <col min="262" max="262" width="13.28515625" style="452" customWidth="1"/>
    <col min="263" max="263" width="1.7109375" style="452" customWidth="1"/>
    <col min="264" max="265" width="9.85546875" style="452" customWidth="1"/>
    <col min="266" max="266" width="13.28515625" style="452" customWidth="1"/>
    <col min="267" max="267" width="0.5703125" style="452" customWidth="1"/>
    <col min="268" max="268" width="7.5703125" style="452" hidden="1" customWidth="1"/>
    <col min="269" max="269" width="1.5703125" style="452" customWidth="1"/>
    <col min="270" max="510" width="7.5703125" style="452"/>
    <col min="511" max="511" width="1" style="452" customWidth="1"/>
    <col min="512" max="512" width="2.85546875" style="452" customWidth="1"/>
    <col min="513" max="513" width="4.28515625" style="452" customWidth="1"/>
    <col min="514" max="514" width="36.7109375" style="452" customWidth="1"/>
    <col min="515" max="515" width="1.5703125" style="452" customWidth="1"/>
    <col min="516" max="517" width="9.85546875" style="452" customWidth="1"/>
    <col min="518" max="518" width="13.28515625" style="452" customWidth="1"/>
    <col min="519" max="519" width="1.7109375" style="452" customWidth="1"/>
    <col min="520" max="521" width="9.85546875" style="452" customWidth="1"/>
    <col min="522" max="522" width="13.28515625" style="452" customWidth="1"/>
    <col min="523" max="523" width="0.5703125" style="452" customWidth="1"/>
    <col min="524" max="524" width="7.5703125" style="452" hidden="1" customWidth="1"/>
    <col min="525" max="525" width="1.5703125" style="452" customWidth="1"/>
    <col min="526" max="766" width="7.5703125" style="452"/>
    <col min="767" max="767" width="1" style="452" customWidth="1"/>
    <col min="768" max="768" width="2.85546875" style="452" customWidth="1"/>
    <col min="769" max="769" width="4.28515625" style="452" customWidth="1"/>
    <col min="770" max="770" width="36.7109375" style="452" customWidth="1"/>
    <col min="771" max="771" width="1.5703125" style="452" customWidth="1"/>
    <col min="772" max="773" width="9.85546875" style="452" customWidth="1"/>
    <col min="774" max="774" width="13.28515625" style="452" customWidth="1"/>
    <col min="775" max="775" width="1.7109375" style="452" customWidth="1"/>
    <col min="776" max="777" width="9.85546875" style="452" customWidth="1"/>
    <col min="778" max="778" width="13.28515625" style="452" customWidth="1"/>
    <col min="779" max="779" width="0.5703125" style="452" customWidth="1"/>
    <col min="780" max="780" width="7.5703125" style="452" hidden="1" customWidth="1"/>
    <col min="781" max="781" width="1.5703125" style="452" customWidth="1"/>
    <col min="782" max="1022" width="7.5703125" style="452"/>
    <col min="1023" max="1023" width="1" style="452" customWidth="1"/>
    <col min="1024" max="1024" width="2.85546875" style="452" customWidth="1"/>
    <col min="1025" max="1025" width="4.28515625" style="452" customWidth="1"/>
    <col min="1026" max="1026" width="36.7109375" style="452" customWidth="1"/>
    <col min="1027" max="1027" width="1.5703125" style="452" customWidth="1"/>
    <col min="1028" max="1029" width="9.85546875" style="452" customWidth="1"/>
    <col min="1030" max="1030" width="13.28515625" style="452" customWidth="1"/>
    <col min="1031" max="1031" width="1.7109375" style="452" customWidth="1"/>
    <col min="1032" max="1033" width="9.85546875" style="452" customWidth="1"/>
    <col min="1034" max="1034" width="13.28515625" style="452" customWidth="1"/>
    <col min="1035" max="1035" width="0.5703125" style="452" customWidth="1"/>
    <col min="1036" max="1036" width="7.5703125" style="452" hidden="1" customWidth="1"/>
    <col min="1037" max="1037" width="1.5703125" style="452" customWidth="1"/>
    <col min="1038" max="1278" width="7.5703125" style="452"/>
    <col min="1279" max="1279" width="1" style="452" customWidth="1"/>
    <col min="1280" max="1280" width="2.85546875" style="452" customWidth="1"/>
    <col min="1281" max="1281" width="4.28515625" style="452" customWidth="1"/>
    <col min="1282" max="1282" width="36.7109375" style="452" customWidth="1"/>
    <col min="1283" max="1283" width="1.5703125" style="452" customWidth="1"/>
    <col min="1284" max="1285" width="9.85546875" style="452" customWidth="1"/>
    <col min="1286" max="1286" width="13.28515625" style="452" customWidth="1"/>
    <col min="1287" max="1287" width="1.7109375" style="452" customWidth="1"/>
    <col min="1288" max="1289" width="9.85546875" style="452" customWidth="1"/>
    <col min="1290" max="1290" width="13.28515625" style="452" customWidth="1"/>
    <col min="1291" max="1291" width="0.5703125" style="452" customWidth="1"/>
    <col min="1292" max="1292" width="7.5703125" style="452" hidden="1" customWidth="1"/>
    <col min="1293" max="1293" width="1.5703125" style="452" customWidth="1"/>
    <col min="1294" max="1534" width="7.5703125" style="452"/>
    <col min="1535" max="1535" width="1" style="452" customWidth="1"/>
    <col min="1536" max="1536" width="2.85546875" style="452" customWidth="1"/>
    <col min="1537" max="1537" width="4.28515625" style="452" customWidth="1"/>
    <col min="1538" max="1538" width="36.7109375" style="452" customWidth="1"/>
    <col min="1539" max="1539" width="1.5703125" style="452" customWidth="1"/>
    <col min="1540" max="1541" width="9.85546875" style="452" customWidth="1"/>
    <col min="1542" max="1542" width="13.28515625" style="452" customWidth="1"/>
    <col min="1543" max="1543" width="1.7109375" style="452" customWidth="1"/>
    <col min="1544" max="1545" width="9.85546875" style="452" customWidth="1"/>
    <col min="1546" max="1546" width="13.28515625" style="452" customWidth="1"/>
    <col min="1547" max="1547" width="0.5703125" style="452" customWidth="1"/>
    <col min="1548" max="1548" width="7.5703125" style="452" hidden="1" customWidth="1"/>
    <col min="1549" max="1549" width="1.5703125" style="452" customWidth="1"/>
    <col min="1550" max="1790" width="7.5703125" style="452"/>
    <col min="1791" max="1791" width="1" style="452" customWidth="1"/>
    <col min="1792" max="1792" width="2.85546875" style="452" customWidth="1"/>
    <col min="1793" max="1793" width="4.28515625" style="452" customWidth="1"/>
    <col min="1794" max="1794" width="36.7109375" style="452" customWidth="1"/>
    <col min="1795" max="1795" width="1.5703125" style="452" customWidth="1"/>
    <col min="1796" max="1797" width="9.85546875" style="452" customWidth="1"/>
    <col min="1798" max="1798" width="13.28515625" style="452" customWidth="1"/>
    <col min="1799" max="1799" width="1.7109375" style="452" customWidth="1"/>
    <col min="1800" max="1801" width="9.85546875" style="452" customWidth="1"/>
    <col min="1802" max="1802" width="13.28515625" style="452" customWidth="1"/>
    <col min="1803" max="1803" width="0.5703125" style="452" customWidth="1"/>
    <col min="1804" max="1804" width="7.5703125" style="452" hidden="1" customWidth="1"/>
    <col min="1805" max="1805" width="1.5703125" style="452" customWidth="1"/>
    <col min="1806" max="2046" width="7.5703125" style="452"/>
    <col min="2047" max="2047" width="1" style="452" customWidth="1"/>
    <col min="2048" max="2048" width="2.85546875" style="452" customWidth="1"/>
    <col min="2049" max="2049" width="4.28515625" style="452" customWidth="1"/>
    <col min="2050" max="2050" width="36.7109375" style="452" customWidth="1"/>
    <col min="2051" max="2051" width="1.5703125" style="452" customWidth="1"/>
    <col min="2052" max="2053" width="9.85546875" style="452" customWidth="1"/>
    <col min="2054" max="2054" width="13.28515625" style="452" customWidth="1"/>
    <col min="2055" max="2055" width="1.7109375" style="452" customWidth="1"/>
    <col min="2056" max="2057" width="9.85546875" style="452" customWidth="1"/>
    <col min="2058" max="2058" width="13.28515625" style="452" customWidth="1"/>
    <col min="2059" max="2059" width="0.5703125" style="452" customWidth="1"/>
    <col min="2060" max="2060" width="7.5703125" style="452" hidden="1" customWidth="1"/>
    <col min="2061" max="2061" width="1.5703125" style="452" customWidth="1"/>
    <col min="2062" max="2302" width="7.5703125" style="452"/>
    <col min="2303" max="2303" width="1" style="452" customWidth="1"/>
    <col min="2304" max="2304" width="2.85546875" style="452" customWidth="1"/>
    <col min="2305" max="2305" width="4.28515625" style="452" customWidth="1"/>
    <col min="2306" max="2306" width="36.7109375" style="452" customWidth="1"/>
    <col min="2307" max="2307" width="1.5703125" style="452" customWidth="1"/>
    <col min="2308" max="2309" width="9.85546875" style="452" customWidth="1"/>
    <col min="2310" max="2310" width="13.28515625" style="452" customWidth="1"/>
    <col min="2311" max="2311" width="1.7109375" style="452" customWidth="1"/>
    <col min="2312" max="2313" width="9.85546875" style="452" customWidth="1"/>
    <col min="2314" max="2314" width="13.28515625" style="452" customWidth="1"/>
    <col min="2315" max="2315" width="0.5703125" style="452" customWidth="1"/>
    <col min="2316" max="2316" width="7.5703125" style="452" hidden="1" customWidth="1"/>
    <col min="2317" max="2317" width="1.5703125" style="452" customWidth="1"/>
    <col min="2318" max="2558" width="7.5703125" style="452"/>
    <col min="2559" max="2559" width="1" style="452" customWidth="1"/>
    <col min="2560" max="2560" width="2.85546875" style="452" customWidth="1"/>
    <col min="2561" max="2561" width="4.28515625" style="452" customWidth="1"/>
    <col min="2562" max="2562" width="36.7109375" style="452" customWidth="1"/>
    <col min="2563" max="2563" width="1.5703125" style="452" customWidth="1"/>
    <col min="2564" max="2565" width="9.85546875" style="452" customWidth="1"/>
    <col min="2566" max="2566" width="13.28515625" style="452" customWidth="1"/>
    <col min="2567" max="2567" width="1.7109375" style="452" customWidth="1"/>
    <col min="2568" max="2569" width="9.85546875" style="452" customWidth="1"/>
    <col min="2570" max="2570" width="13.28515625" style="452" customWidth="1"/>
    <col min="2571" max="2571" width="0.5703125" style="452" customWidth="1"/>
    <col min="2572" max="2572" width="7.5703125" style="452" hidden="1" customWidth="1"/>
    <col min="2573" max="2573" width="1.5703125" style="452" customWidth="1"/>
    <col min="2574" max="2814" width="7.5703125" style="452"/>
    <col min="2815" max="2815" width="1" style="452" customWidth="1"/>
    <col min="2816" max="2816" width="2.85546875" style="452" customWidth="1"/>
    <col min="2817" max="2817" width="4.28515625" style="452" customWidth="1"/>
    <col min="2818" max="2818" width="36.7109375" style="452" customWidth="1"/>
    <col min="2819" max="2819" width="1.5703125" style="452" customWidth="1"/>
    <col min="2820" max="2821" width="9.85546875" style="452" customWidth="1"/>
    <col min="2822" max="2822" width="13.28515625" style="452" customWidth="1"/>
    <col min="2823" max="2823" width="1.7109375" style="452" customWidth="1"/>
    <col min="2824" max="2825" width="9.85546875" style="452" customWidth="1"/>
    <col min="2826" max="2826" width="13.28515625" style="452" customWidth="1"/>
    <col min="2827" max="2827" width="0.5703125" style="452" customWidth="1"/>
    <col min="2828" max="2828" width="7.5703125" style="452" hidden="1" customWidth="1"/>
    <col min="2829" max="2829" width="1.5703125" style="452" customWidth="1"/>
    <col min="2830" max="3070" width="7.5703125" style="452"/>
    <col min="3071" max="3071" width="1" style="452" customWidth="1"/>
    <col min="3072" max="3072" width="2.85546875" style="452" customWidth="1"/>
    <col min="3073" max="3073" width="4.28515625" style="452" customWidth="1"/>
    <col min="3074" max="3074" width="36.7109375" style="452" customWidth="1"/>
    <col min="3075" max="3075" width="1.5703125" style="452" customWidth="1"/>
    <col min="3076" max="3077" width="9.85546875" style="452" customWidth="1"/>
    <col min="3078" max="3078" width="13.28515625" style="452" customWidth="1"/>
    <col min="3079" max="3079" width="1.7109375" style="452" customWidth="1"/>
    <col min="3080" max="3081" width="9.85546875" style="452" customWidth="1"/>
    <col min="3082" max="3082" width="13.28515625" style="452" customWidth="1"/>
    <col min="3083" max="3083" width="0.5703125" style="452" customWidth="1"/>
    <col min="3084" max="3084" width="7.5703125" style="452" hidden="1" customWidth="1"/>
    <col min="3085" max="3085" width="1.5703125" style="452" customWidth="1"/>
    <col min="3086" max="3326" width="7.5703125" style="452"/>
    <col min="3327" max="3327" width="1" style="452" customWidth="1"/>
    <col min="3328" max="3328" width="2.85546875" style="452" customWidth="1"/>
    <col min="3329" max="3329" width="4.28515625" style="452" customWidth="1"/>
    <col min="3330" max="3330" width="36.7109375" style="452" customWidth="1"/>
    <col min="3331" max="3331" width="1.5703125" style="452" customWidth="1"/>
    <col min="3332" max="3333" width="9.85546875" style="452" customWidth="1"/>
    <col min="3334" max="3334" width="13.28515625" style="452" customWidth="1"/>
    <col min="3335" max="3335" width="1.7109375" style="452" customWidth="1"/>
    <col min="3336" max="3337" width="9.85546875" style="452" customWidth="1"/>
    <col min="3338" max="3338" width="13.28515625" style="452" customWidth="1"/>
    <col min="3339" max="3339" width="0.5703125" style="452" customWidth="1"/>
    <col min="3340" max="3340" width="7.5703125" style="452" hidden="1" customWidth="1"/>
    <col min="3341" max="3341" width="1.5703125" style="452" customWidth="1"/>
    <col min="3342" max="3582" width="7.5703125" style="452"/>
    <col min="3583" max="3583" width="1" style="452" customWidth="1"/>
    <col min="3584" max="3584" width="2.85546875" style="452" customWidth="1"/>
    <col min="3585" max="3585" width="4.28515625" style="452" customWidth="1"/>
    <col min="3586" max="3586" width="36.7109375" style="452" customWidth="1"/>
    <col min="3587" max="3587" width="1.5703125" style="452" customWidth="1"/>
    <col min="3588" max="3589" width="9.85546875" style="452" customWidth="1"/>
    <col min="3590" max="3590" width="13.28515625" style="452" customWidth="1"/>
    <col min="3591" max="3591" width="1.7109375" style="452" customWidth="1"/>
    <col min="3592" max="3593" width="9.85546875" style="452" customWidth="1"/>
    <col min="3594" max="3594" width="13.28515625" style="452" customWidth="1"/>
    <col min="3595" max="3595" width="0.5703125" style="452" customWidth="1"/>
    <col min="3596" max="3596" width="7.5703125" style="452" hidden="1" customWidth="1"/>
    <col min="3597" max="3597" width="1.5703125" style="452" customWidth="1"/>
    <col min="3598" max="3838" width="7.5703125" style="452"/>
    <col min="3839" max="3839" width="1" style="452" customWidth="1"/>
    <col min="3840" max="3840" width="2.85546875" style="452" customWidth="1"/>
    <col min="3841" max="3841" width="4.28515625" style="452" customWidth="1"/>
    <col min="3842" max="3842" width="36.7109375" style="452" customWidth="1"/>
    <col min="3843" max="3843" width="1.5703125" style="452" customWidth="1"/>
    <col min="3844" max="3845" width="9.85546875" style="452" customWidth="1"/>
    <col min="3846" max="3846" width="13.28515625" style="452" customWidth="1"/>
    <col min="3847" max="3847" width="1.7109375" style="452" customWidth="1"/>
    <col min="3848" max="3849" width="9.85546875" style="452" customWidth="1"/>
    <col min="3850" max="3850" width="13.28515625" style="452" customWidth="1"/>
    <col min="3851" max="3851" width="0.5703125" style="452" customWidth="1"/>
    <col min="3852" max="3852" width="7.5703125" style="452" hidden="1" customWidth="1"/>
    <col min="3853" max="3853" width="1.5703125" style="452" customWidth="1"/>
    <col min="3854" max="4094" width="7.5703125" style="452"/>
    <col min="4095" max="4095" width="1" style="452" customWidth="1"/>
    <col min="4096" max="4096" width="2.85546875" style="452" customWidth="1"/>
    <col min="4097" max="4097" width="4.28515625" style="452" customWidth="1"/>
    <col min="4098" max="4098" width="36.7109375" style="452" customWidth="1"/>
    <col min="4099" max="4099" width="1.5703125" style="452" customWidth="1"/>
    <col min="4100" max="4101" width="9.85546875" style="452" customWidth="1"/>
    <col min="4102" max="4102" width="13.28515625" style="452" customWidth="1"/>
    <col min="4103" max="4103" width="1.7109375" style="452" customWidth="1"/>
    <col min="4104" max="4105" width="9.85546875" style="452" customWidth="1"/>
    <col min="4106" max="4106" width="13.28515625" style="452" customWidth="1"/>
    <col min="4107" max="4107" width="0.5703125" style="452" customWidth="1"/>
    <col min="4108" max="4108" width="7.5703125" style="452" hidden="1" customWidth="1"/>
    <col min="4109" max="4109" width="1.5703125" style="452" customWidth="1"/>
    <col min="4110" max="4350" width="7.5703125" style="452"/>
    <col min="4351" max="4351" width="1" style="452" customWidth="1"/>
    <col min="4352" max="4352" width="2.85546875" style="452" customWidth="1"/>
    <col min="4353" max="4353" width="4.28515625" style="452" customWidth="1"/>
    <col min="4354" max="4354" width="36.7109375" style="452" customWidth="1"/>
    <col min="4355" max="4355" width="1.5703125" style="452" customWidth="1"/>
    <col min="4356" max="4357" width="9.85546875" style="452" customWidth="1"/>
    <col min="4358" max="4358" width="13.28515625" style="452" customWidth="1"/>
    <col min="4359" max="4359" width="1.7109375" style="452" customWidth="1"/>
    <col min="4360" max="4361" width="9.85546875" style="452" customWidth="1"/>
    <col min="4362" max="4362" width="13.28515625" style="452" customWidth="1"/>
    <col min="4363" max="4363" width="0.5703125" style="452" customWidth="1"/>
    <col min="4364" max="4364" width="7.5703125" style="452" hidden="1" customWidth="1"/>
    <col min="4365" max="4365" width="1.5703125" style="452" customWidth="1"/>
    <col min="4366" max="4606" width="7.5703125" style="452"/>
    <col min="4607" max="4607" width="1" style="452" customWidth="1"/>
    <col min="4608" max="4608" width="2.85546875" style="452" customWidth="1"/>
    <col min="4609" max="4609" width="4.28515625" style="452" customWidth="1"/>
    <col min="4610" max="4610" width="36.7109375" style="452" customWidth="1"/>
    <col min="4611" max="4611" width="1.5703125" style="452" customWidth="1"/>
    <col min="4612" max="4613" width="9.85546875" style="452" customWidth="1"/>
    <col min="4614" max="4614" width="13.28515625" style="452" customWidth="1"/>
    <col min="4615" max="4615" width="1.7109375" style="452" customWidth="1"/>
    <col min="4616" max="4617" width="9.85546875" style="452" customWidth="1"/>
    <col min="4618" max="4618" width="13.28515625" style="452" customWidth="1"/>
    <col min="4619" max="4619" width="0.5703125" style="452" customWidth="1"/>
    <col min="4620" max="4620" width="7.5703125" style="452" hidden="1" customWidth="1"/>
    <col min="4621" max="4621" width="1.5703125" style="452" customWidth="1"/>
    <col min="4622" max="4862" width="7.5703125" style="452"/>
    <col min="4863" max="4863" width="1" style="452" customWidth="1"/>
    <col min="4864" max="4864" width="2.85546875" style="452" customWidth="1"/>
    <col min="4865" max="4865" width="4.28515625" style="452" customWidth="1"/>
    <col min="4866" max="4866" width="36.7109375" style="452" customWidth="1"/>
    <col min="4867" max="4867" width="1.5703125" style="452" customWidth="1"/>
    <col min="4868" max="4869" width="9.85546875" style="452" customWidth="1"/>
    <col min="4870" max="4870" width="13.28515625" style="452" customWidth="1"/>
    <col min="4871" max="4871" width="1.7109375" style="452" customWidth="1"/>
    <col min="4872" max="4873" width="9.85546875" style="452" customWidth="1"/>
    <col min="4874" max="4874" width="13.28515625" style="452" customWidth="1"/>
    <col min="4875" max="4875" width="0.5703125" style="452" customWidth="1"/>
    <col min="4876" max="4876" width="7.5703125" style="452" hidden="1" customWidth="1"/>
    <col min="4877" max="4877" width="1.5703125" style="452" customWidth="1"/>
    <col min="4878" max="5118" width="7.5703125" style="452"/>
    <col min="5119" max="5119" width="1" style="452" customWidth="1"/>
    <col min="5120" max="5120" width="2.85546875" style="452" customWidth="1"/>
    <col min="5121" max="5121" width="4.28515625" style="452" customWidth="1"/>
    <col min="5122" max="5122" width="36.7109375" style="452" customWidth="1"/>
    <col min="5123" max="5123" width="1.5703125" style="452" customWidth="1"/>
    <col min="5124" max="5125" width="9.85546875" style="452" customWidth="1"/>
    <col min="5126" max="5126" width="13.28515625" style="452" customWidth="1"/>
    <col min="5127" max="5127" width="1.7109375" style="452" customWidth="1"/>
    <col min="5128" max="5129" width="9.85546875" style="452" customWidth="1"/>
    <col min="5130" max="5130" width="13.28515625" style="452" customWidth="1"/>
    <col min="5131" max="5131" width="0.5703125" style="452" customWidth="1"/>
    <col min="5132" max="5132" width="7.5703125" style="452" hidden="1" customWidth="1"/>
    <col min="5133" max="5133" width="1.5703125" style="452" customWidth="1"/>
    <col min="5134" max="5374" width="7.5703125" style="452"/>
    <col min="5375" max="5375" width="1" style="452" customWidth="1"/>
    <col min="5376" max="5376" width="2.85546875" style="452" customWidth="1"/>
    <col min="5377" max="5377" width="4.28515625" style="452" customWidth="1"/>
    <col min="5378" max="5378" width="36.7109375" style="452" customWidth="1"/>
    <col min="5379" max="5379" width="1.5703125" style="452" customWidth="1"/>
    <col min="5380" max="5381" width="9.85546875" style="452" customWidth="1"/>
    <col min="5382" max="5382" width="13.28515625" style="452" customWidth="1"/>
    <col min="5383" max="5383" width="1.7109375" style="452" customWidth="1"/>
    <col min="5384" max="5385" width="9.85546875" style="452" customWidth="1"/>
    <col min="5386" max="5386" width="13.28515625" style="452" customWidth="1"/>
    <col min="5387" max="5387" width="0.5703125" style="452" customWidth="1"/>
    <col min="5388" max="5388" width="7.5703125" style="452" hidden="1" customWidth="1"/>
    <col min="5389" max="5389" width="1.5703125" style="452" customWidth="1"/>
    <col min="5390" max="5630" width="7.5703125" style="452"/>
    <col min="5631" max="5631" width="1" style="452" customWidth="1"/>
    <col min="5632" max="5632" width="2.85546875" style="452" customWidth="1"/>
    <col min="5633" max="5633" width="4.28515625" style="452" customWidth="1"/>
    <col min="5634" max="5634" width="36.7109375" style="452" customWidth="1"/>
    <col min="5635" max="5635" width="1.5703125" style="452" customWidth="1"/>
    <col min="5636" max="5637" width="9.85546875" style="452" customWidth="1"/>
    <col min="5638" max="5638" width="13.28515625" style="452" customWidth="1"/>
    <col min="5639" max="5639" width="1.7109375" style="452" customWidth="1"/>
    <col min="5640" max="5641" width="9.85546875" style="452" customWidth="1"/>
    <col min="5642" max="5642" width="13.28515625" style="452" customWidth="1"/>
    <col min="5643" max="5643" width="0.5703125" style="452" customWidth="1"/>
    <col min="5644" max="5644" width="7.5703125" style="452" hidden="1" customWidth="1"/>
    <col min="5645" max="5645" width="1.5703125" style="452" customWidth="1"/>
    <col min="5646" max="5886" width="7.5703125" style="452"/>
    <col min="5887" max="5887" width="1" style="452" customWidth="1"/>
    <col min="5888" max="5888" width="2.85546875" style="452" customWidth="1"/>
    <col min="5889" max="5889" width="4.28515625" style="452" customWidth="1"/>
    <col min="5890" max="5890" width="36.7109375" style="452" customWidth="1"/>
    <col min="5891" max="5891" width="1.5703125" style="452" customWidth="1"/>
    <col min="5892" max="5893" width="9.85546875" style="452" customWidth="1"/>
    <col min="5894" max="5894" width="13.28515625" style="452" customWidth="1"/>
    <col min="5895" max="5895" width="1.7109375" style="452" customWidth="1"/>
    <col min="5896" max="5897" width="9.85546875" style="452" customWidth="1"/>
    <col min="5898" max="5898" width="13.28515625" style="452" customWidth="1"/>
    <col min="5899" max="5899" width="0.5703125" style="452" customWidth="1"/>
    <col min="5900" max="5900" width="7.5703125" style="452" hidden="1" customWidth="1"/>
    <col min="5901" max="5901" width="1.5703125" style="452" customWidth="1"/>
    <col min="5902" max="6142" width="7.5703125" style="452"/>
    <col min="6143" max="6143" width="1" style="452" customWidth="1"/>
    <col min="6144" max="6144" width="2.85546875" style="452" customWidth="1"/>
    <col min="6145" max="6145" width="4.28515625" style="452" customWidth="1"/>
    <col min="6146" max="6146" width="36.7109375" style="452" customWidth="1"/>
    <col min="6147" max="6147" width="1.5703125" style="452" customWidth="1"/>
    <col min="6148" max="6149" width="9.85546875" style="452" customWidth="1"/>
    <col min="6150" max="6150" width="13.28515625" style="452" customWidth="1"/>
    <col min="6151" max="6151" width="1.7109375" style="452" customWidth="1"/>
    <col min="6152" max="6153" width="9.85546875" style="452" customWidth="1"/>
    <col min="6154" max="6154" width="13.28515625" style="452" customWidth="1"/>
    <col min="6155" max="6155" width="0.5703125" style="452" customWidth="1"/>
    <col min="6156" max="6156" width="7.5703125" style="452" hidden="1" customWidth="1"/>
    <col min="6157" max="6157" width="1.5703125" style="452" customWidth="1"/>
    <col min="6158" max="6398" width="7.5703125" style="452"/>
    <col min="6399" max="6399" width="1" style="452" customWidth="1"/>
    <col min="6400" max="6400" width="2.85546875" style="452" customWidth="1"/>
    <col min="6401" max="6401" width="4.28515625" style="452" customWidth="1"/>
    <col min="6402" max="6402" width="36.7109375" style="452" customWidth="1"/>
    <col min="6403" max="6403" width="1.5703125" style="452" customWidth="1"/>
    <col min="6404" max="6405" width="9.85546875" style="452" customWidth="1"/>
    <col min="6406" max="6406" width="13.28515625" style="452" customWidth="1"/>
    <col min="6407" max="6407" width="1.7109375" style="452" customWidth="1"/>
    <col min="6408" max="6409" width="9.85546875" style="452" customWidth="1"/>
    <col min="6410" max="6410" width="13.28515625" style="452" customWidth="1"/>
    <col min="6411" max="6411" width="0.5703125" style="452" customWidth="1"/>
    <col min="6412" max="6412" width="7.5703125" style="452" hidden="1" customWidth="1"/>
    <col min="6413" max="6413" width="1.5703125" style="452" customWidth="1"/>
    <col min="6414" max="6654" width="7.5703125" style="452"/>
    <col min="6655" max="6655" width="1" style="452" customWidth="1"/>
    <col min="6656" max="6656" width="2.85546875" style="452" customWidth="1"/>
    <col min="6657" max="6657" width="4.28515625" style="452" customWidth="1"/>
    <col min="6658" max="6658" width="36.7109375" style="452" customWidth="1"/>
    <col min="6659" max="6659" width="1.5703125" style="452" customWidth="1"/>
    <col min="6660" max="6661" width="9.85546875" style="452" customWidth="1"/>
    <col min="6662" max="6662" width="13.28515625" style="452" customWidth="1"/>
    <col min="6663" max="6663" width="1.7109375" style="452" customWidth="1"/>
    <col min="6664" max="6665" width="9.85546875" style="452" customWidth="1"/>
    <col min="6666" max="6666" width="13.28515625" style="452" customWidth="1"/>
    <col min="6667" max="6667" width="0.5703125" style="452" customWidth="1"/>
    <col min="6668" max="6668" width="7.5703125" style="452" hidden="1" customWidth="1"/>
    <col min="6669" max="6669" width="1.5703125" style="452" customWidth="1"/>
    <col min="6670" max="6910" width="7.5703125" style="452"/>
    <col min="6911" max="6911" width="1" style="452" customWidth="1"/>
    <col min="6912" max="6912" width="2.85546875" style="452" customWidth="1"/>
    <col min="6913" max="6913" width="4.28515625" style="452" customWidth="1"/>
    <col min="6914" max="6914" width="36.7109375" style="452" customWidth="1"/>
    <col min="6915" max="6915" width="1.5703125" style="452" customWidth="1"/>
    <col min="6916" max="6917" width="9.85546875" style="452" customWidth="1"/>
    <col min="6918" max="6918" width="13.28515625" style="452" customWidth="1"/>
    <col min="6919" max="6919" width="1.7109375" style="452" customWidth="1"/>
    <col min="6920" max="6921" width="9.85546875" style="452" customWidth="1"/>
    <col min="6922" max="6922" width="13.28515625" style="452" customWidth="1"/>
    <col min="6923" max="6923" width="0.5703125" style="452" customWidth="1"/>
    <col min="6924" max="6924" width="7.5703125" style="452" hidden="1" customWidth="1"/>
    <col min="6925" max="6925" width="1.5703125" style="452" customWidth="1"/>
    <col min="6926" max="7166" width="7.5703125" style="452"/>
    <col min="7167" max="7167" width="1" style="452" customWidth="1"/>
    <col min="7168" max="7168" width="2.85546875" style="452" customWidth="1"/>
    <col min="7169" max="7169" width="4.28515625" style="452" customWidth="1"/>
    <col min="7170" max="7170" width="36.7109375" style="452" customWidth="1"/>
    <col min="7171" max="7171" width="1.5703125" style="452" customWidth="1"/>
    <col min="7172" max="7173" width="9.85546875" style="452" customWidth="1"/>
    <col min="7174" max="7174" width="13.28515625" style="452" customWidth="1"/>
    <col min="7175" max="7175" width="1.7109375" style="452" customWidth="1"/>
    <col min="7176" max="7177" width="9.85546875" style="452" customWidth="1"/>
    <col min="7178" max="7178" width="13.28515625" style="452" customWidth="1"/>
    <col min="7179" max="7179" width="0.5703125" style="452" customWidth="1"/>
    <col min="7180" max="7180" width="7.5703125" style="452" hidden="1" customWidth="1"/>
    <col min="7181" max="7181" width="1.5703125" style="452" customWidth="1"/>
    <col min="7182" max="7422" width="7.5703125" style="452"/>
    <col min="7423" max="7423" width="1" style="452" customWidth="1"/>
    <col min="7424" max="7424" width="2.85546875" style="452" customWidth="1"/>
    <col min="7425" max="7425" width="4.28515625" style="452" customWidth="1"/>
    <col min="7426" max="7426" width="36.7109375" style="452" customWidth="1"/>
    <col min="7427" max="7427" width="1.5703125" style="452" customWidth="1"/>
    <col min="7428" max="7429" width="9.85546875" style="452" customWidth="1"/>
    <col min="7430" max="7430" width="13.28515625" style="452" customWidth="1"/>
    <col min="7431" max="7431" width="1.7109375" style="452" customWidth="1"/>
    <col min="7432" max="7433" width="9.85546875" style="452" customWidth="1"/>
    <col min="7434" max="7434" width="13.28515625" style="452" customWidth="1"/>
    <col min="7435" max="7435" width="0.5703125" style="452" customWidth="1"/>
    <col min="7436" max="7436" width="7.5703125" style="452" hidden="1" customWidth="1"/>
    <col min="7437" max="7437" width="1.5703125" style="452" customWidth="1"/>
    <col min="7438" max="7678" width="7.5703125" style="452"/>
    <col min="7679" max="7679" width="1" style="452" customWidth="1"/>
    <col min="7680" max="7680" width="2.85546875" style="452" customWidth="1"/>
    <col min="7681" max="7681" width="4.28515625" style="452" customWidth="1"/>
    <col min="7682" max="7682" width="36.7109375" style="452" customWidth="1"/>
    <col min="7683" max="7683" width="1.5703125" style="452" customWidth="1"/>
    <col min="7684" max="7685" width="9.85546875" style="452" customWidth="1"/>
    <col min="7686" max="7686" width="13.28515625" style="452" customWidth="1"/>
    <col min="7687" max="7687" width="1.7109375" style="452" customWidth="1"/>
    <col min="7688" max="7689" width="9.85546875" style="452" customWidth="1"/>
    <col min="7690" max="7690" width="13.28515625" style="452" customWidth="1"/>
    <col min="7691" max="7691" width="0.5703125" style="452" customWidth="1"/>
    <col min="7692" max="7692" width="7.5703125" style="452" hidden="1" customWidth="1"/>
    <col min="7693" max="7693" width="1.5703125" style="452" customWidth="1"/>
    <col min="7694" max="7934" width="7.5703125" style="452"/>
    <col min="7935" max="7935" width="1" style="452" customWidth="1"/>
    <col min="7936" max="7936" width="2.85546875" style="452" customWidth="1"/>
    <col min="7937" max="7937" width="4.28515625" style="452" customWidth="1"/>
    <col min="7938" max="7938" width="36.7109375" style="452" customWidth="1"/>
    <col min="7939" max="7939" width="1.5703125" style="452" customWidth="1"/>
    <col min="7940" max="7941" width="9.85546875" style="452" customWidth="1"/>
    <col min="7942" max="7942" width="13.28515625" style="452" customWidth="1"/>
    <col min="7943" max="7943" width="1.7109375" style="452" customWidth="1"/>
    <col min="7944" max="7945" width="9.85546875" style="452" customWidth="1"/>
    <col min="7946" max="7946" width="13.28515625" style="452" customWidth="1"/>
    <col min="7947" max="7947" width="0.5703125" style="452" customWidth="1"/>
    <col min="7948" max="7948" width="7.5703125" style="452" hidden="1" customWidth="1"/>
    <col min="7949" max="7949" width="1.5703125" style="452" customWidth="1"/>
    <col min="7950" max="8190" width="7.5703125" style="452"/>
    <col min="8191" max="8191" width="1" style="452" customWidth="1"/>
    <col min="8192" max="8192" width="2.85546875" style="452" customWidth="1"/>
    <col min="8193" max="8193" width="4.28515625" style="452" customWidth="1"/>
    <col min="8194" max="8194" width="36.7109375" style="452" customWidth="1"/>
    <col min="8195" max="8195" width="1.5703125" style="452" customWidth="1"/>
    <col min="8196" max="8197" width="9.85546875" style="452" customWidth="1"/>
    <col min="8198" max="8198" width="13.28515625" style="452" customWidth="1"/>
    <col min="8199" max="8199" width="1.7109375" style="452" customWidth="1"/>
    <col min="8200" max="8201" width="9.85546875" style="452" customWidth="1"/>
    <col min="8202" max="8202" width="13.28515625" style="452" customWidth="1"/>
    <col min="8203" max="8203" width="0.5703125" style="452" customWidth="1"/>
    <col min="8204" max="8204" width="7.5703125" style="452" hidden="1" customWidth="1"/>
    <col min="8205" max="8205" width="1.5703125" style="452" customWidth="1"/>
    <col min="8206" max="8446" width="7.5703125" style="452"/>
    <col min="8447" max="8447" width="1" style="452" customWidth="1"/>
    <col min="8448" max="8448" width="2.85546875" style="452" customWidth="1"/>
    <col min="8449" max="8449" width="4.28515625" style="452" customWidth="1"/>
    <col min="8450" max="8450" width="36.7109375" style="452" customWidth="1"/>
    <col min="8451" max="8451" width="1.5703125" style="452" customWidth="1"/>
    <col min="8452" max="8453" width="9.85546875" style="452" customWidth="1"/>
    <col min="8454" max="8454" width="13.28515625" style="452" customWidth="1"/>
    <col min="8455" max="8455" width="1.7109375" style="452" customWidth="1"/>
    <col min="8456" max="8457" width="9.85546875" style="452" customWidth="1"/>
    <col min="8458" max="8458" width="13.28515625" style="452" customWidth="1"/>
    <col min="8459" max="8459" width="0.5703125" style="452" customWidth="1"/>
    <col min="8460" max="8460" width="7.5703125" style="452" hidden="1" customWidth="1"/>
    <col min="8461" max="8461" width="1.5703125" style="452" customWidth="1"/>
    <col min="8462" max="8702" width="7.5703125" style="452"/>
    <col min="8703" max="8703" width="1" style="452" customWidth="1"/>
    <col min="8704" max="8704" width="2.85546875" style="452" customWidth="1"/>
    <col min="8705" max="8705" width="4.28515625" style="452" customWidth="1"/>
    <col min="8706" max="8706" width="36.7109375" style="452" customWidth="1"/>
    <col min="8707" max="8707" width="1.5703125" style="452" customWidth="1"/>
    <col min="8708" max="8709" width="9.85546875" style="452" customWidth="1"/>
    <col min="8710" max="8710" width="13.28515625" style="452" customWidth="1"/>
    <col min="8711" max="8711" width="1.7109375" style="452" customWidth="1"/>
    <col min="8712" max="8713" width="9.85546875" style="452" customWidth="1"/>
    <col min="8714" max="8714" width="13.28515625" style="452" customWidth="1"/>
    <col min="8715" max="8715" width="0.5703125" style="452" customWidth="1"/>
    <col min="8716" max="8716" width="7.5703125" style="452" hidden="1" customWidth="1"/>
    <col min="8717" max="8717" width="1.5703125" style="452" customWidth="1"/>
    <col min="8718" max="8958" width="7.5703125" style="452"/>
    <col min="8959" max="8959" width="1" style="452" customWidth="1"/>
    <col min="8960" max="8960" width="2.85546875" style="452" customWidth="1"/>
    <col min="8961" max="8961" width="4.28515625" style="452" customWidth="1"/>
    <col min="8962" max="8962" width="36.7109375" style="452" customWidth="1"/>
    <col min="8963" max="8963" width="1.5703125" style="452" customWidth="1"/>
    <col min="8964" max="8965" width="9.85546875" style="452" customWidth="1"/>
    <col min="8966" max="8966" width="13.28515625" style="452" customWidth="1"/>
    <col min="8967" max="8967" width="1.7109375" style="452" customWidth="1"/>
    <col min="8968" max="8969" width="9.85546875" style="452" customWidth="1"/>
    <col min="8970" max="8970" width="13.28515625" style="452" customWidth="1"/>
    <col min="8971" max="8971" width="0.5703125" style="452" customWidth="1"/>
    <col min="8972" max="8972" width="7.5703125" style="452" hidden="1" customWidth="1"/>
    <col min="8973" max="8973" width="1.5703125" style="452" customWidth="1"/>
    <col min="8974" max="9214" width="7.5703125" style="452"/>
    <col min="9215" max="9215" width="1" style="452" customWidth="1"/>
    <col min="9216" max="9216" width="2.85546875" style="452" customWidth="1"/>
    <col min="9217" max="9217" width="4.28515625" style="452" customWidth="1"/>
    <col min="9218" max="9218" width="36.7109375" style="452" customWidth="1"/>
    <col min="9219" max="9219" width="1.5703125" style="452" customWidth="1"/>
    <col min="9220" max="9221" width="9.85546875" style="452" customWidth="1"/>
    <col min="9222" max="9222" width="13.28515625" style="452" customWidth="1"/>
    <col min="9223" max="9223" width="1.7109375" style="452" customWidth="1"/>
    <col min="9224" max="9225" width="9.85546875" style="452" customWidth="1"/>
    <col min="9226" max="9226" width="13.28515625" style="452" customWidth="1"/>
    <col min="9227" max="9227" width="0.5703125" style="452" customWidth="1"/>
    <col min="9228" max="9228" width="7.5703125" style="452" hidden="1" customWidth="1"/>
    <col min="9229" max="9229" width="1.5703125" style="452" customWidth="1"/>
    <col min="9230" max="9470" width="7.5703125" style="452"/>
    <col min="9471" max="9471" width="1" style="452" customWidth="1"/>
    <col min="9472" max="9472" width="2.85546875" style="452" customWidth="1"/>
    <col min="9473" max="9473" width="4.28515625" style="452" customWidth="1"/>
    <col min="9474" max="9474" width="36.7109375" style="452" customWidth="1"/>
    <col min="9475" max="9475" width="1.5703125" style="452" customWidth="1"/>
    <col min="9476" max="9477" width="9.85546875" style="452" customWidth="1"/>
    <col min="9478" max="9478" width="13.28515625" style="452" customWidth="1"/>
    <col min="9479" max="9479" width="1.7109375" style="452" customWidth="1"/>
    <col min="9480" max="9481" width="9.85546875" style="452" customWidth="1"/>
    <col min="9482" max="9482" width="13.28515625" style="452" customWidth="1"/>
    <col min="9483" max="9483" width="0.5703125" style="452" customWidth="1"/>
    <col min="9484" max="9484" width="7.5703125" style="452" hidden="1" customWidth="1"/>
    <col min="9485" max="9485" width="1.5703125" style="452" customWidth="1"/>
    <col min="9486" max="9726" width="7.5703125" style="452"/>
    <col min="9727" max="9727" width="1" style="452" customWidth="1"/>
    <col min="9728" max="9728" width="2.85546875" style="452" customWidth="1"/>
    <col min="9729" max="9729" width="4.28515625" style="452" customWidth="1"/>
    <col min="9730" max="9730" width="36.7109375" style="452" customWidth="1"/>
    <col min="9731" max="9731" width="1.5703125" style="452" customWidth="1"/>
    <col min="9732" max="9733" width="9.85546875" style="452" customWidth="1"/>
    <col min="9734" max="9734" width="13.28515625" style="452" customWidth="1"/>
    <col min="9735" max="9735" width="1.7109375" style="452" customWidth="1"/>
    <col min="9736" max="9737" width="9.85546875" style="452" customWidth="1"/>
    <col min="9738" max="9738" width="13.28515625" style="452" customWidth="1"/>
    <col min="9739" max="9739" width="0.5703125" style="452" customWidth="1"/>
    <col min="9740" max="9740" width="7.5703125" style="452" hidden="1" customWidth="1"/>
    <col min="9741" max="9741" width="1.5703125" style="452" customWidth="1"/>
    <col min="9742" max="9982" width="7.5703125" style="452"/>
    <col min="9983" max="9983" width="1" style="452" customWidth="1"/>
    <col min="9984" max="9984" width="2.85546875" style="452" customWidth="1"/>
    <col min="9985" max="9985" width="4.28515625" style="452" customWidth="1"/>
    <col min="9986" max="9986" width="36.7109375" style="452" customWidth="1"/>
    <col min="9987" max="9987" width="1.5703125" style="452" customWidth="1"/>
    <col min="9988" max="9989" width="9.85546875" style="452" customWidth="1"/>
    <col min="9990" max="9990" width="13.28515625" style="452" customWidth="1"/>
    <col min="9991" max="9991" width="1.7109375" style="452" customWidth="1"/>
    <col min="9992" max="9993" width="9.85546875" style="452" customWidth="1"/>
    <col min="9994" max="9994" width="13.28515625" style="452" customWidth="1"/>
    <col min="9995" max="9995" width="0.5703125" style="452" customWidth="1"/>
    <col min="9996" max="9996" width="7.5703125" style="452" hidden="1" customWidth="1"/>
    <col min="9997" max="9997" width="1.5703125" style="452" customWidth="1"/>
    <col min="9998" max="10238" width="7.5703125" style="452"/>
    <col min="10239" max="10239" width="1" style="452" customWidth="1"/>
    <col min="10240" max="10240" width="2.85546875" style="452" customWidth="1"/>
    <col min="10241" max="10241" width="4.28515625" style="452" customWidth="1"/>
    <col min="10242" max="10242" width="36.7109375" style="452" customWidth="1"/>
    <col min="10243" max="10243" width="1.5703125" style="452" customWidth="1"/>
    <col min="10244" max="10245" width="9.85546875" style="452" customWidth="1"/>
    <col min="10246" max="10246" width="13.28515625" style="452" customWidth="1"/>
    <col min="10247" max="10247" width="1.7109375" style="452" customWidth="1"/>
    <col min="10248" max="10249" width="9.85546875" style="452" customWidth="1"/>
    <col min="10250" max="10250" width="13.28515625" style="452" customWidth="1"/>
    <col min="10251" max="10251" width="0.5703125" style="452" customWidth="1"/>
    <col min="10252" max="10252" width="7.5703125" style="452" hidden="1" customWidth="1"/>
    <col min="10253" max="10253" width="1.5703125" style="452" customWidth="1"/>
    <col min="10254" max="10494" width="7.5703125" style="452"/>
    <col min="10495" max="10495" width="1" style="452" customWidth="1"/>
    <col min="10496" max="10496" width="2.85546875" style="452" customWidth="1"/>
    <col min="10497" max="10497" width="4.28515625" style="452" customWidth="1"/>
    <col min="10498" max="10498" width="36.7109375" style="452" customWidth="1"/>
    <col min="10499" max="10499" width="1.5703125" style="452" customWidth="1"/>
    <col min="10500" max="10501" width="9.85546875" style="452" customWidth="1"/>
    <col min="10502" max="10502" width="13.28515625" style="452" customWidth="1"/>
    <col min="10503" max="10503" width="1.7109375" style="452" customWidth="1"/>
    <col min="10504" max="10505" width="9.85546875" style="452" customWidth="1"/>
    <col min="10506" max="10506" width="13.28515625" style="452" customWidth="1"/>
    <col min="10507" max="10507" width="0.5703125" style="452" customWidth="1"/>
    <col min="10508" max="10508" width="7.5703125" style="452" hidden="1" customWidth="1"/>
    <col min="10509" max="10509" width="1.5703125" style="452" customWidth="1"/>
    <col min="10510" max="10750" width="7.5703125" style="452"/>
    <col min="10751" max="10751" width="1" style="452" customWidth="1"/>
    <col min="10752" max="10752" width="2.85546875" style="452" customWidth="1"/>
    <col min="10753" max="10753" width="4.28515625" style="452" customWidth="1"/>
    <col min="10754" max="10754" width="36.7109375" style="452" customWidth="1"/>
    <col min="10755" max="10755" width="1.5703125" style="452" customWidth="1"/>
    <col min="10756" max="10757" width="9.85546875" style="452" customWidth="1"/>
    <col min="10758" max="10758" width="13.28515625" style="452" customWidth="1"/>
    <col min="10759" max="10759" width="1.7109375" style="452" customWidth="1"/>
    <col min="10760" max="10761" width="9.85546875" style="452" customWidth="1"/>
    <col min="10762" max="10762" width="13.28515625" style="452" customWidth="1"/>
    <col min="10763" max="10763" width="0.5703125" style="452" customWidth="1"/>
    <col min="10764" max="10764" width="7.5703125" style="452" hidden="1" customWidth="1"/>
    <col min="10765" max="10765" width="1.5703125" style="452" customWidth="1"/>
    <col min="10766" max="11006" width="7.5703125" style="452"/>
    <col min="11007" max="11007" width="1" style="452" customWidth="1"/>
    <col min="11008" max="11008" width="2.85546875" style="452" customWidth="1"/>
    <col min="11009" max="11009" width="4.28515625" style="452" customWidth="1"/>
    <col min="11010" max="11010" width="36.7109375" style="452" customWidth="1"/>
    <col min="11011" max="11011" width="1.5703125" style="452" customWidth="1"/>
    <col min="11012" max="11013" width="9.85546875" style="452" customWidth="1"/>
    <col min="11014" max="11014" width="13.28515625" style="452" customWidth="1"/>
    <col min="11015" max="11015" width="1.7109375" style="452" customWidth="1"/>
    <col min="11016" max="11017" width="9.85546875" style="452" customWidth="1"/>
    <col min="11018" max="11018" width="13.28515625" style="452" customWidth="1"/>
    <col min="11019" max="11019" width="0.5703125" style="452" customWidth="1"/>
    <col min="11020" max="11020" width="7.5703125" style="452" hidden="1" customWidth="1"/>
    <col min="11021" max="11021" width="1.5703125" style="452" customWidth="1"/>
    <col min="11022" max="11262" width="7.5703125" style="452"/>
    <col min="11263" max="11263" width="1" style="452" customWidth="1"/>
    <col min="11264" max="11264" width="2.85546875" style="452" customWidth="1"/>
    <col min="11265" max="11265" width="4.28515625" style="452" customWidth="1"/>
    <col min="11266" max="11266" width="36.7109375" style="452" customWidth="1"/>
    <col min="11267" max="11267" width="1.5703125" style="452" customWidth="1"/>
    <col min="11268" max="11269" width="9.85546875" style="452" customWidth="1"/>
    <col min="11270" max="11270" width="13.28515625" style="452" customWidth="1"/>
    <col min="11271" max="11271" width="1.7109375" style="452" customWidth="1"/>
    <col min="11272" max="11273" width="9.85546875" style="452" customWidth="1"/>
    <col min="11274" max="11274" width="13.28515625" style="452" customWidth="1"/>
    <col min="11275" max="11275" width="0.5703125" style="452" customWidth="1"/>
    <col min="11276" max="11276" width="7.5703125" style="452" hidden="1" customWidth="1"/>
    <col min="11277" max="11277" width="1.5703125" style="452" customWidth="1"/>
    <col min="11278" max="11518" width="7.5703125" style="452"/>
    <col min="11519" max="11519" width="1" style="452" customWidth="1"/>
    <col min="11520" max="11520" width="2.85546875" style="452" customWidth="1"/>
    <col min="11521" max="11521" width="4.28515625" style="452" customWidth="1"/>
    <col min="11522" max="11522" width="36.7109375" style="452" customWidth="1"/>
    <col min="11523" max="11523" width="1.5703125" style="452" customWidth="1"/>
    <col min="11524" max="11525" width="9.85546875" style="452" customWidth="1"/>
    <col min="11526" max="11526" width="13.28515625" style="452" customWidth="1"/>
    <col min="11527" max="11527" width="1.7109375" style="452" customWidth="1"/>
    <col min="11528" max="11529" width="9.85546875" style="452" customWidth="1"/>
    <col min="11530" max="11530" width="13.28515625" style="452" customWidth="1"/>
    <col min="11531" max="11531" width="0.5703125" style="452" customWidth="1"/>
    <col min="11532" max="11532" width="7.5703125" style="452" hidden="1" customWidth="1"/>
    <col min="11533" max="11533" width="1.5703125" style="452" customWidth="1"/>
    <col min="11534" max="11774" width="7.5703125" style="452"/>
    <col min="11775" max="11775" width="1" style="452" customWidth="1"/>
    <col min="11776" max="11776" width="2.85546875" style="452" customWidth="1"/>
    <col min="11777" max="11777" width="4.28515625" style="452" customWidth="1"/>
    <col min="11778" max="11778" width="36.7109375" style="452" customWidth="1"/>
    <col min="11779" max="11779" width="1.5703125" style="452" customWidth="1"/>
    <col min="11780" max="11781" width="9.85546875" style="452" customWidth="1"/>
    <col min="11782" max="11782" width="13.28515625" style="452" customWidth="1"/>
    <col min="11783" max="11783" width="1.7109375" style="452" customWidth="1"/>
    <col min="11784" max="11785" width="9.85546875" style="452" customWidth="1"/>
    <col min="11786" max="11786" width="13.28515625" style="452" customWidth="1"/>
    <col min="11787" max="11787" width="0.5703125" style="452" customWidth="1"/>
    <col min="11788" max="11788" width="7.5703125" style="452" hidden="1" customWidth="1"/>
    <col min="11789" max="11789" width="1.5703125" style="452" customWidth="1"/>
    <col min="11790" max="12030" width="7.5703125" style="452"/>
    <col min="12031" max="12031" width="1" style="452" customWidth="1"/>
    <col min="12032" max="12032" width="2.85546875" style="452" customWidth="1"/>
    <col min="12033" max="12033" width="4.28515625" style="452" customWidth="1"/>
    <col min="12034" max="12034" width="36.7109375" style="452" customWidth="1"/>
    <col min="12035" max="12035" width="1.5703125" style="452" customWidth="1"/>
    <col min="12036" max="12037" width="9.85546875" style="452" customWidth="1"/>
    <col min="12038" max="12038" width="13.28515625" style="452" customWidth="1"/>
    <col min="12039" max="12039" width="1.7109375" style="452" customWidth="1"/>
    <col min="12040" max="12041" width="9.85546875" style="452" customWidth="1"/>
    <col min="12042" max="12042" width="13.28515625" style="452" customWidth="1"/>
    <col min="12043" max="12043" width="0.5703125" style="452" customWidth="1"/>
    <col min="12044" max="12044" width="7.5703125" style="452" hidden="1" customWidth="1"/>
    <col min="12045" max="12045" width="1.5703125" style="452" customWidth="1"/>
    <col min="12046" max="12286" width="7.5703125" style="452"/>
    <col min="12287" max="12287" width="1" style="452" customWidth="1"/>
    <col min="12288" max="12288" width="2.85546875" style="452" customWidth="1"/>
    <col min="12289" max="12289" width="4.28515625" style="452" customWidth="1"/>
    <col min="12290" max="12290" width="36.7109375" style="452" customWidth="1"/>
    <col min="12291" max="12291" width="1.5703125" style="452" customWidth="1"/>
    <col min="12292" max="12293" width="9.85546875" style="452" customWidth="1"/>
    <col min="12294" max="12294" width="13.28515625" style="452" customWidth="1"/>
    <col min="12295" max="12295" width="1.7109375" style="452" customWidth="1"/>
    <col min="12296" max="12297" width="9.85546875" style="452" customWidth="1"/>
    <col min="12298" max="12298" width="13.28515625" style="452" customWidth="1"/>
    <col min="12299" max="12299" width="0.5703125" style="452" customWidth="1"/>
    <col min="12300" max="12300" width="7.5703125" style="452" hidden="1" customWidth="1"/>
    <col min="12301" max="12301" width="1.5703125" style="452" customWidth="1"/>
    <col min="12302" max="12542" width="7.5703125" style="452"/>
    <col min="12543" max="12543" width="1" style="452" customWidth="1"/>
    <col min="12544" max="12544" width="2.85546875" style="452" customWidth="1"/>
    <col min="12545" max="12545" width="4.28515625" style="452" customWidth="1"/>
    <col min="12546" max="12546" width="36.7109375" style="452" customWidth="1"/>
    <col min="12547" max="12547" width="1.5703125" style="452" customWidth="1"/>
    <col min="12548" max="12549" width="9.85546875" style="452" customWidth="1"/>
    <col min="12550" max="12550" width="13.28515625" style="452" customWidth="1"/>
    <col min="12551" max="12551" width="1.7109375" style="452" customWidth="1"/>
    <col min="12552" max="12553" width="9.85546875" style="452" customWidth="1"/>
    <col min="12554" max="12554" width="13.28515625" style="452" customWidth="1"/>
    <col min="12555" max="12555" width="0.5703125" style="452" customWidth="1"/>
    <col min="12556" max="12556" width="7.5703125" style="452" hidden="1" customWidth="1"/>
    <col min="12557" max="12557" width="1.5703125" style="452" customWidth="1"/>
    <col min="12558" max="12798" width="7.5703125" style="452"/>
    <col min="12799" max="12799" width="1" style="452" customWidth="1"/>
    <col min="12800" max="12800" width="2.85546875" style="452" customWidth="1"/>
    <col min="12801" max="12801" width="4.28515625" style="452" customWidth="1"/>
    <col min="12802" max="12802" width="36.7109375" style="452" customWidth="1"/>
    <col min="12803" max="12803" width="1.5703125" style="452" customWidth="1"/>
    <col min="12804" max="12805" width="9.85546875" style="452" customWidth="1"/>
    <col min="12806" max="12806" width="13.28515625" style="452" customWidth="1"/>
    <col min="12807" max="12807" width="1.7109375" style="452" customWidth="1"/>
    <col min="12808" max="12809" width="9.85546875" style="452" customWidth="1"/>
    <col min="12810" max="12810" width="13.28515625" style="452" customWidth="1"/>
    <col min="12811" max="12811" width="0.5703125" style="452" customWidth="1"/>
    <col min="12812" max="12812" width="7.5703125" style="452" hidden="1" customWidth="1"/>
    <col min="12813" max="12813" width="1.5703125" style="452" customWidth="1"/>
    <col min="12814" max="13054" width="7.5703125" style="452"/>
    <col min="13055" max="13055" width="1" style="452" customWidth="1"/>
    <col min="13056" max="13056" width="2.85546875" style="452" customWidth="1"/>
    <col min="13057" max="13057" width="4.28515625" style="452" customWidth="1"/>
    <col min="13058" max="13058" width="36.7109375" style="452" customWidth="1"/>
    <col min="13059" max="13059" width="1.5703125" style="452" customWidth="1"/>
    <col min="13060" max="13061" width="9.85546875" style="452" customWidth="1"/>
    <col min="13062" max="13062" width="13.28515625" style="452" customWidth="1"/>
    <col min="13063" max="13063" width="1.7109375" style="452" customWidth="1"/>
    <col min="13064" max="13065" width="9.85546875" style="452" customWidth="1"/>
    <col min="13066" max="13066" width="13.28515625" style="452" customWidth="1"/>
    <col min="13067" max="13067" width="0.5703125" style="452" customWidth="1"/>
    <col min="13068" max="13068" width="7.5703125" style="452" hidden="1" customWidth="1"/>
    <col min="13069" max="13069" width="1.5703125" style="452" customWidth="1"/>
    <col min="13070" max="13310" width="7.5703125" style="452"/>
    <col min="13311" max="13311" width="1" style="452" customWidth="1"/>
    <col min="13312" max="13312" width="2.85546875" style="452" customWidth="1"/>
    <col min="13313" max="13313" width="4.28515625" style="452" customWidth="1"/>
    <col min="13314" max="13314" width="36.7109375" style="452" customWidth="1"/>
    <col min="13315" max="13315" width="1.5703125" style="452" customWidth="1"/>
    <col min="13316" max="13317" width="9.85546875" style="452" customWidth="1"/>
    <col min="13318" max="13318" width="13.28515625" style="452" customWidth="1"/>
    <col min="13319" max="13319" width="1.7109375" style="452" customWidth="1"/>
    <col min="13320" max="13321" width="9.85546875" style="452" customWidth="1"/>
    <col min="13322" max="13322" width="13.28515625" style="452" customWidth="1"/>
    <col min="13323" max="13323" width="0.5703125" style="452" customWidth="1"/>
    <col min="13324" max="13324" width="7.5703125" style="452" hidden="1" customWidth="1"/>
    <col min="13325" max="13325" width="1.5703125" style="452" customWidth="1"/>
    <col min="13326" max="13566" width="7.5703125" style="452"/>
    <col min="13567" max="13567" width="1" style="452" customWidth="1"/>
    <col min="13568" max="13568" width="2.85546875" style="452" customWidth="1"/>
    <col min="13569" max="13569" width="4.28515625" style="452" customWidth="1"/>
    <col min="13570" max="13570" width="36.7109375" style="452" customWidth="1"/>
    <col min="13571" max="13571" width="1.5703125" style="452" customWidth="1"/>
    <col min="13572" max="13573" width="9.85546875" style="452" customWidth="1"/>
    <col min="13574" max="13574" width="13.28515625" style="452" customWidth="1"/>
    <col min="13575" max="13575" width="1.7109375" style="452" customWidth="1"/>
    <col min="13576" max="13577" width="9.85546875" style="452" customWidth="1"/>
    <col min="13578" max="13578" width="13.28515625" style="452" customWidth="1"/>
    <col min="13579" max="13579" width="0.5703125" style="452" customWidth="1"/>
    <col min="13580" max="13580" width="7.5703125" style="452" hidden="1" customWidth="1"/>
    <col min="13581" max="13581" width="1.5703125" style="452" customWidth="1"/>
    <col min="13582" max="13822" width="7.5703125" style="452"/>
    <col min="13823" max="13823" width="1" style="452" customWidth="1"/>
    <col min="13824" max="13824" width="2.85546875" style="452" customWidth="1"/>
    <col min="13825" max="13825" width="4.28515625" style="452" customWidth="1"/>
    <col min="13826" max="13826" width="36.7109375" style="452" customWidth="1"/>
    <col min="13827" max="13827" width="1.5703125" style="452" customWidth="1"/>
    <col min="13828" max="13829" width="9.85546875" style="452" customWidth="1"/>
    <col min="13830" max="13830" width="13.28515625" style="452" customWidth="1"/>
    <col min="13831" max="13831" width="1.7109375" style="452" customWidth="1"/>
    <col min="13832" max="13833" width="9.85546875" style="452" customWidth="1"/>
    <col min="13834" max="13834" width="13.28515625" style="452" customWidth="1"/>
    <col min="13835" max="13835" width="0.5703125" style="452" customWidth="1"/>
    <col min="13836" max="13836" width="7.5703125" style="452" hidden="1" customWidth="1"/>
    <col min="13837" max="13837" width="1.5703125" style="452" customWidth="1"/>
    <col min="13838" max="14078" width="7.5703125" style="452"/>
    <col min="14079" max="14079" width="1" style="452" customWidth="1"/>
    <col min="14080" max="14080" width="2.85546875" style="452" customWidth="1"/>
    <col min="14081" max="14081" width="4.28515625" style="452" customWidth="1"/>
    <col min="14082" max="14082" width="36.7109375" style="452" customWidth="1"/>
    <col min="14083" max="14083" width="1.5703125" style="452" customWidth="1"/>
    <col min="14084" max="14085" width="9.85546875" style="452" customWidth="1"/>
    <col min="14086" max="14086" width="13.28515625" style="452" customWidth="1"/>
    <col min="14087" max="14087" width="1.7109375" style="452" customWidth="1"/>
    <col min="14088" max="14089" width="9.85546875" style="452" customWidth="1"/>
    <col min="14090" max="14090" width="13.28515625" style="452" customWidth="1"/>
    <col min="14091" max="14091" width="0.5703125" style="452" customWidth="1"/>
    <col min="14092" max="14092" width="7.5703125" style="452" hidden="1" customWidth="1"/>
    <col min="14093" max="14093" width="1.5703125" style="452" customWidth="1"/>
    <col min="14094" max="14334" width="7.5703125" style="452"/>
    <col min="14335" max="14335" width="1" style="452" customWidth="1"/>
    <col min="14336" max="14336" width="2.85546875" style="452" customWidth="1"/>
    <col min="14337" max="14337" width="4.28515625" style="452" customWidth="1"/>
    <col min="14338" max="14338" width="36.7109375" style="452" customWidth="1"/>
    <col min="14339" max="14339" width="1.5703125" style="452" customWidth="1"/>
    <col min="14340" max="14341" width="9.85546875" style="452" customWidth="1"/>
    <col min="14342" max="14342" width="13.28515625" style="452" customWidth="1"/>
    <col min="14343" max="14343" width="1.7109375" style="452" customWidth="1"/>
    <col min="14344" max="14345" width="9.85546875" style="452" customWidth="1"/>
    <col min="14346" max="14346" width="13.28515625" style="452" customWidth="1"/>
    <col min="14347" max="14347" width="0.5703125" style="452" customWidth="1"/>
    <col min="14348" max="14348" width="7.5703125" style="452" hidden="1" customWidth="1"/>
    <col min="14349" max="14349" width="1.5703125" style="452" customWidth="1"/>
    <col min="14350" max="14590" width="7.5703125" style="452"/>
    <col min="14591" max="14591" width="1" style="452" customWidth="1"/>
    <col min="14592" max="14592" width="2.85546875" style="452" customWidth="1"/>
    <col min="14593" max="14593" width="4.28515625" style="452" customWidth="1"/>
    <col min="14594" max="14594" width="36.7109375" style="452" customWidth="1"/>
    <col min="14595" max="14595" width="1.5703125" style="452" customWidth="1"/>
    <col min="14596" max="14597" width="9.85546875" style="452" customWidth="1"/>
    <col min="14598" max="14598" width="13.28515625" style="452" customWidth="1"/>
    <col min="14599" max="14599" width="1.7109375" style="452" customWidth="1"/>
    <col min="14600" max="14601" width="9.85546875" style="452" customWidth="1"/>
    <col min="14602" max="14602" width="13.28515625" style="452" customWidth="1"/>
    <col min="14603" max="14603" width="0.5703125" style="452" customWidth="1"/>
    <col min="14604" max="14604" width="7.5703125" style="452" hidden="1" customWidth="1"/>
    <col min="14605" max="14605" width="1.5703125" style="452" customWidth="1"/>
    <col min="14606" max="14846" width="7.5703125" style="452"/>
    <col min="14847" max="14847" width="1" style="452" customWidth="1"/>
    <col min="14848" max="14848" width="2.85546875" style="452" customWidth="1"/>
    <col min="14849" max="14849" width="4.28515625" style="452" customWidth="1"/>
    <col min="14850" max="14850" width="36.7109375" style="452" customWidth="1"/>
    <col min="14851" max="14851" width="1.5703125" style="452" customWidth="1"/>
    <col min="14852" max="14853" width="9.85546875" style="452" customWidth="1"/>
    <col min="14854" max="14854" width="13.28515625" style="452" customWidth="1"/>
    <col min="14855" max="14855" width="1.7109375" style="452" customWidth="1"/>
    <col min="14856" max="14857" width="9.85546875" style="452" customWidth="1"/>
    <col min="14858" max="14858" width="13.28515625" style="452" customWidth="1"/>
    <col min="14859" max="14859" width="0.5703125" style="452" customWidth="1"/>
    <col min="14860" max="14860" width="7.5703125" style="452" hidden="1" customWidth="1"/>
    <col min="14861" max="14861" width="1.5703125" style="452" customWidth="1"/>
    <col min="14862" max="15102" width="7.5703125" style="452"/>
    <col min="15103" max="15103" width="1" style="452" customWidth="1"/>
    <col min="15104" max="15104" width="2.85546875" style="452" customWidth="1"/>
    <col min="15105" max="15105" width="4.28515625" style="452" customWidth="1"/>
    <col min="15106" max="15106" width="36.7109375" style="452" customWidth="1"/>
    <col min="15107" max="15107" width="1.5703125" style="452" customWidth="1"/>
    <col min="15108" max="15109" width="9.85546875" style="452" customWidth="1"/>
    <col min="15110" max="15110" width="13.28515625" style="452" customWidth="1"/>
    <col min="15111" max="15111" width="1.7109375" style="452" customWidth="1"/>
    <col min="15112" max="15113" width="9.85546875" style="452" customWidth="1"/>
    <col min="15114" max="15114" width="13.28515625" style="452" customWidth="1"/>
    <col min="15115" max="15115" width="0.5703125" style="452" customWidth="1"/>
    <col min="15116" max="15116" width="7.5703125" style="452" hidden="1" customWidth="1"/>
    <col min="15117" max="15117" width="1.5703125" style="452" customWidth="1"/>
    <col min="15118" max="15358" width="7.5703125" style="452"/>
    <col min="15359" max="15359" width="1" style="452" customWidth="1"/>
    <col min="15360" max="15360" width="2.85546875" style="452" customWidth="1"/>
    <col min="15361" max="15361" width="4.28515625" style="452" customWidth="1"/>
    <col min="15362" max="15362" width="36.7109375" style="452" customWidth="1"/>
    <col min="15363" max="15363" width="1.5703125" style="452" customWidth="1"/>
    <col min="15364" max="15365" width="9.85546875" style="452" customWidth="1"/>
    <col min="15366" max="15366" width="13.28515625" style="452" customWidth="1"/>
    <col min="15367" max="15367" width="1.7109375" style="452" customWidth="1"/>
    <col min="15368" max="15369" width="9.85546875" style="452" customWidth="1"/>
    <col min="15370" max="15370" width="13.28515625" style="452" customWidth="1"/>
    <col min="15371" max="15371" width="0.5703125" style="452" customWidth="1"/>
    <col min="15372" max="15372" width="7.5703125" style="452" hidden="1" customWidth="1"/>
    <col min="15373" max="15373" width="1.5703125" style="452" customWidth="1"/>
    <col min="15374" max="15614" width="7.5703125" style="452"/>
    <col min="15615" max="15615" width="1" style="452" customWidth="1"/>
    <col min="15616" max="15616" width="2.85546875" style="452" customWidth="1"/>
    <col min="15617" max="15617" width="4.28515625" style="452" customWidth="1"/>
    <col min="15618" max="15618" width="36.7109375" style="452" customWidth="1"/>
    <col min="15619" max="15619" width="1.5703125" style="452" customWidth="1"/>
    <col min="15620" max="15621" width="9.85546875" style="452" customWidth="1"/>
    <col min="15622" max="15622" width="13.28515625" style="452" customWidth="1"/>
    <col min="15623" max="15623" width="1.7109375" style="452" customWidth="1"/>
    <col min="15624" max="15625" width="9.85546875" style="452" customWidth="1"/>
    <col min="15626" max="15626" width="13.28515625" style="452" customWidth="1"/>
    <col min="15627" max="15627" width="0.5703125" style="452" customWidth="1"/>
    <col min="15628" max="15628" width="7.5703125" style="452" hidden="1" customWidth="1"/>
    <col min="15629" max="15629" width="1.5703125" style="452" customWidth="1"/>
    <col min="15630" max="15870" width="7.5703125" style="452"/>
    <col min="15871" max="15871" width="1" style="452" customWidth="1"/>
    <col min="15872" max="15872" width="2.85546875" style="452" customWidth="1"/>
    <col min="15873" max="15873" width="4.28515625" style="452" customWidth="1"/>
    <col min="15874" max="15874" width="36.7109375" style="452" customWidth="1"/>
    <col min="15875" max="15875" width="1.5703125" style="452" customWidth="1"/>
    <col min="15876" max="15877" width="9.85546875" style="452" customWidth="1"/>
    <col min="15878" max="15878" width="13.28515625" style="452" customWidth="1"/>
    <col min="15879" max="15879" width="1.7109375" style="452" customWidth="1"/>
    <col min="15880" max="15881" width="9.85546875" style="452" customWidth="1"/>
    <col min="15882" max="15882" width="13.28515625" style="452" customWidth="1"/>
    <col min="15883" max="15883" width="0.5703125" style="452" customWidth="1"/>
    <col min="15884" max="15884" width="7.5703125" style="452" hidden="1" customWidth="1"/>
    <col min="15885" max="15885" width="1.5703125" style="452" customWidth="1"/>
    <col min="15886" max="16126" width="7.5703125" style="452"/>
    <col min="16127" max="16127" width="1" style="452" customWidth="1"/>
    <col min="16128" max="16128" width="2.85546875" style="452" customWidth="1"/>
    <col min="16129" max="16129" width="4.28515625" style="452" customWidth="1"/>
    <col min="16130" max="16130" width="36.7109375" style="452" customWidth="1"/>
    <col min="16131" max="16131" width="1.5703125" style="452" customWidth="1"/>
    <col min="16132" max="16133" width="9.85546875" style="452" customWidth="1"/>
    <col min="16134" max="16134" width="13.28515625" style="452" customWidth="1"/>
    <col min="16135" max="16135" width="1.7109375" style="452" customWidth="1"/>
    <col min="16136" max="16137" width="9.85546875" style="452" customWidth="1"/>
    <col min="16138" max="16138" width="13.28515625" style="452" customWidth="1"/>
    <col min="16139" max="16139" width="0.5703125" style="452" customWidth="1"/>
    <col min="16140" max="16140" width="7.5703125" style="452" hidden="1" customWidth="1"/>
    <col min="16141" max="16141" width="1.5703125" style="452" customWidth="1"/>
    <col min="16142" max="16384" width="7.5703125" style="452"/>
  </cols>
  <sheetData>
    <row r="2" spans="1:13" s="529" customFormat="1" ht="16.5" customHeight="1">
      <c r="B2" s="453" t="s">
        <v>1217</v>
      </c>
      <c r="C2" s="454" t="s">
        <v>705</v>
      </c>
      <c r="D2" s="574"/>
    </row>
    <row r="3" spans="1:13" s="529" customFormat="1" ht="16.5" customHeight="1">
      <c r="B3" s="453"/>
      <c r="C3" s="454" t="s">
        <v>1170</v>
      </c>
      <c r="D3" s="574"/>
    </row>
    <row r="4" spans="1:13" s="529" customFormat="1" ht="16.5" customHeight="1">
      <c r="B4" s="456" t="s">
        <v>1218</v>
      </c>
      <c r="C4" s="457" t="s">
        <v>706</v>
      </c>
      <c r="D4" s="574"/>
    </row>
    <row r="5" spans="1:13" s="529" customFormat="1" ht="16.5" customHeight="1">
      <c r="B5" s="456"/>
      <c r="C5" s="457" t="s">
        <v>1171</v>
      </c>
      <c r="D5" s="574"/>
    </row>
    <row r="6" spans="1:13" s="529" customFormat="1" ht="16.5" customHeight="1" thickBot="1">
      <c r="A6" s="623"/>
      <c r="D6" s="574"/>
    </row>
    <row r="7" spans="1:13" s="529" customFormat="1" ht="3" customHeight="1" thickTop="1">
      <c r="A7" s="460"/>
      <c r="B7" s="460"/>
      <c r="C7" s="460"/>
      <c r="D7" s="624"/>
      <c r="E7" s="460"/>
      <c r="F7" s="460"/>
      <c r="G7" s="460"/>
      <c r="H7" s="460"/>
      <c r="I7" s="460"/>
      <c r="J7" s="460"/>
      <c r="K7" s="460"/>
      <c r="L7" s="460"/>
      <c r="M7" s="438"/>
    </row>
    <row r="8" spans="1:13" s="529" customFormat="1" ht="17.100000000000001" customHeight="1">
      <c r="A8" s="438"/>
      <c r="B8" s="461" t="s">
        <v>707</v>
      </c>
      <c r="C8" s="438"/>
      <c r="D8" s="463" t="s">
        <v>1</v>
      </c>
      <c r="E8" s="1722" t="s">
        <v>708</v>
      </c>
      <c r="F8" s="1722"/>
      <c r="G8" s="1722"/>
      <c r="H8" s="413"/>
      <c r="I8" s="1722" t="s">
        <v>709</v>
      </c>
      <c r="J8" s="1722"/>
      <c r="K8" s="1722"/>
      <c r="L8" s="468"/>
      <c r="M8" s="468"/>
    </row>
    <row r="9" spans="1:13" s="529" customFormat="1" ht="13.5">
      <c r="A9" s="438"/>
      <c r="B9" s="413" t="s">
        <v>710</v>
      </c>
      <c r="C9" s="438"/>
      <c r="D9" s="467" t="s">
        <v>6</v>
      </c>
      <c r="E9" s="1723" t="s">
        <v>711</v>
      </c>
      <c r="F9" s="1723"/>
      <c r="G9" s="1723"/>
      <c r="H9" s="482"/>
      <c r="I9" s="1723" t="s">
        <v>712</v>
      </c>
      <c r="J9" s="1723"/>
      <c r="K9" s="1723"/>
      <c r="L9" s="438"/>
      <c r="M9" s="438"/>
    </row>
    <row r="10" spans="1:13" s="529" customFormat="1" ht="17.100000000000001" customHeight="1">
      <c r="A10" s="438"/>
      <c r="B10" s="438"/>
      <c r="C10" s="438"/>
      <c r="D10" s="463"/>
      <c r="E10" s="510" t="s">
        <v>2</v>
      </c>
      <c r="F10" s="510" t="s">
        <v>33</v>
      </c>
      <c r="G10" s="510" t="s">
        <v>34</v>
      </c>
      <c r="H10" s="470"/>
      <c r="I10" s="510" t="s">
        <v>2</v>
      </c>
      <c r="J10" s="510" t="s">
        <v>33</v>
      </c>
      <c r="K10" s="510" t="s">
        <v>34</v>
      </c>
      <c r="L10" s="470"/>
      <c r="M10" s="470"/>
    </row>
    <row r="11" spans="1:13" s="529" customFormat="1" ht="16.5" customHeight="1">
      <c r="A11" s="438"/>
      <c r="B11" s="438"/>
      <c r="C11" s="438"/>
      <c r="D11" s="469"/>
      <c r="E11" s="471" t="s">
        <v>7</v>
      </c>
      <c r="F11" s="471" t="s">
        <v>35</v>
      </c>
      <c r="G11" s="471" t="s">
        <v>36</v>
      </c>
      <c r="H11" s="471"/>
      <c r="I11" s="471" t="s">
        <v>7</v>
      </c>
      <c r="J11" s="471" t="s">
        <v>35</v>
      </c>
      <c r="K11" s="471" t="s">
        <v>36</v>
      </c>
      <c r="L11" s="511"/>
      <c r="M11" s="511"/>
    </row>
    <row r="12" spans="1:13" ht="3" customHeight="1">
      <c r="A12" s="473"/>
      <c r="B12" s="473"/>
      <c r="C12" s="473"/>
      <c r="D12" s="566"/>
      <c r="E12" s="473"/>
      <c r="F12" s="473"/>
      <c r="G12" s="473"/>
      <c r="H12" s="473"/>
      <c r="I12" s="473"/>
      <c r="J12" s="473"/>
      <c r="K12" s="473"/>
      <c r="L12" s="473"/>
      <c r="M12" s="448"/>
    </row>
    <row r="13" spans="1:13" ht="6" customHeight="1">
      <c r="A13" s="448"/>
      <c r="B13" s="448"/>
      <c r="C13" s="448"/>
      <c r="D13" s="477"/>
      <c r="E13" s="448"/>
      <c r="F13" s="448"/>
      <c r="G13" s="448"/>
      <c r="H13" s="448"/>
      <c r="I13" s="448"/>
      <c r="J13" s="448"/>
      <c r="K13" s="448"/>
      <c r="L13" s="512"/>
      <c r="M13" s="448"/>
    </row>
    <row r="14" spans="1:13" ht="14.1" customHeight="1">
      <c r="A14" s="448"/>
      <c r="B14" s="461" t="s">
        <v>2</v>
      </c>
      <c r="C14" s="438"/>
      <c r="D14" s="1668">
        <v>2023</v>
      </c>
      <c r="E14" s="513">
        <f>SUM(E17,E20,E23,E26,E29,E32,E35,E38,E41,E44,E47)</f>
        <v>67717</v>
      </c>
      <c r="F14" s="513">
        <f>SUM(F17,F20,F23,F26,F29,F32,F35,F38,F41,F44,F47)</f>
        <v>31853</v>
      </c>
      <c r="G14" s="513">
        <f>SUM(G17,G20,G23,G26,G29,G32,G35,G38,G41,G44,G47)</f>
        <v>35864</v>
      </c>
      <c r="H14" s="532"/>
      <c r="I14" s="513">
        <f>SUM(I17,I20,I23,I26,I29,I32,I35,I38,I41,I44,I47)</f>
        <v>74747</v>
      </c>
      <c r="J14" s="513">
        <f>SUM(J17,J20,J23,J26,J29,J32,J35,J38,J41,J44,J47)</f>
        <v>30636</v>
      </c>
      <c r="K14" s="513">
        <f>SUM(K17,K20,K23,K26,K29,K32,K35,K38,K41,K44,K47)</f>
        <v>44111</v>
      </c>
      <c r="L14" s="438"/>
      <c r="M14" s="448"/>
    </row>
    <row r="15" spans="1:13" ht="14.1" customHeight="1">
      <c r="A15" s="448"/>
      <c r="B15" s="413" t="s">
        <v>7</v>
      </c>
      <c r="C15" s="438"/>
      <c r="D15" s="1668"/>
      <c r="E15" s="513"/>
      <c r="F15" s="513"/>
      <c r="G15" s="513"/>
      <c r="H15" s="532"/>
      <c r="I15" s="513"/>
      <c r="J15" s="513"/>
      <c r="K15" s="513"/>
      <c r="L15" s="438"/>
      <c r="M15" s="448"/>
    </row>
    <row r="16" spans="1:13" ht="14.1" customHeight="1">
      <c r="A16" s="448"/>
      <c r="B16" s="413"/>
      <c r="C16" s="438"/>
      <c r="D16" s="427"/>
      <c r="E16" s="514"/>
      <c r="F16" s="514"/>
      <c r="G16" s="514"/>
      <c r="H16" s="514"/>
      <c r="I16" s="514"/>
      <c r="J16" s="514"/>
      <c r="K16" s="514"/>
      <c r="L16" s="438"/>
      <c r="M16" s="448"/>
    </row>
    <row r="17" spans="1:15" ht="14.1" customHeight="1">
      <c r="A17" s="448"/>
      <c r="B17" s="461" t="s">
        <v>1164</v>
      </c>
      <c r="C17" s="466"/>
      <c r="D17" s="427">
        <v>2023</v>
      </c>
      <c r="E17" s="514">
        <f>SUM(F17:G17)</f>
        <v>1318</v>
      </c>
      <c r="F17" s="514">
        <v>644</v>
      </c>
      <c r="G17" s="514">
        <v>674</v>
      </c>
      <c r="H17" s="514"/>
      <c r="I17" s="514">
        <f>SUM(J17:K17)</f>
        <v>758</v>
      </c>
      <c r="J17" s="514">
        <v>320</v>
      </c>
      <c r="K17" s="514">
        <v>438</v>
      </c>
      <c r="L17" s="626"/>
      <c r="M17" s="448"/>
      <c r="O17" s="452">
        <v>1</v>
      </c>
    </row>
    <row r="18" spans="1:15" ht="14.1" customHeight="1">
      <c r="A18" s="448"/>
      <c r="B18" s="413" t="s">
        <v>1165</v>
      </c>
      <c r="C18" s="482"/>
      <c r="D18" s="427"/>
      <c r="E18" s="514"/>
      <c r="F18" s="514"/>
      <c r="G18" s="514"/>
      <c r="H18" s="514"/>
      <c r="I18" s="514"/>
      <c r="J18" s="514"/>
      <c r="K18" s="514"/>
      <c r="L18" s="560"/>
      <c r="M18" s="449"/>
    </row>
    <row r="19" spans="1:15" ht="14.1" customHeight="1">
      <c r="A19" s="448"/>
      <c r="B19" s="413"/>
      <c r="C19" s="482"/>
      <c r="D19" s="427"/>
      <c r="E19" s="514"/>
      <c r="F19" s="514"/>
      <c r="G19" s="514"/>
      <c r="H19" s="514"/>
      <c r="I19" s="514"/>
      <c r="J19" s="514"/>
      <c r="K19" s="514"/>
      <c r="L19" s="560"/>
      <c r="M19" s="449"/>
    </row>
    <row r="20" spans="1:15" ht="14.1" customHeight="1">
      <c r="A20" s="448"/>
      <c r="B20" s="461" t="s">
        <v>713</v>
      </c>
      <c r="C20" s="438"/>
      <c r="D20" s="427">
        <v>2023</v>
      </c>
      <c r="E20" s="514">
        <f>SUM(F20:G20)</f>
        <v>6733</v>
      </c>
      <c r="F20" s="514">
        <v>2168</v>
      </c>
      <c r="G20" s="514">
        <v>4565</v>
      </c>
      <c r="H20" s="514"/>
      <c r="I20" s="514">
        <f>SUM(J20:K20)</f>
        <v>7981</v>
      </c>
      <c r="J20" s="514">
        <v>1970</v>
      </c>
      <c r="K20" s="514">
        <v>6011</v>
      </c>
      <c r="L20" s="626"/>
      <c r="M20" s="448"/>
      <c r="O20" s="452">
        <v>2</v>
      </c>
    </row>
    <row r="21" spans="1:15" ht="14.1" customHeight="1">
      <c r="A21" s="448"/>
      <c r="B21" s="413" t="s">
        <v>714</v>
      </c>
      <c r="C21" s="461"/>
      <c r="D21" s="427"/>
      <c r="E21" s="514"/>
      <c r="F21" s="514"/>
      <c r="G21" s="514"/>
      <c r="H21" s="514"/>
      <c r="I21" s="514"/>
      <c r="J21" s="514"/>
      <c r="K21" s="514"/>
      <c r="L21" s="560"/>
      <c r="M21" s="448"/>
      <c r="N21" s="452" t="s">
        <v>49</v>
      </c>
    </row>
    <row r="22" spans="1:15" ht="14.1" customHeight="1">
      <c r="A22" s="448"/>
      <c r="B22" s="413"/>
      <c r="C22" s="461"/>
      <c r="D22" s="427"/>
      <c r="E22" s="514"/>
      <c r="F22" s="514"/>
      <c r="G22" s="514"/>
      <c r="H22" s="514"/>
      <c r="I22" s="514"/>
      <c r="J22" s="514"/>
      <c r="K22" s="514"/>
      <c r="L22" s="560"/>
      <c r="M22" s="448"/>
    </row>
    <row r="23" spans="1:15" ht="14.1" customHeight="1">
      <c r="A23" s="448"/>
      <c r="B23" s="461" t="s">
        <v>754</v>
      </c>
      <c r="C23" s="466"/>
      <c r="D23" s="427">
        <v>2023</v>
      </c>
      <c r="E23" s="514">
        <f>SUM(F23:G23)</f>
        <v>6059</v>
      </c>
      <c r="F23" s="514">
        <v>2745</v>
      </c>
      <c r="G23" s="514">
        <v>3314</v>
      </c>
      <c r="H23" s="514"/>
      <c r="I23" s="514">
        <f>SUM(J23:K23)</f>
        <v>5202</v>
      </c>
      <c r="J23" s="514">
        <v>1992</v>
      </c>
      <c r="K23" s="514">
        <v>3210</v>
      </c>
      <c r="L23" s="626"/>
      <c r="M23" s="448"/>
      <c r="O23" s="452">
        <v>3</v>
      </c>
    </row>
    <row r="24" spans="1:15" ht="14.1" customHeight="1">
      <c r="A24" s="448"/>
      <c r="B24" s="413" t="s">
        <v>1163</v>
      </c>
      <c r="C24" s="482"/>
      <c r="D24" s="427"/>
      <c r="E24" s="514"/>
      <c r="F24" s="514"/>
      <c r="G24" s="514"/>
      <c r="H24" s="514"/>
      <c r="I24" s="514"/>
      <c r="J24" s="514"/>
      <c r="K24" s="514"/>
      <c r="L24" s="560"/>
      <c r="M24" s="448"/>
    </row>
    <row r="25" spans="1:15" ht="14.1" customHeight="1">
      <c r="A25" s="448"/>
      <c r="B25" s="413"/>
      <c r="C25" s="482"/>
      <c r="D25" s="427"/>
      <c r="E25" s="514"/>
      <c r="F25" s="514"/>
      <c r="G25" s="514"/>
      <c r="H25" s="514"/>
      <c r="I25" s="514"/>
      <c r="J25" s="514"/>
      <c r="K25" s="514"/>
      <c r="L25" s="560"/>
      <c r="M25" s="448"/>
    </row>
    <row r="26" spans="1:15" ht="14.1" customHeight="1">
      <c r="A26" s="448"/>
      <c r="B26" s="461" t="s">
        <v>1161</v>
      </c>
      <c r="C26" s="438"/>
      <c r="D26" s="427">
        <v>2023</v>
      </c>
      <c r="E26" s="514">
        <f>SUM(F26:G26)</f>
        <v>6416</v>
      </c>
      <c r="F26" s="514">
        <v>2824</v>
      </c>
      <c r="G26" s="514">
        <v>3592</v>
      </c>
      <c r="H26" s="514"/>
      <c r="I26" s="514">
        <f>SUM(J26:K26)</f>
        <v>4837</v>
      </c>
      <c r="J26" s="514">
        <v>1779</v>
      </c>
      <c r="K26" s="514">
        <v>3058</v>
      </c>
      <c r="L26" s="626"/>
      <c r="M26" s="448"/>
      <c r="O26" s="452">
        <v>4</v>
      </c>
    </row>
    <row r="27" spans="1:15" ht="14.1" customHeight="1">
      <c r="A27" s="448"/>
      <c r="B27" s="413" t="s">
        <v>1162</v>
      </c>
      <c r="C27" s="438"/>
      <c r="D27" s="427"/>
      <c r="E27" s="514"/>
      <c r="F27" s="514"/>
      <c r="G27" s="514"/>
      <c r="H27" s="514"/>
      <c r="I27" s="514"/>
      <c r="J27" s="514"/>
      <c r="K27" s="514"/>
      <c r="L27" s="626"/>
      <c r="M27" s="448"/>
    </row>
    <row r="28" spans="1:15" ht="14.1" customHeight="1">
      <c r="A28" s="448"/>
      <c r="B28" s="413"/>
      <c r="C28" s="438"/>
      <c r="D28" s="427"/>
      <c r="E28" s="514"/>
      <c r="F28" s="514"/>
      <c r="G28" s="514"/>
      <c r="H28" s="514"/>
      <c r="I28" s="514"/>
      <c r="J28" s="514"/>
      <c r="K28" s="514"/>
      <c r="L28" s="626"/>
      <c r="M28" s="448"/>
    </row>
    <row r="29" spans="1:15" ht="14.1" customHeight="1">
      <c r="A29" s="448"/>
      <c r="B29" s="461" t="s">
        <v>1159</v>
      </c>
      <c r="C29" s="466"/>
      <c r="D29" s="427">
        <v>2023</v>
      </c>
      <c r="E29" s="514">
        <f>SUM(F29:G29)</f>
        <v>6774</v>
      </c>
      <c r="F29" s="514">
        <v>3242</v>
      </c>
      <c r="G29" s="514">
        <v>3532</v>
      </c>
      <c r="H29" s="514"/>
      <c r="I29" s="514">
        <f>SUM(J29:K29)</f>
        <v>9950</v>
      </c>
      <c r="J29" s="514">
        <v>3885</v>
      </c>
      <c r="K29" s="514">
        <v>6065</v>
      </c>
      <c r="L29" s="626"/>
      <c r="M29" s="448"/>
      <c r="O29" s="452">
        <v>5</v>
      </c>
    </row>
    <row r="30" spans="1:15" ht="14.1" customHeight="1">
      <c r="A30" s="448"/>
      <c r="B30" s="413" t="s">
        <v>1160</v>
      </c>
      <c r="C30" s="482"/>
      <c r="D30" s="427"/>
      <c r="E30" s="514"/>
      <c r="F30" s="514"/>
      <c r="G30" s="514"/>
      <c r="H30" s="514"/>
      <c r="I30" s="514"/>
      <c r="J30" s="514"/>
      <c r="K30" s="514"/>
      <c r="L30" s="560"/>
      <c r="M30" s="448"/>
    </row>
    <row r="31" spans="1:15" ht="14.1" customHeight="1">
      <c r="A31" s="448"/>
      <c r="B31" s="413"/>
      <c r="C31" s="482"/>
      <c r="D31" s="427"/>
      <c r="E31" s="514"/>
      <c r="F31" s="514"/>
      <c r="G31" s="514"/>
      <c r="H31" s="514"/>
      <c r="I31" s="514"/>
      <c r="J31" s="514"/>
      <c r="K31" s="514"/>
      <c r="L31" s="560"/>
      <c r="M31" s="448"/>
    </row>
    <row r="32" spans="1:15" ht="14.1" customHeight="1">
      <c r="A32" s="448"/>
      <c r="B32" s="461" t="s">
        <v>1157</v>
      </c>
      <c r="C32" s="438"/>
      <c r="D32" s="427">
        <v>2023</v>
      </c>
      <c r="E32" s="514">
        <f>SUM(F32:G32)</f>
        <v>4203</v>
      </c>
      <c r="F32" s="514">
        <v>1854</v>
      </c>
      <c r="G32" s="514">
        <v>2349</v>
      </c>
      <c r="H32" s="514"/>
      <c r="I32" s="514">
        <f>SUM(J32:K32)</f>
        <v>5116</v>
      </c>
      <c r="J32" s="514">
        <v>1892</v>
      </c>
      <c r="K32" s="514">
        <v>3224</v>
      </c>
      <c r="L32" s="626"/>
      <c r="M32" s="448"/>
      <c r="O32" s="452">
        <v>6</v>
      </c>
    </row>
    <row r="33" spans="1:15" ht="14.1" customHeight="1">
      <c r="A33" s="448"/>
      <c r="B33" s="413" t="s">
        <v>1158</v>
      </c>
      <c r="C33" s="466"/>
      <c r="D33" s="427"/>
      <c r="E33" s="514"/>
      <c r="F33" s="514"/>
      <c r="G33" s="514"/>
      <c r="H33" s="514"/>
      <c r="I33" s="514"/>
      <c r="J33" s="514"/>
      <c r="K33" s="514"/>
      <c r="L33" s="560"/>
      <c r="M33" s="448"/>
    </row>
    <row r="34" spans="1:15" ht="14.1" customHeight="1">
      <c r="A34" s="448"/>
      <c r="B34" s="462"/>
      <c r="C34" s="466"/>
      <c r="D34" s="427"/>
      <c r="E34" s="514"/>
      <c r="F34" s="514"/>
      <c r="G34" s="514"/>
      <c r="H34" s="514"/>
      <c r="I34" s="514"/>
      <c r="J34" s="514"/>
      <c r="K34" s="514"/>
      <c r="L34" s="560"/>
      <c r="M34" s="448"/>
    </row>
    <row r="35" spans="1:15" ht="14.1" customHeight="1">
      <c r="A35" s="448"/>
      <c r="B35" s="461" t="s">
        <v>1155</v>
      </c>
      <c r="C35" s="466"/>
      <c r="D35" s="427">
        <v>2023</v>
      </c>
      <c r="E35" s="514">
        <f>SUM(F35:G35)</f>
        <v>4200</v>
      </c>
      <c r="F35" s="514">
        <v>3392</v>
      </c>
      <c r="G35" s="514">
        <v>808</v>
      </c>
      <c r="H35" s="514"/>
      <c r="I35" s="514">
        <f>SUM(J35:K35)</f>
        <v>5141</v>
      </c>
      <c r="J35" s="514">
        <v>3658</v>
      </c>
      <c r="K35" s="514">
        <v>1483</v>
      </c>
      <c r="L35" s="626"/>
      <c r="M35" s="448"/>
      <c r="O35" s="452">
        <v>7</v>
      </c>
    </row>
    <row r="36" spans="1:15" ht="14.1" customHeight="1">
      <c r="A36" s="448"/>
      <c r="B36" s="413" t="s">
        <v>1156</v>
      </c>
      <c r="C36" s="482"/>
      <c r="D36" s="427"/>
      <c r="E36" s="514"/>
      <c r="F36" s="514"/>
      <c r="G36" s="514"/>
      <c r="H36" s="514"/>
      <c r="I36" s="514"/>
      <c r="J36" s="514"/>
      <c r="K36" s="514"/>
      <c r="L36" s="560"/>
      <c r="M36" s="448"/>
    </row>
    <row r="37" spans="1:15" ht="14.1" customHeight="1">
      <c r="A37" s="448"/>
      <c r="B37" s="413"/>
      <c r="C37" s="482"/>
      <c r="D37" s="427"/>
      <c r="E37" s="514"/>
      <c r="F37" s="514"/>
      <c r="G37" s="514"/>
      <c r="H37" s="514"/>
      <c r="I37" s="514"/>
      <c r="J37" s="514"/>
      <c r="K37" s="514"/>
      <c r="L37" s="560"/>
      <c r="M37" s="448"/>
    </row>
    <row r="38" spans="1:15" ht="14.1" customHeight="1">
      <c r="A38" s="448"/>
      <c r="B38" s="461" t="s">
        <v>759</v>
      </c>
      <c r="C38" s="438"/>
      <c r="D38" s="427">
        <v>2023</v>
      </c>
      <c r="E38" s="514">
        <f>SUM(F38:G38)</f>
        <v>7356</v>
      </c>
      <c r="F38" s="514">
        <v>3847</v>
      </c>
      <c r="G38" s="514">
        <v>3509</v>
      </c>
      <c r="H38" s="514"/>
      <c r="I38" s="514">
        <f>SUM(J38:K38)</f>
        <v>6745</v>
      </c>
      <c r="J38" s="514">
        <v>3664</v>
      </c>
      <c r="K38" s="514">
        <v>3081</v>
      </c>
      <c r="L38" s="560"/>
      <c r="M38" s="448"/>
      <c r="O38" s="452">
        <v>8</v>
      </c>
    </row>
    <row r="39" spans="1:15" ht="14.1" customHeight="1">
      <c r="A39" s="448"/>
      <c r="B39" s="462" t="s">
        <v>760</v>
      </c>
      <c r="C39" s="466"/>
      <c r="D39" s="427"/>
      <c r="E39" s="514"/>
      <c r="F39" s="514"/>
      <c r="G39" s="514"/>
      <c r="H39" s="514"/>
      <c r="I39" s="514"/>
      <c r="J39" s="514"/>
      <c r="K39" s="514"/>
      <c r="L39" s="560"/>
      <c r="M39" s="448"/>
    </row>
    <row r="40" spans="1:15" ht="14.1" customHeight="1">
      <c r="A40" s="448"/>
      <c r="B40" s="462"/>
      <c r="C40" s="466"/>
      <c r="D40" s="427"/>
      <c r="E40" s="514"/>
      <c r="F40" s="514"/>
      <c r="G40" s="514"/>
      <c r="H40" s="514"/>
      <c r="I40" s="514"/>
      <c r="J40" s="514"/>
      <c r="K40" s="514"/>
      <c r="L40" s="560"/>
      <c r="M40" s="448"/>
    </row>
    <row r="41" spans="1:15" ht="14.1" customHeight="1">
      <c r="A41" s="448"/>
      <c r="B41" s="461" t="s">
        <v>1153</v>
      </c>
      <c r="C41" s="466"/>
      <c r="D41" s="427">
        <v>2023</v>
      </c>
      <c r="E41" s="514">
        <f>SUM(F41:G41)</f>
        <v>5955</v>
      </c>
      <c r="F41" s="514">
        <v>2786</v>
      </c>
      <c r="G41" s="514">
        <v>3169</v>
      </c>
      <c r="H41" s="514"/>
      <c r="I41" s="514">
        <f>SUM(J41:K41)</f>
        <v>6410</v>
      </c>
      <c r="J41" s="514">
        <v>2836</v>
      </c>
      <c r="K41" s="514">
        <v>3574</v>
      </c>
      <c r="L41" s="626"/>
      <c r="M41" s="448"/>
      <c r="O41" s="452">
        <v>9</v>
      </c>
    </row>
    <row r="42" spans="1:15" ht="14.1" customHeight="1">
      <c r="A42" s="448"/>
      <c r="B42" s="462" t="s">
        <v>1154</v>
      </c>
      <c r="C42" s="482"/>
      <c r="D42" s="427"/>
      <c r="E42" s="514"/>
      <c r="F42" s="514"/>
      <c r="G42" s="514"/>
      <c r="H42" s="514"/>
      <c r="I42" s="514"/>
      <c r="J42" s="514"/>
      <c r="K42" s="514"/>
      <c r="L42" s="560"/>
      <c r="M42" s="448"/>
    </row>
    <row r="43" spans="1:15" ht="14.1" customHeight="1">
      <c r="A43" s="448"/>
      <c r="B43" s="462"/>
      <c r="C43" s="466"/>
      <c r="D43" s="427"/>
      <c r="E43" s="514"/>
      <c r="F43" s="514"/>
      <c r="G43" s="514"/>
      <c r="H43" s="514"/>
      <c r="I43" s="514"/>
      <c r="J43" s="514"/>
      <c r="K43" s="514"/>
      <c r="L43" s="560"/>
      <c r="M43" s="448"/>
    </row>
    <row r="44" spans="1:15" ht="14.1" customHeight="1">
      <c r="A44" s="448"/>
      <c r="B44" s="461" t="s">
        <v>763</v>
      </c>
      <c r="C44" s="466"/>
      <c r="D44" s="427">
        <v>2023</v>
      </c>
      <c r="E44" s="514">
        <f>SUM(F44:G44)</f>
        <v>2382</v>
      </c>
      <c r="F44" s="514">
        <v>901</v>
      </c>
      <c r="G44" s="514">
        <v>1481</v>
      </c>
      <c r="H44" s="514"/>
      <c r="I44" s="514">
        <f>SUM(J44:K44)</f>
        <v>5867</v>
      </c>
      <c r="J44" s="514">
        <v>2066</v>
      </c>
      <c r="K44" s="514">
        <v>3801</v>
      </c>
      <c r="L44" s="626"/>
      <c r="M44" s="448"/>
      <c r="O44" s="452">
        <v>9</v>
      </c>
    </row>
    <row r="45" spans="1:15" ht="14.1" customHeight="1">
      <c r="A45" s="448"/>
      <c r="B45" s="413" t="s">
        <v>764</v>
      </c>
      <c r="C45" s="482"/>
      <c r="D45" s="427"/>
      <c r="E45" s="514"/>
      <c r="F45" s="514"/>
      <c r="G45" s="514"/>
      <c r="H45" s="514"/>
      <c r="I45" s="514"/>
      <c r="J45" s="514"/>
      <c r="K45" s="514"/>
      <c r="L45" s="560"/>
      <c r="M45" s="448"/>
    </row>
    <row r="46" spans="1:15" ht="14.1" customHeight="1">
      <c r="A46" s="448"/>
      <c r="B46" s="462"/>
      <c r="C46" s="466"/>
      <c r="D46" s="427"/>
      <c r="E46" s="514"/>
      <c r="F46" s="514"/>
      <c r="G46" s="514"/>
      <c r="H46" s="514"/>
      <c r="I46" s="514"/>
      <c r="J46" s="514"/>
      <c r="K46" s="514"/>
      <c r="L46" s="560"/>
      <c r="M46" s="448"/>
    </row>
    <row r="47" spans="1:15" ht="14.1" customHeight="1">
      <c r="A47" s="448"/>
      <c r="B47" s="461" t="s">
        <v>726</v>
      </c>
      <c r="C47" s="466"/>
      <c r="D47" s="427">
        <v>2023</v>
      </c>
      <c r="E47" s="514">
        <f>SUM(F47:G47)</f>
        <v>16321</v>
      </c>
      <c r="F47" s="514">
        <v>7450</v>
      </c>
      <c r="G47" s="514">
        <v>8871</v>
      </c>
      <c r="H47" s="514"/>
      <c r="I47" s="514">
        <f>SUM(J47:K47)</f>
        <v>16740</v>
      </c>
      <c r="J47" s="514">
        <v>6574</v>
      </c>
      <c r="K47" s="514">
        <v>10166</v>
      </c>
      <c r="L47" s="626"/>
      <c r="M47" s="448"/>
      <c r="O47" s="452">
        <v>9</v>
      </c>
    </row>
    <row r="48" spans="1:15" ht="14.1" customHeight="1">
      <c r="A48" s="448"/>
      <c r="B48" s="413" t="s">
        <v>727</v>
      </c>
      <c r="C48" s="482"/>
      <c r="D48" s="427"/>
      <c r="E48" s="514"/>
      <c r="F48" s="514"/>
      <c r="G48" s="514"/>
      <c r="H48" s="514"/>
      <c r="I48" s="514"/>
      <c r="J48" s="514"/>
      <c r="K48" s="514"/>
      <c r="L48" s="560"/>
      <c r="M48" s="448"/>
    </row>
    <row r="49" spans="1:13" s="448" customFormat="1" ht="17.100000000000001" customHeight="1" thickBot="1">
      <c r="A49" s="484"/>
      <c r="B49" s="569"/>
      <c r="C49" s="569"/>
      <c r="D49" s="537"/>
      <c r="E49" s="488"/>
      <c r="F49" s="488"/>
      <c r="G49" s="488"/>
      <c r="H49" s="488"/>
      <c r="I49" s="488"/>
      <c r="J49" s="488"/>
      <c r="K49" s="488"/>
      <c r="L49" s="555"/>
    </row>
    <row r="50" spans="1:13" s="384" customFormat="1" ht="3" customHeight="1">
      <c r="B50" s="438"/>
      <c r="C50" s="461"/>
      <c r="D50" s="427"/>
      <c r="E50" s="438"/>
      <c r="F50" s="438"/>
      <c r="G50" s="438"/>
      <c r="H50" s="438"/>
      <c r="I50" s="438"/>
      <c r="J50" s="438"/>
      <c r="K50" s="438"/>
      <c r="L50" s="438"/>
    </row>
    <row r="51" spans="1:13" s="542" customFormat="1" ht="16.5" customHeight="1">
      <c r="A51" s="437"/>
      <c r="B51" s="438"/>
      <c r="C51" s="438"/>
      <c r="D51" s="427"/>
      <c r="E51" s="438"/>
      <c r="F51" s="582"/>
      <c r="G51" s="582"/>
      <c r="H51" s="529"/>
      <c r="I51" s="529"/>
      <c r="J51" s="529"/>
      <c r="K51" s="367" t="s">
        <v>829</v>
      </c>
      <c r="L51" s="529"/>
    </row>
    <row r="52" spans="1:13" s="542" customFormat="1" ht="15" customHeight="1">
      <c r="B52" s="529"/>
      <c r="C52" s="529"/>
      <c r="D52" s="574"/>
      <c r="E52" s="529"/>
      <c r="F52" s="529"/>
      <c r="G52" s="529"/>
      <c r="H52" s="529"/>
      <c r="I52" s="529"/>
      <c r="J52" s="529"/>
      <c r="K52" s="368" t="s">
        <v>810</v>
      </c>
      <c r="L52" s="529"/>
    </row>
    <row r="53" spans="1:13" s="448" customFormat="1" ht="15" customHeight="1">
      <c r="C53" s="577"/>
      <c r="D53" s="1669"/>
    </row>
    <row r="54" spans="1:13" s="448" customFormat="1" ht="15" customHeight="1">
      <c r="C54" s="577"/>
      <c r="D54" s="1669"/>
    </row>
    <row r="55" spans="1:13" s="448" customFormat="1" ht="9.75" customHeight="1">
      <c r="C55" s="449"/>
      <c r="D55" s="1670"/>
    </row>
    <row r="56" spans="1:13" s="448" customFormat="1" ht="15" customHeight="1">
      <c r="C56" s="1669"/>
      <c r="D56" s="1669"/>
    </row>
    <row r="57" spans="1:13" s="448" customFormat="1" ht="9.75" customHeight="1">
      <c r="C57" s="449"/>
      <c r="D57" s="1670"/>
    </row>
    <row r="58" spans="1:13" s="448" customFormat="1" ht="15" customHeight="1">
      <c r="C58" s="577"/>
      <c r="D58" s="1669"/>
    </row>
    <row r="59" spans="1:13" s="448" customFormat="1" ht="9.75" customHeight="1">
      <c r="C59" s="449"/>
      <c r="D59" s="1669"/>
    </row>
    <row r="60" spans="1:13" s="448" customFormat="1" ht="9.75" customHeight="1">
      <c r="D60" s="1670"/>
    </row>
    <row r="61" spans="1:13" s="448" customFormat="1" ht="15" customHeight="1">
      <c r="B61" s="577"/>
      <c r="C61" s="577"/>
      <c r="D61" s="477"/>
      <c r="E61" s="449"/>
      <c r="F61" s="449"/>
      <c r="G61" s="449"/>
      <c r="H61" s="449"/>
      <c r="I61" s="449"/>
      <c r="J61" s="449"/>
      <c r="K61" s="449"/>
      <c r="L61" s="449"/>
      <c r="M61" s="449"/>
    </row>
    <row r="62" spans="1:13" s="448" customFormat="1" ht="9.75" customHeight="1">
      <c r="C62" s="576"/>
      <c r="D62" s="477"/>
    </row>
    <row r="63" spans="1:13" s="448" customFormat="1" ht="9.75" customHeight="1">
      <c r="C63" s="576"/>
      <c r="D63" s="477"/>
    </row>
    <row r="64" spans="1:13" s="448" customFormat="1" ht="15" customHeight="1">
      <c r="C64" s="577"/>
      <c r="D64" s="1669"/>
    </row>
    <row r="65" spans="2:13" s="448" customFormat="1" ht="9.75" customHeight="1">
      <c r="C65" s="449"/>
      <c r="D65" s="1670"/>
    </row>
    <row r="66" spans="2:13" s="448" customFormat="1" ht="15" customHeight="1">
      <c r="C66" s="577"/>
      <c r="D66" s="1669"/>
    </row>
    <row r="67" spans="2:13" s="448" customFormat="1" ht="9.75" customHeight="1">
      <c r="C67" s="449"/>
      <c r="D67" s="1670"/>
    </row>
    <row r="68" spans="2:13" s="448" customFormat="1" ht="15" customHeight="1">
      <c r="C68" s="577"/>
      <c r="D68" s="1669"/>
    </row>
    <row r="69" spans="2:13" s="448" customFormat="1" ht="9.75" customHeight="1">
      <c r="C69" s="449"/>
      <c r="D69" s="1670"/>
    </row>
    <row r="70" spans="2:13" s="448" customFormat="1" ht="15" customHeight="1">
      <c r="C70" s="577"/>
      <c r="D70" s="1669"/>
    </row>
    <row r="71" spans="2:13" s="448" customFormat="1" ht="9.75" customHeight="1">
      <c r="D71" s="1670"/>
    </row>
    <row r="72" spans="2:13" s="448" customFormat="1" ht="18" customHeight="1">
      <c r="B72" s="577"/>
      <c r="D72" s="477"/>
    </row>
    <row r="73" spans="2:13" s="448" customFormat="1" ht="15" customHeight="1">
      <c r="B73" s="577"/>
      <c r="C73" s="577"/>
      <c r="D73" s="477"/>
      <c r="E73" s="449"/>
      <c r="F73" s="449"/>
      <c r="G73" s="449"/>
      <c r="H73" s="449"/>
      <c r="I73" s="449"/>
      <c r="J73" s="449"/>
      <c r="K73" s="449"/>
      <c r="L73" s="449"/>
      <c r="M73" s="449"/>
    </row>
    <row r="74" spans="2:13" s="448" customFormat="1" ht="9.75" customHeight="1">
      <c r="B74" s="449"/>
      <c r="C74" s="576"/>
      <c r="D74" s="477"/>
    </row>
    <row r="75" spans="2:13" s="448" customFormat="1" ht="15" customHeight="1">
      <c r="B75" s="577"/>
      <c r="C75" s="577"/>
      <c r="D75" s="477"/>
      <c r="E75" s="449"/>
      <c r="F75" s="449"/>
      <c r="G75" s="449"/>
      <c r="H75" s="449"/>
      <c r="I75" s="449"/>
      <c r="J75" s="449"/>
      <c r="K75" s="449"/>
      <c r="L75" s="449"/>
      <c r="M75" s="449"/>
    </row>
    <row r="76" spans="2:13" s="448" customFormat="1" ht="9.75" customHeight="1">
      <c r="B76" s="449"/>
      <c r="C76" s="576"/>
      <c r="D76" s="477"/>
    </row>
    <row r="77" spans="2:13" s="448" customFormat="1" ht="5.0999999999999996" customHeight="1">
      <c r="D77" s="477"/>
    </row>
    <row r="78" spans="2:13" s="448" customFormat="1" ht="11.1" customHeight="1">
      <c r="D78" s="477"/>
    </row>
    <row r="79" spans="2:13" s="448" customFormat="1" ht="11.1" customHeight="1">
      <c r="C79" s="577"/>
      <c r="D79" s="477"/>
      <c r="E79" s="449"/>
      <c r="F79" s="449"/>
      <c r="G79" s="449"/>
      <c r="H79" s="449"/>
      <c r="I79" s="449"/>
      <c r="J79" s="449"/>
      <c r="K79" s="449"/>
      <c r="L79" s="449"/>
      <c r="M79" s="449"/>
    </row>
    <row r="80" spans="2:13" s="448" customFormat="1" ht="11.25" customHeight="1">
      <c r="C80" s="576"/>
      <c r="D80" s="477"/>
    </row>
    <row r="81" spans="4:13" s="448" customFormat="1" ht="5.25" customHeight="1">
      <c r="D81" s="477"/>
    </row>
    <row r="82" spans="4:13" s="448" customFormat="1" ht="4.1500000000000004" customHeight="1">
      <c r="D82" s="477"/>
      <c r="E82" s="491"/>
      <c r="F82" s="491"/>
      <c r="G82" s="491"/>
      <c r="H82" s="491"/>
      <c r="I82" s="491"/>
      <c r="J82" s="491"/>
      <c r="K82" s="491"/>
      <c r="L82" s="491"/>
      <c r="M82" s="491"/>
    </row>
    <row r="83" spans="4:13" s="448" customFormat="1" ht="11.1" customHeight="1">
      <c r="D83" s="477"/>
    </row>
    <row r="84" spans="4:13" s="448" customFormat="1" ht="10.5" customHeight="1">
      <c r="D84" s="477"/>
    </row>
    <row r="85" spans="4:13" s="448" customFormat="1">
      <c r="D85" s="477"/>
    </row>
    <row r="86" spans="4:13" s="448" customFormat="1">
      <c r="D86" s="477"/>
    </row>
    <row r="87" spans="4:13" s="448" customFormat="1">
      <c r="D87" s="477"/>
    </row>
    <row r="88" spans="4:13" s="448" customFormat="1">
      <c r="D88" s="477"/>
      <c r="E88" s="491"/>
      <c r="F88" s="491"/>
      <c r="G88" s="491"/>
      <c r="H88" s="491"/>
      <c r="I88" s="491"/>
      <c r="J88" s="491"/>
      <c r="K88" s="491"/>
      <c r="L88" s="491"/>
      <c r="M88" s="491"/>
    </row>
    <row r="89" spans="4:13" s="448" customFormat="1">
      <c r="D89" s="477"/>
      <c r="E89" s="491"/>
      <c r="F89" s="491"/>
      <c r="G89" s="491"/>
      <c r="H89" s="491"/>
      <c r="I89" s="491"/>
      <c r="J89" s="491"/>
      <c r="K89" s="491"/>
      <c r="L89" s="491"/>
      <c r="M89" s="491"/>
    </row>
    <row r="90" spans="4:13" s="448" customFormat="1">
      <c r="D90" s="477"/>
      <c r="E90" s="491"/>
      <c r="F90" s="491"/>
      <c r="G90" s="491"/>
      <c r="H90" s="491"/>
      <c r="I90" s="491"/>
      <c r="J90" s="491"/>
      <c r="K90" s="491"/>
      <c r="L90" s="491"/>
      <c r="M90" s="491"/>
    </row>
    <row r="91" spans="4:13" s="448" customFormat="1">
      <c r="D91" s="477"/>
      <c r="E91" s="491"/>
      <c r="F91" s="491"/>
      <c r="G91" s="491"/>
      <c r="H91" s="491"/>
      <c r="I91" s="491"/>
      <c r="J91" s="491"/>
      <c r="K91" s="491"/>
      <c r="L91" s="491"/>
      <c r="M91" s="491"/>
    </row>
    <row r="92" spans="4:13" s="448" customFormat="1">
      <c r="D92" s="477"/>
      <c r="E92" s="491"/>
      <c r="F92" s="491"/>
      <c r="G92" s="491"/>
      <c r="H92" s="491"/>
      <c r="I92" s="491"/>
      <c r="J92" s="491"/>
      <c r="K92" s="491"/>
      <c r="L92" s="491"/>
      <c r="M92" s="491"/>
    </row>
    <row r="93" spans="4:13" s="448" customFormat="1">
      <c r="D93" s="477"/>
      <c r="E93" s="491"/>
      <c r="F93" s="491"/>
      <c r="G93" s="491"/>
      <c r="H93" s="491"/>
      <c r="I93" s="491"/>
      <c r="J93" s="491"/>
      <c r="K93" s="491"/>
      <c r="L93" s="491"/>
      <c r="M93" s="491"/>
    </row>
    <row r="94" spans="4:13" s="448" customFormat="1">
      <c r="D94" s="477"/>
      <c r="E94" s="491"/>
      <c r="F94" s="491"/>
      <c r="G94" s="491"/>
      <c r="H94" s="491"/>
      <c r="I94" s="491"/>
      <c r="J94" s="491"/>
      <c r="K94" s="491"/>
      <c r="L94" s="491"/>
      <c r="M94" s="491"/>
    </row>
    <row r="95" spans="4:13" s="448" customFormat="1">
      <c r="D95" s="477"/>
      <c r="E95" s="491"/>
      <c r="F95" s="491"/>
      <c r="G95" s="491"/>
      <c r="H95" s="491"/>
      <c r="I95" s="491"/>
      <c r="J95" s="491"/>
      <c r="K95" s="491"/>
      <c r="L95" s="491"/>
      <c r="M95" s="491"/>
    </row>
    <row r="96" spans="4:13" s="448" customFormat="1">
      <c r="D96" s="477"/>
      <c r="E96" s="491"/>
      <c r="F96" s="491"/>
      <c r="G96" s="491"/>
      <c r="H96" s="491"/>
      <c r="I96" s="491"/>
      <c r="J96" s="491"/>
      <c r="K96" s="491"/>
      <c r="L96" s="491"/>
      <c r="M96" s="491"/>
    </row>
    <row r="97" spans="4:13" s="448" customFormat="1">
      <c r="D97" s="477"/>
      <c r="E97" s="491"/>
      <c r="F97" s="491"/>
      <c r="G97" s="491"/>
      <c r="H97" s="491"/>
      <c r="I97" s="491"/>
      <c r="J97" s="491"/>
      <c r="K97" s="491"/>
      <c r="L97" s="491"/>
      <c r="M97" s="491"/>
    </row>
    <row r="98" spans="4:13" s="448" customFormat="1">
      <c r="D98" s="477"/>
      <c r="E98" s="491"/>
      <c r="F98" s="491"/>
      <c r="G98" s="491"/>
      <c r="H98" s="491"/>
      <c r="I98" s="491"/>
      <c r="J98" s="491"/>
      <c r="K98" s="491"/>
      <c r="L98" s="491"/>
      <c r="M98" s="491"/>
    </row>
    <row r="99" spans="4:13" s="448" customFormat="1">
      <c r="D99" s="477"/>
      <c r="E99" s="491"/>
      <c r="F99" s="491"/>
      <c r="G99" s="491"/>
      <c r="H99" s="491"/>
      <c r="I99" s="491"/>
      <c r="J99" s="491"/>
      <c r="K99" s="491"/>
      <c r="L99" s="491"/>
      <c r="M99" s="491"/>
    </row>
    <row r="100" spans="4:13" s="448" customFormat="1">
      <c r="D100" s="477"/>
      <c r="E100" s="491"/>
      <c r="F100" s="491"/>
      <c r="G100" s="491"/>
      <c r="H100" s="491"/>
      <c r="I100" s="491"/>
      <c r="J100" s="491"/>
      <c r="K100" s="491"/>
      <c r="L100" s="491"/>
      <c r="M100" s="491"/>
    </row>
    <row r="101" spans="4:13" s="448" customFormat="1">
      <c r="D101" s="477"/>
      <c r="E101" s="491"/>
      <c r="F101" s="491"/>
      <c r="G101" s="491"/>
      <c r="H101" s="491"/>
      <c r="I101" s="491"/>
      <c r="J101" s="491"/>
      <c r="K101" s="491"/>
      <c r="L101" s="491"/>
      <c r="M101" s="491"/>
    </row>
    <row r="102" spans="4:13" s="448" customFormat="1">
      <c r="D102" s="477"/>
      <c r="E102" s="491"/>
      <c r="F102" s="491"/>
      <c r="G102" s="491"/>
      <c r="H102" s="491"/>
      <c r="I102" s="491"/>
      <c r="J102" s="491"/>
      <c r="K102" s="491"/>
      <c r="L102" s="491"/>
      <c r="M102" s="491"/>
    </row>
    <row r="103" spans="4:13" s="448" customFormat="1">
      <c r="D103" s="477"/>
      <c r="E103" s="491"/>
      <c r="F103" s="491"/>
      <c r="G103" s="491"/>
      <c r="H103" s="491"/>
      <c r="I103" s="491"/>
      <c r="J103" s="491"/>
      <c r="K103" s="491"/>
      <c r="L103" s="491"/>
      <c r="M103" s="491"/>
    </row>
    <row r="104" spans="4:13" s="448" customFormat="1">
      <c r="D104" s="477"/>
      <c r="E104" s="491"/>
      <c r="F104" s="491"/>
      <c r="G104" s="491"/>
      <c r="H104" s="491"/>
      <c r="I104" s="491"/>
      <c r="J104" s="491"/>
      <c r="K104" s="491"/>
      <c r="L104" s="491"/>
      <c r="M104" s="491"/>
    </row>
    <row r="105" spans="4:13" s="448" customFormat="1">
      <c r="D105" s="477"/>
      <c r="E105" s="491"/>
      <c r="F105" s="491"/>
      <c r="G105" s="491"/>
      <c r="H105" s="491"/>
      <c r="I105" s="491"/>
      <c r="J105" s="491"/>
      <c r="K105" s="491"/>
      <c r="L105" s="491"/>
      <c r="M105" s="491"/>
    </row>
    <row r="106" spans="4:13" s="448" customFormat="1">
      <c r="D106" s="477"/>
      <c r="E106" s="491"/>
      <c r="F106" s="491"/>
      <c r="G106" s="491"/>
      <c r="H106" s="491"/>
      <c r="I106" s="491"/>
      <c r="J106" s="491"/>
      <c r="K106" s="491"/>
      <c r="L106" s="491"/>
      <c r="M106" s="491"/>
    </row>
    <row r="107" spans="4:13" s="448" customFormat="1">
      <c r="D107" s="477"/>
    </row>
    <row r="108" spans="4:13" s="448" customFormat="1">
      <c r="D108" s="477"/>
    </row>
    <row r="109" spans="4:13" s="448" customFormat="1">
      <c r="D109" s="477"/>
    </row>
    <row r="110" spans="4:13" s="448" customFormat="1">
      <c r="D110" s="477"/>
    </row>
    <row r="111" spans="4:13" s="448" customFormat="1">
      <c r="D111" s="477"/>
    </row>
    <row r="112" spans="4:13" s="448" customFormat="1">
      <c r="D112" s="477"/>
    </row>
    <row r="113" spans="4:4" s="448" customFormat="1">
      <c r="D113" s="477"/>
    </row>
    <row r="114" spans="4:4" s="448" customFormat="1">
      <c r="D114" s="477"/>
    </row>
    <row r="115" spans="4:4" s="448" customFormat="1">
      <c r="D115" s="477"/>
    </row>
    <row r="116" spans="4:4" s="448" customFormat="1">
      <c r="D116" s="477"/>
    </row>
    <row r="117" spans="4:4" s="448" customFormat="1">
      <c r="D117" s="477"/>
    </row>
    <row r="118" spans="4:4" s="448" customFormat="1">
      <c r="D118" s="477"/>
    </row>
    <row r="119" spans="4:4" s="448" customFormat="1">
      <c r="D119" s="477"/>
    </row>
    <row r="120" spans="4:4" s="448" customFormat="1">
      <c r="D120" s="477"/>
    </row>
    <row r="121" spans="4:4" s="448" customFormat="1">
      <c r="D121" s="477"/>
    </row>
    <row r="122" spans="4:4" s="448" customFormat="1">
      <c r="D122" s="477"/>
    </row>
    <row r="123" spans="4:4" s="448" customFormat="1">
      <c r="D123" s="477"/>
    </row>
    <row r="124" spans="4:4" s="448" customFormat="1">
      <c r="D124" s="477"/>
    </row>
    <row r="125" spans="4:4" s="448" customFormat="1">
      <c r="D125" s="477"/>
    </row>
    <row r="126" spans="4:4" s="448" customFormat="1">
      <c r="D126" s="477"/>
    </row>
    <row r="127" spans="4:4" s="448" customFormat="1">
      <c r="D127" s="477"/>
    </row>
    <row r="128" spans="4:4" s="448" customFormat="1">
      <c r="D128" s="477"/>
    </row>
    <row r="129" spans="4:4" s="448" customFormat="1">
      <c r="D129" s="477"/>
    </row>
    <row r="130" spans="4:4" s="448" customFormat="1">
      <c r="D130" s="477"/>
    </row>
    <row r="131" spans="4:4" s="448" customFormat="1">
      <c r="D131" s="477"/>
    </row>
    <row r="132" spans="4:4" s="448" customFormat="1">
      <c r="D132" s="477"/>
    </row>
    <row r="133" spans="4:4" s="448" customFormat="1">
      <c r="D133" s="477"/>
    </row>
    <row r="134" spans="4:4" s="448" customFormat="1">
      <c r="D134" s="477"/>
    </row>
    <row r="135" spans="4:4" s="448" customFormat="1">
      <c r="D135" s="477"/>
    </row>
    <row r="136" spans="4:4" s="448" customFormat="1">
      <c r="D136" s="477"/>
    </row>
    <row r="137" spans="4:4" s="448" customFormat="1">
      <c r="D137" s="477"/>
    </row>
    <row r="138" spans="4:4" s="448" customFormat="1">
      <c r="D138" s="477"/>
    </row>
    <row r="139" spans="4:4" s="448" customFormat="1">
      <c r="D139" s="477"/>
    </row>
    <row r="140" spans="4:4" s="448" customFormat="1">
      <c r="D140" s="477"/>
    </row>
    <row r="141" spans="4:4" s="448" customFormat="1">
      <c r="D141" s="477"/>
    </row>
    <row r="142" spans="4:4" s="448" customFormat="1">
      <c r="D142" s="477"/>
    </row>
    <row r="143" spans="4:4" s="448" customFormat="1">
      <c r="D143" s="477"/>
    </row>
    <row r="144" spans="4:4" s="448" customFormat="1">
      <c r="D144" s="477"/>
    </row>
    <row r="145" spans="4:4" s="448" customFormat="1">
      <c r="D145" s="477"/>
    </row>
    <row r="146" spans="4:4" s="448" customFormat="1">
      <c r="D146" s="477"/>
    </row>
    <row r="147" spans="4:4" s="448" customFormat="1">
      <c r="D147" s="477"/>
    </row>
    <row r="148" spans="4:4" s="448" customFormat="1">
      <c r="D148" s="477"/>
    </row>
    <row r="149" spans="4:4" s="448" customFormat="1">
      <c r="D149" s="477"/>
    </row>
    <row r="150" spans="4:4" s="448" customFormat="1">
      <c r="D150" s="477"/>
    </row>
    <row r="151" spans="4:4" s="448" customFormat="1">
      <c r="D151" s="477"/>
    </row>
    <row r="152" spans="4:4" s="448" customFormat="1">
      <c r="D152" s="477"/>
    </row>
    <row r="153" spans="4:4" s="448" customFormat="1">
      <c r="D153" s="477"/>
    </row>
    <row r="154" spans="4:4" s="448" customFormat="1">
      <c r="D154" s="477"/>
    </row>
    <row r="155" spans="4:4" s="448" customFormat="1">
      <c r="D155" s="477"/>
    </row>
    <row r="156" spans="4:4" s="448" customFormat="1">
      <c r="D156" s="477"/>
    </row>
    <row r="157" spans="4:4" s="448" customFormat="1">
      <c r="D157" s="477"/>
    </row>
    <row r="158" spans="4:4" s="448" customFormat="1">
      <c r="D158" s="477"/>
    </row>
    <row r="159" spans="4:4" s="448" customFormat="1">
      <c r="D159" s="477"/>
    </row>
    <row r="160" spans="4:4" s="448" customFormat="1">
      <c r="D160" s="477"/>
    </row>
    <row r="161" spans="4:4" s="448" customFormat="1">
      <c r="D161" s="477"/>
    </row>
    <row r="162" spans="4:4" s="448" customFormat="1">
      <c r="D162" s="477"/>
    </row>
    <row r="163" spans="4:4" s="448" customFormat="1">
      <c r="D163" s="477"/>
    </row>
    <row r="164" spans="4:4" s="448" customFormat="1">
      <c r="D164" s="477"/>
    </row>
    <row r="165" spans="4:4" s="448" customFormat="1">
      <c r="D165" s="477"/>
    </row>
    <row r="166" spans="4:4" s="448" customFormat="1">
      <c r="D166" s="477"/>
    </row>
    <row r="167" spans="4:4" s="448" customFormat="1">
      <c r="D167" s="477"/>
    </row>
    <row r="168" spans="4:4" s="448" customFormat="1">
      <c r="D168" s="477"/>
    </row>
    <row r="169" spans="4:4" s="448" customFormat="1">
      <c r="D169" s="477"/>
    </row>
    <row r="170" spans="4:4" s="448" customFormat="1">
      <c r="D170" s="477"/>
    </row>
    <row r="171" spans="4:4" s="448" customFormat="1">
      <c r="D171" s="477"/>
    </row>
    <row r="172" spans="4:4" s="448" customFormat="1">
      <c r="D172" s="477"/>
    </row>
    <row r="173" spans="4:4" s="448" customFormat="1">
      <c r="D173" s="477"/>
    </row>
    <row r="174" spans="4:4" s="448" customFormat="1">
      <c r="D174" s="477"/>
    </row>
    <row r="175" spans="4:4" s="448" customFormat="1">
      <c r="D175" s="477"/>
    </row>
    <row r="176" spans="4:4" s="448" customFormat="1">
      <c r="D176" s="477"/>
    </row>
    <row r="177" spans="4:4" s="448" customFormat="1">
      <c r="D177" s="477"/>
    </row>
    <row r="178" spans="4:4" s="448" customFormat="1">
      <c r="D178" s="477"/>
    </row>
    <row r="179" spans="4:4" s="448" customFormat="1">
      <c r="D179" s="477"/>
    </row>
    <row r="180" spans="4:4" s="448" customFormat="1">
      <c r="D180" s="477"/>
    </row>
    <row r="181" spans="4:4" s="448" customFormat="1">
      <c r="D181" s="477"/>
    </row>
    <row r="182" spans="4:4" s="448" customFormat="1">
      <c r="D182" s="477"/>
    </row>
    <row r="183" spans="4:4" s="448" customFormat="1">
      <c r="D183" s="477"/>
    </row>
    <row r="184" spans="4:4" s="448" customFormat="1">
      <c r="D184" s="477"/>
    </row>
    <row r="185" spans="4:4" s="448" customFormat="1">
      <c r="D185" s="477"/>
    </row>
    <row r="186" spans="4:4" s="448" customFormat="1">
      <c r="D186" s="477"/>
    </row>
    <row r="187" spans="4:4" s="448" customFormat="1">
      <c r="D187" s="477"/>
    </row>
    <row r="188" spans="4:4" s="448" customFormat="1">
      <c r="D188" s="477"/>
    </row>
    <row r="189" spans="4:4" s="448" customFormat="1">
      <c r="D189" s="477"/>
    </row>
    <row r="190" spans="4:4" s="448" customFormat="1">
      <c r="D190" s="477"/>
    </row>
    <row r="191" spans="4:4" s="448" customFormat="1">
      <c r="D191" s="477"/>
    </row>
    <row r="192" spans="4:4" s="448" customFormat="1">
      <c r="D192" s="477"/>
    </row>
    <row r="193" spans="4:4" s="448" customFormat="1">
      <c r="D193" s="477"/>
    </row>
    <row r="194" spans="4:4" s="448" customFormat="1">
      <c r="D194" s="477"/>
    </row>
    <row r="195" spans="4:4" s="448" customFormat="1">
      <c r="D195" s="477"/>
    </row>
    <row r="196" spans="4:4" s="448" customFormat="1">
      <c r="D196" s="477"/>
    </row>
    <row r="197" spans="4:4" s="448" customFormat="1">
      <c r="D197" s="477"/>
    </row>
    <row r="198" spans="4:4" s="448" customFormat="1">
      <c r="D198" s="477"/>
    </row>
    <row r="199" spans="4:4" s="448" customFormat="1">
      <c r="D199" s="477"/>
    </row>
    <row r="200" spans="4:4" s="448" customFormat="1">
      <c r="D200" s="477"/>
    </row>
    <row r="201" spans="4:4" s="448" customFormat="1">
      <c r="D201" s="477"/>
    </row>
    <row r="202" spans="4:4" s="448" customFormat="1">
      <c r="D202" s="477"/>
    </row>
    <row r="203" spans="4:4" s="448" customFormat="1">
      <c r="D203" s="477"/>
    </row>
    <row r="204" spans="4:4" s="448" customFormat="1">
      <c r="D204" s="477"/>
    </row>
    <row r="205" spans="4:4" s="448" customFormat="1">
      <c r="D205" s="477"/>
    </row>
    <row r="206" spans="4:4" s="448" customFormat="1">
      <c r="D206" s="477"/>
    </row>
    <row r="207" spans="4:4" s="448" customFormat="1">
      <c r="D207" s="477"/>
    </row>
    <row r="208" spans="4:4" s="448" customFormat="1">
      <c r="D208" s="477"/>
    </row>
    <row r="209" spans="4:4" s="448" customFormat="1">
      <c r="D209" s="477"/>
    </row>
    <row r="210" spans="4:4" s="448" customFormat="1">
      <c r="D210" s="477"/>
    </row>
    <row r="211" spans="4:4" s="448" customFormat="1">
      <c r="D211" s="477"/>
    </row>
    <row r="212" spans="4:4" s="448" customFormat="1">
      <c r="D212" s="477"/>
    </row>
    <row r="213" spans="4:4" s="448" customFormat="1">
      <c r="D213" s="477"/>
    </row>
    <row r="214" spans="4:4" s="448" customFormat="1">
      <c r="D214" s="477"/>
    </row>
    <row r="215" spans="4:4" s="448" customFormat="1">
      <c r="D215" s="477"/>
    </row>
    <row r="216" spans="4:4" s="448" customFormat="1">
      <c r="D216" s="477"/>
    </row>
    <row r="217" spans="4:4" s="448" customFormat="1">
      <c r="D217" s="477"/>
    </row>
    <row r="218" spans="4:4" s="448" customFormat="1">
      <c r="D218" s="477"/>
    </row>
    <row r="219" spans="4:4" s="448" customFormat="1">
      <c r="D219" s="477"/>
    </row>
    <row r="220" spans="4:4" s="448" customFormat="1">
      <c r="D220" s="477"/>
    </row>
    <row r="221" spans="4:4" s="448" customFormat="1">
      <c r="D221" s="477"/>
    </row>
    <row r="222" spans="4:4" s="448" customFormat="1">
      <c r="D222" s="477"/>
    </row>
    <row r="223" spans="4:4" s="448" customFormat="1">
      <c r="D223" s="477"/>
    </row>
    <row r="224" spans="4:4" s="448" customFormat="1">
      <c r="D224" s="477"/>
    </row>
    <row r="225" spans="4:4" s="448" customFormat="1">
      <c r="D225" s="477"/>
    </row>
    <row r="226" spans="4:4" s="448" customFormat="1">
      <c r="D226" s="477"/>
    </row>
    <row r="227" spans="4:4" s="448" customFormat="1">
      <c r="D227" s="477"/>
    </row>
    <row r="228" spans="4:4" s="448" customFormat="1">
      <c r="D228" s="477"/>
    </row>
    <row r="229" spans="4:4" s="448" customFormat="1">
      <c r="D229" s="477"/>
    </row>
    <row r="230" spans="4:4" s="448" customFormat="1">
      <c r="D230" s="477"/>
    </row>
    <row r="231" spans="4:4" s="448" customFormat="1">
      <c r="D231" s="477"/>
    </row>
    <row r="232" spans="4:4" s="448" customFormat="1">
      <c r="D232" s="477"/>
    </row>
    <row r="233" spans="4:4" s="448" customFormat="1">
      <c r="D233" s="477"/>
    </row>
    <row r="234" spans="4:4" s="448" customFormat="1">
      <c r="D234" s="477"/>
    </row>
    <row r="235" spans="4:4" s="448" customFormat="1">
      <c r="D235" s="477"/>
    </row>
    <row r="236" spans="4:4" s="448" customFormat="1">
      <c r="D236" s="477"/>
    </row>
    <row r="237" spans="4:4" s="448" customFormat="1">
      <c r="D237" s="477"/>
    </row>
    <row r="238" spans="4:4" s="448" customFormat="1">
      <c r="D238" s="477"/>
    </row>
    <row r="239" spans="4:4" s="448" customFormat="1">
      <c r="D239" s="477"/>
    </row>
    <row r="240" spans="4:4" s="448" customFormat="1">
      <c r="D240" s="477"/>
    </row>
    <row r="241" spans="4:4" s="448" customFormat="1">
      <c r="D241" s="477"/>
    </row>
    <row r="242" spans="4:4" s="448" customFormat="1">
      <c r="D242" s="477"/>
    </row>
    <row r="243" spans="4:4" s="448" customFormat="1">
      <c r="D243" s="477"/>
    </row>
    <row r="244" spans="4:4" s="448" customFormat="1">
      <c r="D244" s="477"/>
    </row>
    <row r="245" spans="4:4" s="448" customFormat="1">
      <c r="D245" s="477"/>
    </row>
    <row r="246" spans="4:4" s="448" customFormat="1">
      <c r="D246" s="477"/>
    </row>
    <row r="247" spans="4:4" s="448" customFormat="1">
      <c r="D247" s="477"/>
    </row>
    <row r="248" spans="4:4" s="448" customFormat="1">
      <c r="D248" s="477"/>
    </row>
    <row r="249" spans="4:4" s="448" customFormat="1">
      <c r="D249" s="477"/>
    </row>
    <row r="250" spans="4:4" s="448" customFormat="1">
      <c r="D250" s="477"/>
    </row>
    <row r="251" spans="4:4" s="448" customFormat="1">
      <c r="D251" s="477"/>
    </row>
    <row r="252" spans="4:4" s="448" customFormat="1">
      <c r="D252" s="477"/>
    </row>
    <row r="253" spans="4:4" s="448" customFormat="1">
      <c r="D253" s="477"/>
    </row>
    <row r="254" spans="4:4" s="448" customFormat="1">
      <c r="D254" s="477"/>
    </row>
    <row r="255" spans="4:4" s="448" customFormat="1">
      <c r="D255" s="477"/>
    </row>
    <row r="256" spans="4:4" s="448" customFormat="1">
      <c r="D256" s="477"/>
    </row>
    <row r="257" spans="4:4" s="448" customFormat="1">
      <c r="D257" s="477"/>
    </row>
    <row r="258" spans="4:4" s="448" customFormat="1">
      <c r="D258" s="477"/>
    </row>
    <row r="259" spans="4:4" s="448" customFormat="1">
      <c r="D259" s="477"/>
    </row>
    <row r="260" spans="4:4" s="448" customFormat="1">
      <c r="D260" s="477"/>
    </row>
    <row r="261" spans="4:4" s="448" customFormat="1">
      <c r="D261" s="477"/>
    </row>
    <row r="262" spans="4:4" s="448" customFormat="1">
      <c r="D262" s="477"/>
    </row>
    <row r="263" spans="4:4" s="448" customFormat="1">
      <c r="D263" s="477"/>
    </row>
    <row r="264" spans="4:4" s="448" customFormat="1">
      <c r="D264" s="477"/>
    </row>
    <row r="265" spans="4:4" s="448" customFormat="1">
      <c r="D265" s="477"/>
    </row>
    <row r="266" spans="4:4" s="448" customFormat="1">
      <c r="D266" s="477"/>
    </row>
    <row r="267" spans="4:4" s="448" customFormat="1">
      <c r="D267" s="477"/>
    </row>
    <row r="268" spans="4:4" s="448" customFormat="1">
      <c r="D268" s="477"/>
    </row>
    <row r="269" spans="4:4" s="448" customFormat="1">
      <c r="D269" s="477"/>
    </row>
    <row r="270" spans="4:4" s="448" customFormat="1">
      <c r="D270" s="477"/>
    </row>
    <row r="271" spans="4:4" s="448" customFormat="1">
      <c r="D271" s="477"/>
    </row>
    <row r="272" spans="4:4" s="448" customFormat="1">
      <c r="D272" s="477"/>
    </row>
    <row r="273" spans="4:4" s="448" customFormat="1">
      <c r="D273" s="477"/>
    </row>
    <row r="274" spans="4:4" s="448" customFormat="1">
      <c r="D274" s="477"/>
    </row>
    <row r="275" spans="4:4" s="448" customFormat="1">
      <c r="D275" s="477"/>
    </row>
    <row r="276" spans="4:4" s="448" customFormat="1">
      <c r="D276" s="477"/>
    </row>
    <row r="277" spans="4:4" s="448" customFormat="1">
      <c r="D277" s="477"/>
    </row>
    <row r="278" spans="4:4" s="448" customFormat="1">
      <c r="D278" s="477"/>
    </row>
    <row r="279" spans="4:4" s="448" customFormat="1">
      <c r="D279" s="477"/>
    </row>
    <row r="280" spans="4:4" s="448" customFormat="1">
      <c r="D280" s="477"/>
    </row>
    <row r="281" spans="4:4" s="448" customFormat="1">
      <c r="D281" s="477"/>
    </row>
    <row r="282" spans="4:4" s="448" customFormat="1">
      <c r="D282" s="477"/>
    </row>
    <row r="283" spans="4:4" s="448" customFormat="1">
      <c r="D283" s="477"/>
    </row>
    <row r="284" spans="4:4" s="448" customFormat="1">
      <c r="D284" s="477"/>
    </row>
    <row r="285" spans="4:4" s="448" customFormat="1">
      <c r="D285" s="477"/>
    </row>
    <row r="286" spans="4:4" s="448" customFormat="1">
      <c r="D286" s="477"/>
    </row>
    <row r="287" spans="4:4" s="448" customFormat="1">
      <c r="D287" s="477"/>
    </row>
    <row r="288" spans="4:4" s="448" customFormat="1">
      <c r="D288" s="477"/>
    </row>
    <row r="289" spans="4:4" s="448" customFormat="1">
      <c r="D289" s="477"/>
    </row>
    <row r="290" spans="4:4" s="448" customFormat="1">
      <c r="D290" s="477"/>
    </row>
    <row r="291" spans="4:4" s="448" customFormat="1">
      <c r="D291" s="477"/>
    </row>
    <row r="292" spans="4:4" s="448" customFormat="1">
      <c r="D292" s="477"/>
    </row>
    <row r="293" spans="4:4" s="448" customFormat="1">
      <c r="D293" s="477"/>
    </row>
    <row r="294" spans="4:4" s="448" customFormat="1">
      <c r="D294" s="477"/>
    </row>
    <row r="295" spans="4:4" s="448" customFormat="1">
      <c r="D295" s="477"/>
    </row>
    <row r="296" spans="4:4" s="448" customFormat="1">
      <c r="D296" s="477"/>
    </row>
    <row r="297" spans="4:4" s="448" customFormat="1">
      <c r="D297" s="477"/>
    </row>
    <row r="298" spans="4:4" s="448" customFormat="1">
      <c r="D298" s="477"/>
    </row>
    <row r="299" spans="4:4" s="448" customFormat="1">
      <c r="D299" s="477"/>
    </row>
    <row r="300" spans="4:4" s="448" customFormat="1">
      <c r="D300" s="477"/>
    </row>
    <row r="301" spans="4:4" s="448" customFormat="1">
      <c r="D301" s="477"/>
    </row>
    <row r="302" spans="4:4" s="448" customFormat="1">
      <c r="D302" s="477"/>
    </row>
    <row r="303" spans="4:4" s="448" customFormat="1">
      <c r="D303" s="477"/>
    </row>
    <row r="304" spans="4:4" s="448" customFormat="1">
      <c r="D304" s="477"/>
    </row>
    <row r="305" spans="4:4" s="448" customFormat="1">
      <c r="D305" s="477"/>
    </row>
    <row r="306" spans="4:4" s="448" customFormat="1">
      <c r="D306" s="477"/>
    </row>
    <row r="307" spans="4:4" s="448" customFormat="1">
      <c r="D307" s="477"/>
    </row>
    <row r="308" spans="4:4" s="448" customFormat="1">
      <c r="D308" s="477"/>
    </row>
    <row r="309" spans="4:4" s="448" customFormat="1">
      <c r="D309" s="477"/>
    </row>
    <row r="310" spans="4:4" s="448" customFormat="1">
      <c r="D310" s="477"/>
    </row>
    <row r="311" spans="4:4" s="448" customFormat="1">
      <c r="D311" s="477"/>
    </row>
    <row r="312" spans="4:4" s="448" customFormat="1">
      <c r="D312" s="477"/>
    </row>
    <row r="313" spans="4:4" s="448" customFormat="1">
      <c r="D313" s="477"/>
    </row>
    <row r="314" spans="4:4" s="448" customFormat="1">
      <c r="D314" s="477"/>
    </row>
    <row r="315" spans="4:4" s="448" customFormat="1">
      <c r="D315" s="477"/>
    </row>
    <row r="316" spans="4:4" s="448" customFormat="1">
      <c r="D316" s="477"/>
    </row>
    <row r="317" spans="4:4" s="448" customFormat="1">
      <c r="D317" s="477"/>
    </row>
    <row r="318" spans="4:4" s="448" customFormat="1">
      <c r="D318" s="477"/>
    </row>
    <row r="319" spans="4:4" s="448" customFormat="1">
      <c r="D319" s="477"/>
    </row>
    <row r="320" spans="4:4" s="448" customFormat="1">
      <c r="D320" s="477"/>
    </row>
    <row r="321" spans="4:4" s="448" customFormat="1">
      <c r="D321" s="477"/>
    </row>
    <row r="322" spans="4:4" s="448" customFormat="1">
      <c r="D322" s="477"/>
    </row>
    <row r="323" spans="4:4" s="448" customFormat="1">
      <c r="D323" s="477"/>
    </row>
    <row r="324" spans="4:4" s="448" customFormat="1">
      <c r="D324" s="477"/>
    </row>
    <row r="325" spans="4:4" s="448" customFormat="1">
      <c r="D325" s="477"/>
    </row>
    <row r="326" spans="4:4" s="448" customFormat="1">
      <c r="D326" s="477"/>
    </row>
    <row r="327" spans="4:4" s="448" customFormat="1">
      <c r="D327" s="477"/>
    </row>
    <row r="328" spans="4:4" s="448" customFormat="1">
      <c r="D328" s="477"/>
    </row>
    <row r="329" spans="4:4" s="448" customFormat="1">
      <c r="D329" s="477"/>
    </row>
    <row r="330" spans="4:4" s="448" customFormat="1">
      <c r="D330" s="477"/>
    </row>
    <row r="331" spans="4:4" s="448" customFormat="1">
      <c r="D331" s="477"/>
    </row>
    <row r="332" spans="4:4" s="448" customFormat="1">
      <c r="D332" s="477"/>
    </row>
    <row r="333" spans="4:4" s="448" customFormat="1">
      <c r="D333" s="477"/>
    </row>
    <row r="334" spans="4:4" s="448" customFormat="1">
      <c r="D334" s="477"/>
    </row>
    <row r="335" spans="4:4" s="448" customFormat="1">
      <c r="D335" s="477"/>
    </row>
    <row r="336" spans="4:4" s="448" customFormat="1">
      <c r="D336" s="477"/>
    </row>
    <row r="337" spans="4:4" s="448" customFormat="1">
      <c r="D337" s="477"/>
    </row>
    <row r="338" spans="4:4" s="448" customFormat="1">
      <c r="D338" s="477"/>
    </row>
    <row r="339" spans="4:4" s="448" customFormat="1">
      <c r="D339" s="477"/>
    </row>
    <row r="340" spans="4:4" s="448" customFormat="1">
      <c r="D340" s="477"/>
    </row>
    <row r="341" spans="4:4" s="448" customFormat="1">
      <c r="D341" s="477"/>
    </row>
    <row r="342" spans="4:4" s="448" customFormat="1">
      <c r="D342" s="477"/>
    </row>
    <row r="343" spans="4:4" s="448" customFormat="1">
      <c r="D343" s="477"/>
    </row>
    <row r="344" spans="4:4" s="448" customFormat="1">
      <c r="D344" s="477"/>
    </row>
    <row r="345" spans="4:4" s="448" customFormat="1">
      <c r="D345" s="477"/>
    </row>
    <row r="346" spans="4:4" s="448" customFormat="1">
      <c r="D346" s="477"/>
    </row>
    <row r="347" spans="4:4" s="448" customFormat="1">
      <c r="D347" s="477"/>
    </row>
    <row r="348" spans="4:4" s="448" customFormat="1">
      <c r="D348" s="477"/>
    </row>
    <row r="349" spans="4:4" s="448" customFormat="1">
      <c r="D349" s="477"/>
    </row>
    <row r="350" spans="4:4" s="448" customFormat="1">
      <c r="D350" s="477"/>
    </row>
    <row r="351" spans="4:4" s="448" customFormat="1">
      <c r="D351" s="477"/>
    </row>
    <row r="352" spans="4:4" s="448" customFormat="1">
      <c r="D352" s="477"/>
    </row>
    <row r="353" spans="4:4" s="448" customFormat="1">
      <c r="D353" s="477"/>
    </row>
    <row r="354" spans="4:4" s="448" customFormat="1">
      <c r="D354" s="477"/>
    </row>
    <row r="355" spans="4:4" s="448" customFormat="1">
      <c r="D355" s="477"/>
    </row>
    <row r="356" spans="4:4" s="448" customFormat="1">
      <c r="D356" s="477"/>
    </row>
    <row r="357" spans="4:4" s="448" customFormat="1">
      <c r="D357" s="477"/>
    </row>
    <row r="358" spans="4:4" s="448" customFormat="1">
      <c r="D358" s="477"/>
    </row>
    <row r="359" spans="4:4" s="448" customFormat="1">
      <c r="D359" s="477"/>
    </row>
    <row r="360" spans="4:4" s="448" customFormat="1">
      <c r="D360" s="477"/>
    </row>
    <row r="361" spans="4:4" s="448" customFormat="1">
      <c r="D361" s="477"/>
    </row>
    <row r="362" spans="4:4" s="448" customFormat="1">
      <c r="D362" s="477"/>
    </row>
    <row r="363" spans="4:4" s="448" customFormat="1">
      <c r="D363" s="477"/>
    </row>
    <row r="364" spans="4:4" s="448" customFormat="1">
      <c r="D364" s="477"/>
    </row>
    <row r="365" spans="4:4" s="448" customFormat="1">
      <c r="D365" s="477"/>
    </row>
    <row r="366" spans="4:4" s="448" customFormat="1">
      <c r="D366" s="477"/>
    </row>
    <row r="367" spans="4:4" s="448" customFormat="1">
      <c r="D367" s="477"/>
    </row>
    <row r="368" spans="4:4" s="448" customFormat="1">
      <c r="D368" s="477"/>
    </row>
    <row r="369" spans="4:4" s="448" customFormat="1">
      <c r="D369" s="477"/>
    </row>
    <row r="370" spans="4:4" s="448" customFormat="1">
      <c r="D370" s="477"/>
    </row>
    <row r="371" spans="4:4" s="448" customFormat="1">
      <c r="D371" s="477"/>
    </row>
    <row r="372" spans="4:4" s="448" customFormat="1">
      <c r="D372" s="477"/>
    </row>
    <row r="373" spans="4:4" s="448" customFormat="1">
      <c r="D373" s="477"/>
    </row>
    <row r="374" spans="4:4" s="448" customFormat="1">
      <c r="D374" s="477"/>
    </row>
    <row r="375" spans="4:4" s="448" customFormat="1">
      <c r="D375" s="477"/>
    </row>
    <row r="376" spans="4:4" s="448" customFormat="1">
      <c r="D376" s="477"/>
    </row>
    <row r="377" spans="4:4" s="448" customFormat="1">
      <c r="D377" s="477"/>
    </row>
    <row r="378" spans="4:4" s="448" customFormat="1">
      <c r="D378" s="477"/>
    </row>
    <row r="379" spans="4:4" s="448" customFormat="1">
      <c r="D379" s="477"/>
    </row>
    <row r="380" spans="4:4" s="448" customFormat="1">
      <c r="D380" s="477"/>
    </row>
    <row r="381" spans="4:4" s="448" customFormat="1">
      <c r="D381" s="477"/>
    </row>
    <row r="382" spans="4:4" s="448" customFormat="1">
      <c r="D382" s="477"/>
    </row>
    <row r="383" spans="4:4" s="448" customFormat="1">
      <c r="D383" s="477"/>
    </row>
    <row r="384" spans="4:4" s="448" customFormat="1">
      <c r="D384" s="477"/>
    </row>
    <row r="385" spans="4:4" s="448" customFormat="1">
      <c r="D385" s="477"/>
    </row>
    <row r="386" spans="4:4" s="448" customFormat="1">
      <c r="D386" s="477"/>
    </row>
    <row r="387" spans="4:4" s="448" customFormat="1">
      <c r="D387" s="477"/>
    </row>
    <row r="388" spans="4:4" s="448" customFormat="1">
      <c r="D388" s="477"/>
    </row>
    <row r="389" spans="4:4" s="448" customFormat="1">
      <c r="D389" s="477"/>
    </row>
    <row r="390" spans="4:4" s="448" customFormat="1">
      <c r="D390" s="477"/>
    </row>
    <row r="391" spans="4:4" s="448" customFormat="1">
      <c r="D391" s="477"/>
    </row>
    <row r="392" spans="4:4" s="448" customFormat="1">
      <c r="D392" s="477"/>
    </row>
    <row r="393" spans="4:4" s="448" customFormat="1">
      <c r="D393" s="477"/>
    </row>
    <row r="394" spans="4:4" s="448" customFormat="1">
      <c r="D394" s="477"/>
    </row>
    <row r="395" spans="4:4" s="448" customFormat="1">
      <c r="D395" s="477"/>
    </row>
    <row r="396" spans="4:4" s="448" customFormat="1">
      <c r="D396" s="477"/>
    </row>
    <row r="397" spans="4:4" s="448" customFormat="1">
      <c r="D397" s="477"/>
    </row>
    <row r="398" spans="4:4" s="448" customFormat="1">
      <c r="D398" s="477"/>
    </row>
    <row r="399" spans="4:4" s="448" customFormat="1">
      <c r="D399" s="477"/>
    </row>
    <row r="400" spans="4:4" s="448" customFormat="1">
      <c r="D400" s="477"/>
    </row>
    <row r="401" spans="4:4" s="448" customFormat="1">
      <c r="D401" s="477"/>
    </row>
    <row r="402" spans="4:4" s="448" customFormat="1">
      <c r="D402" s="477"/>
    </row>
    <row r="403" spans="4:4" s="448" customFormat="1">
      <c r="D403" s="477"/>
    </row>
    <row r="404" spans="4:4" s="448" customFormat="1">
      <c r="D404" s="477"/>
    </row>
    <row r="405" spans="4:4" s="448" customFormat="1">
      <c r="D405" s="477"/>
    </row>
    <row r="406" spans="4:4" s="448" customFormat="1">
      <c r="D406" s="477"/>
    </row>
    <row r="407" spans="4:4" s="448" customFormat="1">
      <c r="D407" s="477"/>
    </row>
    <row r="408" spans="4:4" s="448" customFormat="1">
      <c r="D408" s="477"/>
    </row>
    <row r="409" spans="4:4" s="448" customFormat="1">
      <c r="D409" s="477"/>
    </row>
    <row r="410" spans="4:4" s="448" customFormat="1">
      <c r="D410" s="477"/>
    </row>
    <row r="411" spans="4:4" s="448" customFormat="1">
      <c r="D411" s="477"/>
    </row>
    <row r="412" spans="4:4" s="448" customFormat="1">
      <c r="D412" s="477"/>
    </row>
    <row r="413" spans="4:4" s="448" customFormat="1">
      <c r="D413" s="477"/>
    </row>
    <row r="414" spans="4:4" s="448" customFormat="1">
      <c r="D414" s="477"/>
    </row>
    <row r="415" spans="4:4" s="448" customFormat="1">
      <c r="D415" s="477"/>
    </row>
    <row r="416" spans="4:4" s="448" customFormat="1">
      <c r="D416" s="477"/>
    </row>
    <row r="417" spans="4:4" s="448" customFormat="1">
      <c r="D417" s="477"/>
    </row>
    <row r="418" spans="4:4" s="448" customFormat="1">
      <c r="D418" s="477"/>
    </row>
    <row r="419" spans="4:4" s="448" customFormat="1">
      <c r="D419" s="477"/>
    </row>
    <row r="420" spans="4:4" s="448" customFormat="1">
      <c r="D420" s="477"/>
    </row>
    <row r="421" spans="4:4" s="448" customFormat="1">
      <c r="D421" s="477"/>
    </row>
    <row r="422" spans="4:4" s="448" customFormat="1">
      <c r="D422" s="477"/>
    </row>
    <row r="423" spans="4:4" s="448" customFormat="1">
      <c r="D423" s="477"/>
    </row>
    <row r="424" spans="4:4" s="448" customFormat="1">
      <c r="D424" s="477"/>
    </row>
    <row r="425" spans="4:4" s="448" customFormat="1">
      <c r="D425" s="477"/>
    </row>
    <row r="426" spans="4:4" s="448" customFormat="1">
      <c r="D426" s="477"/>
    </row>
    <row r="427" spans="4:4" s="448" customFormat="1">
      <c r="D427" s="477"/>
    </row>
    <row r="428" spans="4:4" s="448" customFormat="1">
      <c r="D428" s="477"/>
    </row>
    <row r="429" spans="4:4" s="448" customFormat="1">
      <c r="D429" s="477"/>
    </row>
    <row r="430" spans="4:4" s="448" customFormat="1">
      <c r="D430" s="477"/>
    </row>
    <row r="431" spans="4:4" s="448" customFormat="1">
      <c r="D431" s="477"/>
    </row>
    <row r="432" spans="4:4" s="448" customFormat="1">
      <c r="D432" s="477"/>
    </row>
    <row r="433" spans="4:4" s="448" customFormat="1">
      <c r="D433" s="477"/>
    </row>
    <row r="434" spans="4:4" s="448" customFormat="1">
      <c r="D434" s="477"/>
    </row>
    <row r="435" spans="4:4" s="448" customFormat="1">
      <c r="D435" s="477"/>
    </row>
    <row r="436" spans="4:4" s="448" customFormat="1">
      <c r="D436" s="477"/>
    </row>
    <row r="437" spans="4:4" s="448" customFormat="1">
      <c r="D437" s="477"/>
    </row>
    <row r="438" spans="4:4" s="448" customFormat="1">
      <c r="D438" s="477"/>
    </row>
    <row r="439" spans="4:4" s="448" customFormat="1">
      <c r="D439" s="477"/>
    </row>
    <row r="440" spans="4:4" s="448" customFormat="1">
      <c r="D440" s="477"/>
    </row>
    <row r="441" spans="4:4" s="448" customFormat="1">
      <c r="D441" s="477"/>
    </row>
    <row r="442" spans="4:4" s="448" customFormat="1">
      <c r="D442" s="477"/>
    </row>
    <row r="443" spans="4:4" s="448" customFormat="1">
      <c r="D443" s="477"/>
    </row>
    <row r="444" spans="4:4" s="448" customFormat="1">
      <c r="D444" s="477"/>
    </row>
    <row r="445" spans="4:4" s="448" customFormat="1">
      <c r="D445" s="477"/>
    </row>
    <row r="446" spans="4:4" s="448" customFormat="1">
      <c r="D446" s="477"/>
    </row>
    <row r="447" spans="4:4" s="448" customFormat="1">
      <c r="D447" s="477"/>
    </row>
    <row r="448" spans="4:4" s="448" customFormat="1">
      <c r="D448" s="477"/>
    </row>
    <row r="449" spans="4:4" s="448" customFormat="1">
      <c r="D449" s="477"/>
    </row>
    <row r="450" spans="4:4" s="448" customFormat="1">
      <c r="D450" s="477"/>
    </row>
    <row r="451" spans="4:4" s="448" customFormat="1">
      <c r="D451" s="477"/>
    </row>
    <row r="452" spans="4:4" s="448" customFormat="1">
      <c r="D452" s="477"/>
    </row>
    <row r="453" spans="4:4" s="448" customFormat="1">
      <c r="D453" s="477"/>
    </row>
    <row r="454" spans="4:4" s="448" customFormat="1">
      <c r="D454" s="477"/>
    </row>
    <row r="455" spans="4:4" s="448" customFormat="1">
      <c r="D455" s="477"/>
    </row>
    <row r="456" spans="4:4" s="448" customFormat="1">
      <c r="D456" s="477"/>
    </row>
    <row r="457" spans="4:4" s="448" customFormat="1">
      <c r="D457" s="477"/>
    </row>
    <row r="458" spans="4:4" s="448" customFormat="1">
      <c r="D458" s="477"/>
    </row>
    <row r="459" spans="4:4" s="448" customFormat="1">
      <c r="D459" s="477"/>
    </row>
    <row r="460" spans="4:4" s="448" customFormat="1">
      <c r="D460" s="477"/>
    </row>
    <row r="461" spans="4:4" s="448" customFormat="1">
      <c r="D461" s="477"/>
    </row>
    <row r="462" spans="4:4" s="448" customFormat="1">
      <c r="D462" s="477"/>
    </row>
    <row r="463" spans="4:4" s="448" customFormat="1">
      <c r="D463" s="477"/>
    </row>
    <row r="464" spans="4:4" s="448" customFormat="1">
      <c r="D464" s="477"/>
    </row>
    <row r="465" spans="4:4" s="448" customFormat="1">
      <c r="D465" s="477"/>
    </row>
    <row r="466" spans="4:4" s="448" customFormat="1">
      <c r="D466" s="477"/>
    </row>
    <row r="467" spans="4:4" s="448" customFormat="1">
      <c r="D467" s="477"/>
    </row>
    <row r="468" spans="4:4" s="448" customFormat="1">
      <c r="D468" s="477"/>
    </row>
    <row r="469" spans="4:4" s="448" customFormat="1">
      <c r="D469" s="477"/>
    </row>
    <row r="470" spans="4:4" s="448" customFormat="1">
      <c r="D470" s="477"/>
    </row>
    <row r="471" spans="4:4" s="448" customFormat="1">
      <c r="D471" s="477"/>
    </row>
    <row r="472" spans="4:4" s="448" customFormat="1">
      <c r="D472" s="477"/>
    </row>
    <row r="473" spans="4:4" s="448" customFormat="1">
      <c r="D473" s="477"/>
    </row>
    <row r="474" spans="4:4" s="448" customFormat="1">
      <c r="D474" s="477"/>
    </row>
    <row r="475" spans="4:4" s="448" customFormat="1">
      <c r="D475" s="477"/>
    </row>
    <row r="476" spans="4:4" s="448" customFormat="1">
      <c r="D476" s="477"/>
    </row>
    <row r="477" spans="4:4" s="448" customFormat="1">
      <c r="D477" s="477"/>
    </row>
    <row r="478" spans="4:4" s="448" customFormat="1">
      <c r="D478" s="477"/>
    </row>
    <row r="479" spans="4:4" s="448" customFormat="1">
      <c r="D479" s="477"/>
    </row>
    <row r="480" spans="4:4" s="448" customFormat="1">
      <c r="D480" s="477"/>
    </row>
    <row r="481" spans="4:4" s="448" customFormat="1">
      <c r="D481" s="477"/>
    </row>
    <row r="482" spans="4:4" s="448" customFormat="1">
      <c r="D482" s="477"/>
    </row>
    <row r="483" spans="4:4" s="448" customFormat="1">
      <c r="D483" s="477"/>
    </row>
    <row r="484" spans="4:4" s="448" customFormat="1">
      <c r="D484" s="477"/>
    </row>
    <row r="485" spans="4:4" s="448" customFormat="1">
      <c r="D485" s="477"/>
    </row>
    <row r="486" spans="4:4" s="448" customFormat="1">
      <c r="D486" s="477"/>
    </row>
    <row r="487" spans="4:4" s="448" customFormat="1">
      <c r="D487" s="477"/>
    </row>
    <row r="488" spans="4:4" s="448" customFormat="1">
      <c r="D488" s="477"/>
    </row>
    <row r="489" spans="4:4" s="448" customFormat="1">
      <c r="D489" s="477"/>
    </row>
    <row r="490" spans="4:4" s="448" customFormat="1">
      <c r="D490" s="477"/>
    </row>
    <row r="491" spans="4:4" s="448" customFormat="1">
      <c r="D491" s="477"/>
    </row>
    <row r="492" spans="4:4" s="448" customFormat="1">
      <c r="D492" s="477"/>
    </row>
    <row r="493" spans="4:4" s="448" customFormat="1">
      <c r="D493" s="477"/>
    </row>
    <row r="494" spans="4:4" s="448" customFormat="1">
      <c r="D494" s="477"/>
    </row>
    <row r="495" spans="4:4" s="448" customFormat="1">
      <c r="D495" s="477"/>
    </row>
    <row r="496" spans="4:4" s="448" customFormat="1">
      <c r="D496" s="477"/>
    </row>
    <row r="497" spans="4:4" s="448" customFormat="1">
      <c r="D497" s="477"/>
    </row>
    <row r="498" spans="4:4" s="448" customFormat="1">
      <c r="D498" s="477"/>
    </row>
    <row r="499" spans="4:4" s="448" customFormat="1">
      <c r="D499" s="477"/>
    </row>
    <row r="500" spans="4:4" s="448" customFormat="1">
      <c r="D500" s="477"/>
    </row>
    <row r="501" spans="4:4" s="448" customFormat="1">
      <c r="D501" s="477"/>
    </row>
    <row r="502" spans="4:4" s="448" customFormat="1">
      <c r="D502" s="477"/>
    </row>
    <row r="503" spans="4:4" s="448" customFormat="1">
      <c r="D503" s="477"/>
    </row>
    <row r="504" spans="4:4" s="448" customFormat="1">
      <c r="D504" s="477"/>
    </row>
    <row r="505" spans="4:4" s="448" customFormat="1">
      <c r="D505" s="477"/>
    </row>
  </sheetData>
  <mergeCells count="4">
    <mergeCell ref="E8:G8"/>
    <mergeCell ref="I8:K8"/>
    <mergeCell ref="E9:G9"/>
    <mergeCell ref="I9:K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headerFooter scaleWithDoc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T505"/>
  <sheetViews>
    <sheetView showGridLines="0" view="pageBreakPreview" zoomScale="90" zoomScaleNormal="100" zoomScaleSheetLayoutView="90" workbookViewId="0">
      <selection activeCell="B5" sqref="B5"/>
    </sheetView>
  </sheetViews>
  <sheetFormatPr defaultColWidth="7.5703125" defaultRowHeight="16.5"/>
  <cols>
    <col min="1" max="1" width="1" style="452" customWidth="1"/>
    <col min="2" max="2" width="12.7109375" style="452" customWidth="1"/>
    <col min="3" max="3" width="32.7109375" style="452" customWidth="1"/>
    <col min="4" max="4" width="7" style="459" customWidth="1"/>
    <col min="5" max="5" width="8.28515625" style="452" customWidth="1"/>
    <col min="6" max="6" width="9.140625" style="452" customWidth="1"/>
    <col min="7" max="7" width="11.7109375" style="452" customWidth="1"/>
    <col min="8" max="8" width="1.140625" style="452" customWidth="1"/>
    <col min="9" max="9" width="8.28515625" style="452" customWidth="1"/>
    <col min="10" max="10" width="9.140625" style="452" customWidth="1"/>
    <col min="11" max="11" width="11.7109375" style="452" customWidth="1"/>
    <col min="12" max="12" width="0.5703125" style="452" customWidth="1"/>
    <col min="13" max="13" width="0.140625" style="452" hidden="1" customWidth="1"/>
    <col min="14" max="254" width="7.5703125" style="452"/>
    <col min="255" max="255" width="1" style="452" customWidth="1"/>
    <col min="256" max="256" width="2.85546875" style="452" customWidth="1"/>
    <col min="257" max="257" width="4.28515625" style="452" customWidth="1"/>
    <col min="258" max="258" width="36.7109375" style="452" customWidth="1"/>
    <col min="259" max="259" width="1.5703125" style="452" customWidth="1"/>
    <col min="260" max="261" width="9.85546875" style="452" customWidth="1"/>
    <col min="262" max="262" width="13.28515625" style="452" customWidth="1"/>
    <col min="263" max="263" width="1.7109375" style="452" customWidth="1"/>
    <col min="264" max="265" width="9.85546875" style="452" customWidth="1"/>
    <col min="266" max="266" width="13.28515625" style="452" customWidth="1"/>
    <col min="267" max="267" width="0.5703125" style="452" customWidth="1"/>
    <col min="268" max="268" width="7.5703125" style="452" hidden="1" customWidth="1"/>
    <col min="269" max="269" width="1.5703125" style="452" customWidth="1"/>
    <col min="270" max="510" width="7.5703125" style="452"/>
    <col min="511" max="511" width="1" style="452" customWidth="1"/>
    <col min="512" max="512" width="2.85546875" style="452" customWidth="1"/>
    <col min="513" max="513" width="4.28515625" style="452" customWidth="1"/>
    <col min="514" max="514" width="36.7109375" style="452" customWidth="1"/>
    <col min="515" max="515" width="1.5703125" style="452" customWidth="1"/>
    <col min="516" max="517" width="9.85546875" style="452" customWidth="1"/>
    <col min="518" max="518" width="13.28515625" style="452" customWidth="1"/>
    <col min="519" max="519" width="1.7109375" style="452" customWidth="1"/>
    <col min="520" max="521" width="9.85546875" style="452" customWidth="1"/>
    <col min="522" max="522" width="13.28515625" style="452" customWidth="1"/>
    <col min="523" max="523" width="0.5703125" style="452" customWidth="1"/>
    <col min="524" max="524" width="7.5703125" style="452" hidden="1" customWidth="1"/>
    <col min="525" max="525" width="1.5703125" style="452" customWidth="1"/>
    <col min="526" max="766" width="7.5703125" style="452"/>
    <col min="767" max="767" width="1" style="452" customWidth="1"/>
    <col min="768" max="768" width="2.85546875" style="452" customWidth="1"/>
    <col min="769" max="769" width="4.28515625" style="452" customWidth="1"/>
    <col min="770" max="770" width="36.7109375" style="452" customWidth="1"/>
    <col min="771" max="771" width="1.5703125" style="452" customWidth="1"/>
    <col min="772" max="773" width="9.85546875" style="452" customWidth="1"/>
    <col min="774" max="774" width="13.28515625" style="452" customWidth="1"/>
    <col min="775" max="775" width="1.7109375" style="452" customWidth="1"/>
    <col min="776" max="777" width="9.85546875" style="452" customWidth="1"/>
    <col min="778" max="778" width="13.28515625" style="452" customWidth="1"/>
    <col min="779" max="779" width="0.5703125" style="452" customWidth="1"/>
    <col min="780" max="780" width="7.5703125" style="452" hidden="1" customWidth="1"/>
    <col min="781" max="781" width="1.5703125" style="452" customWidth="1"/>
    <col min="782" max="1022" width="7.5703125" style="452"/>
    <col min="1023" max="1023" width="1" style="452" customWidth="1"/>
    <col min="1024" max="1024" width="2.85546875" style="452" customWidth="1"/>
    <col min="1025" max="1025" width="4.28515625" style="452" customWidth="1"/>
    <col min="1026" max="1026" width="36.7109375" style="452" customWidth="1"/>
    <col min="1027" max="1027" width="1.5703125" style="452" customWidth="1"/>
    <col min="1028" max="1029" width="9.85546875" style="452" customWidth="1"/>
    <col min="1030" max="1030" width="13.28515625" style="452" customWidth="1"/>
    <col min="1031" max="1031" width="1.7109375" style="452" customWidth="1"/>
    <col min="1032" max="1033" width="9.85546875" style="452" customWidth="1"/>
    <col min="1034" max="1034" width="13.28515625" style="452" customWidth="1"/>
    <col min="1035" max="1035" width="0.5703125" style="452" customWidth="1"/>
    <col min="1036" max="1036" width="7.5703125" style="452" hidden="1" customWidth="1"/>
    <col min="1037" max="1037" width="1.5703125" style="452" customWidth="1"/>
    <col min="1038" max="1278" width="7.5703125" style="452"/>
    <col min="1279" max="1279" width="1" style="452" customWidth="1"/>
    <col min="1280" max="1280" width="2.85546875" style="452" customWidth="1"/>
    <col min="1281" max="1281" width="4.28515625" style="452" customWidth="1"/>
    <col min="1282" max="1282" width="36.7109375" style="452" customWidth="1"/>
    <col min="1283" max="1283" width="1.5703125" style="452" customWidth="1"/>
    <col min="1284" max="1285" width="9.85546875" style="452" customWidth="1"/>
    <col min="1286" max="1286" width="13.28515625" style="452" customWidth="1"/>
    <col min="1287" max="1287" width="1.7109375" style="452" customWidth="1"/>
    <col min="1288" max="1289" width="9.85546875" style="452" customWidth="1"/>
    <col min="1290" max="1290" width="13.28515625" style="452" customWidth="1"/>
    <col min="1291" max="1291" width="0.5703125" style="452" customWidth="1"/>
    <col min="1292" max="1292" width="7.5703125" style="452" hidden="1" customWidth="1"/>
    <col min="1293" max="1293" width="1.5703125" style="452" customWidth="1"/>
    <col min="1294" max="1534" width="7.5703125" style="452"/>
    <col min="1535" max="1535" width="1" style="452" customWidth="1"/>
    <col min="1536" max="1536" width="2.85546875" style="452" customWidth="1"/>
    <col min="1537" max="1537" width="4.28515625" style="452" customWidth="1"/>
    <col min="1538" max="1538" width="36.7109375" style="452" customWidth="1"/>
    <col min="1539" max="1539" width="1.5703125" style="452" customWidth="1"/>
    <col min="1540" max="1541" width="9.85546875" style="452" customWidth="1"/>
    <col min="1542" max="1542" width="13.28515625" style="452" customWidth="1"/>
    <col min="1543" max="1543" width="1.7109375" style="452" customWidth="1"/>
    <col min="1544" max="1545" width="9.85546875" style="452" customWidth="1"/>
    <col min="1546" max="1546" width="13.28515625" style="452" customWidth="1"/>
    <col min="1547" max="1547" width="0.5703125" style="452" customWidth="1"/>
    <col min="1548" max="1548" width="7.5703125" style="452" hidden="1" customWidth="1"/>
    <col min="1549" max="1549" width="1.5703125" style="452" customWidth="1"/>
    <col min="1550" max="1790" width="7.5703125" style="452"/>
    <col min="1791" max="1791" width="1" style="452" customWidth="1"/>
    <col min="1792" max="1792" width="2.85546875" style="452" customWidth="1"/>
    <col min="1793" max="1793" width="4.28515625" style="452" customWidth="1"/>
    <col min="1794" max="1794" width="36.7109375" style="452" customWidth="1"/>
    <col min="1795" max="1795" width="1.5703125" style="452" customWidth="1"/>
    <col min="1796" max="1797" width="9.85546875" style="452" customWidth="1"/>
    <col min="1798" max="1798" width="13.28515625" style="452" customWidth="1"/>
    <col min="1799" max="1799" width="1.7109375" style="452" customWidth="1"/>
    <col min="1800" max="1801" width="9.85546875" style="452" customWidth="1"/>
    <col min="1802" max="1802" width="13.28515625" style="452" customWidth="1"/>
    <col min="1803" max="1803" width="0.5703125" style="452" customWidth="1"/>
    <col min="1804" max="1804" width="7.5703125" style="452" hidden="1" customWidth="1"/>
    <col min="1805" max="1805" width="1.5703125" style="452" customWidth="1"/>
    <col min="1806" max="2046" width="7.5703125" style="452"/>
    <col min="2047" max="2047" width="1" style="452" customWidth="1"/>
    <col min="2048" max="2048" width="2.85546875" style="452" customWidth="1"/>
    <col min="2049" max="2049" width="4.28515625" style="452" customWidth="1"/>
    <col min="2050" max="2050" width="36.7109375" style="452" customWidth="1"/>
    <col min="2051" max="2051" width="1.5703125" style="452" customWidth="1"/>
    <col min="2052" max="2053" width="9.85546875" style="452" customWidth="1"/>
    <col min="2054" max="2054" width="13.28515625" style="452" customWidth="1"/>
    <col min="2055" max="2055" width="1.7109375" style="452" customWidth="1"/>
    <col min="2056" max="2057" width="9.85546875" style="452" customWidth="1"/>
    <col min="2058" max="2058" width="13.28515625" style="452" customWidth="1"/>
    <col min="2059" max="2059" width="0.5703125" style="452" customWidth="1"/>
    <col min="2060" max="2060" width="7.5703125" style="452" hidden="1" customWidth="1"/>
    <col min="2061" max="2061" width="1.5703125" style="452" customWidth="1"/>
    <col min="2062" max="2302" width="7.5703125" style="452"/>
    <col min="2303" max="2303" width="1" style="452" customWidth="1"/>
    <col min="2304" max="2304" width="2.85546875" style="452" customWidth="1"/>
    <col min="2305" max="2305" width="4.28515625" style="452" customWidth="1"/>
    <col min="2306" max="2306" width="36.7109375" style="452" customWidth="1"/>
    <col min="2307" max="2307" width="1.5703125" style="452" customWidth="1"/>
    <col min="2308" max="2309" width="9.85546875" style="452" customWidth="1"/>
    <col min="2310" max="2310" width="13.28515625" style="452" customWidth="1"/>
    <col min="2311" max="2311" width="1.7109375" style="452" customWidth="1"/>
    <col min="2312" max="2313" width="9.85546875" style="452" customWidth="1"/>
    <col min="2314" max="2314" width="13.28515625" style="452" customWidth="1"/>
    <col min="2315" max="2315" width="0.5703125" style="452" customWidth="1"/>
    <col min="2316" max="2316" width="7.5703125" style="452" hidden="1" customWidth="1"/>
    <col min="2317" max="2317" width="1.5703125" style="452" customWidth="1"/>
    <col min="2318" max="2558" width="7.5703125" style="452"/>
    <col min="2559" max="2559" width="1" style="452" customWidth="1"/>
    <col min="2560" max="2560" width="2.85546875" style="452" customWidth="1"/>
    <col min="2561" max="2561" width="4.28515625" style="452" customWidth="1"/>
    <col min="2562" max="2562" width="36.7109375" style="452" customWidth="1"/>
    <col min="2563" max="2563" width="1.5703125" style="452" customWidth="1"/>
    <col min="2564" max="2565" width="9.85546875" style="452" customWidth="1"/>
    <col min="2566" max="2566" width="13.28515625" style="452" customWidth="1"/>
    <col min="2567" max="2567" width="1.7109375" style="452" customWidth="1"/>
    <col min="2568" max="2569" width="9.85546875" style="452" customWidth="1"/>
    <col min="2570" max="2570" width="13.28515625" style="452" customWidth="1"/>
    <col min="2571" max="2571" width="0.5703125" style="452" customWidth="1"/>
    <col min="2572" max="2572" width="7.5703125" style="452" hidden="1" customWidth="1"/>
    <col min="2573" max="2573" width="1.5703125" style="452" customWidth="1"/>
    <col min="2574" max="2814" width="7.5703125" style="452"/>
    <col min="2815" max="2815" width="1" style="452" customWidth="1"/>
    <col min="2816" max="2816" width="2.85546875" style="452" customWidth="1"/>
    <col min="2817" max="2817" width="4.28515625" style="452" customWidth="1"/>
    <col min="2818" max="2818" width="36.7109375" style="452" customWidth="1"/>
    <col min="2819" max="2819" width="1.5703125" style="452" customWidth="1"/>
    <col min="2820" max="2821" width="9.85546875" style="452" customWidth="1"/>
    <col min="2822" max="2822" width="13.28515625" style="452" customWidth="1"/>
    <col min="2823" max="2823" width="1.7109375" style="452" customWidth="1"/>
    <col min="2824" max="2825" width="9.85546875" style="452" customWidth="1"/>
    <col min="2826" max="2826" width="13.28515625" style="452" customWidth="1"/>
    <col min="2827" max="2827" width="0.5703125" style="452" customWidth="1"/>
    <col min="2828" max="2828" width="7.5703125" style="452" hidden="1" customWidth="1"/>
    <col min="2829" max="2829" width="1.5703125" style="452" customWidth="1"/>
    <col min="2830" max="3070" width="7.5703125" style="452"/>
    <col min="3071" max="3071" width="1" style="452" customWidth="1"/>
    <col min="3072" max="3072" width="2.85546875" style="452" customWidth="1"/>
    <col min="3073" max="3073" width="4.28515625" style="452" customWidth="1"/>
    <col min="3074" max="3074" width="36.7109375" style="452" customWidth="1"/>
    <col min="3075" max="3075" width="1.5703125" style="452" customWidth="1"/>
    <col min="3076" max="3077" width="9.85546875" style="452" customWidth="1"/>
    <col min="3078" max="3078" width="13.28515625" style="452" customWidth="1"/>
    <col min="3079" max="3079" width="1.7109375" style="452" customWidth="1"/>
    <col min="3080" max="3081" width="9.85546875" style="452" customWidth="1"/>
    <col min="3082" max="3082" width="13.28515625" style="452" customWidth="1"/>
    <col min="3083" max="3083" width="0.5703125" style="452" customWidth="1"/>
    <col min="3084" max="3084" width="7.5703125" style="452" hidden="1" customWidth="1"/>
    <col min="3085" max="3085" width="1.5703125" style="452" customWidth="1"/>
    <col min="3086" max="3326" width="7.5703125" style="452"/>
    <col min="3327" max="3327" width="1" style="452" customWidth="1"/>
    <col min="3328" max="3328" width="2.85546875" style="452" customWidth="1"/>
    <col min="3329" max="3329" width="4.28515625" style="452" customWidth="1"/>
    <col min="3330" max="3330" width="36.7109375" style="452" customWidth="1"/>
    <col min="3331" max="3331" width="1.5703125" style="452" customWidth="1"/>
    <col min="3332" max="3333" width="9.85546875" style="452" customWidth="1"/>
    <col min="3334" max="3334" width="13.28515625" style="452" customWidth="1"/>
    <col min="3335" max="3335" width="1.7109375" style="452" customWidth="1"/>
    <col min="3336" max="3337" width="9.85546875" style="452" customWidth="1"/>
    <col min="3338" max="3338" width="13.28515625" style="452" customWidth="1"/>
    <col min="3339" max="3339" width="0.5703125" style="452" customWidth="1"/>
    <col min="3340" max="3340" width="7.5703125" style="452" hidden="1" customWidth="1"/>
    <col min="3341" max="3341" width="1.5703125" style="452" customWidth="1"/>
    <col min="3342" max="3582" width="7.5703125" style="452"/>
    <col min="3583" max="3583" width="1" style="452" customWidth="1"/>
    <col min="3584" max="3584" width="2.85546875" style="452" customWidth="1"/>
    <col min="3585" max="3585" width="4.28515625" style="452" customWidth="1"/>
    <col min="3586" max="3586" width="36.7109375" style="452" customWidth="1"/>
    <col min="3587" max="3587" width="1.5703125" style="452" customWidth="1"/>
    <col min="3588" max="3589" width="9.85546875" style="452" customWidth="1"/>
    <col min="3590" max="3590" width="13.28515625" style="452" customWidth="1"/>
    <col min="3591" max="3591" width="1.7109375" style="452" customWidth="1"/>
    <col min="3592" max="3593" width="9.85546875" style="452" customWidth="1"/>
    <col min="3594" max="3594" width="13.28515625" style="452" customWidth="1"/>
    <col min="3595" max="3595" width="0.5703125" style="452" customWidth="1"/>
    <col min="3596" max="3596" width="7.5703125" style="452" hidden="1" customWidth="1"/>
    <col min="3597" max="3597" width="1.5703125" style="452" customWidth="1"/>
    <col min="3598" max="3838" width="7.5703125" style="452"/>
    <col min="3839" max="3839" width="1" style="452" customWidth="1"/>
    <col min="3840" max="3840" width="2.85546875" style="452" customWidth="1"/>
    <col min="3841" max="3841" width="4.28515625" style="452" customWidth="1"/>
    <col min="3842" max="3842" width="36.7109375" style="452" customWidth="1"/>
    <col min="3843" max="3843" width="1.5703125" style="452" customWidth="1"/>
    <col min="3844" max="3845" width="9.85546875" style="452" customWidth="1"/>
    <col min="3846" max="3846" width="13.28515625" style="452" customWidth="1"/>
    <col min="3847" max="3847" width="1.7109375" style="452" customWidth="1"/>
    <col min="3848" max="3849" width="9.85546875" style="452" customWidth="1"/>
    <col min="3850" max="3850" width="13.28515625" style="452" customWidth="1"/>
    <col min="3851" max="3851" width="0.5703125" style="452" customWidth="1"/>
    <col min="3852" max="3852" width="7.5703125" style="452" hidden="1" customWidth="1"/>
    <col min="3853" max="3853" width="1.5703125" style="452" customWidth="1"/>
    <col min="3854" max="4094" width="7.5703125" style="452"/>
    <col min="4095" max="4095" width="1" style="452" customWidth="1"/>
    <col min="4096" max="4096" width="2.85546875" style="452" customWidth="1"/>
    <col min="4097" max="4097" width="4.28515625" style="452" customWidth="1"/>
    <col min="4098" max="4098" width="36.7109375" style="452" customWidth="1"/>
    <col min="4099" max="4099" width="1.5703125" style="452" customWidth="1"/>
    <col min="4100" max="4101" width="9.85546875" style="452" customWidth="1"/>
    <col min="4102" max="4102" width="13.28515625" style="452" customWidth="1"/>
    <col min="4103" max="4103" width="1.7109375" style="452" customWidth="1"/>
    <col min="4104" max="4105" width="9.85546875" style="452" customWidth="1"/>
    <col min="4106" max="4106" width="13.28515625" style="452" customWidth="1"/>
    <col min="4107" max="4107" width="0.5703125" style="452" customWidth="1"/>
    <col min="4108" max="4108" width="7.5703125" style="452" hidden="1" customWidth="1"/>
    <col min="4109" max="4109" width="1.5703125" style="452" customWidth="1"/>
    <col min="4110" max="4350" width="7.5703125" style="452"/>
    <col min="4351" max="4351" width="1" style="452" customWidth="1"/>
    <col min="4352" max="4352" width="2.85546875" style="452" customWidth="1"/>
    <col min="4353" max="4353" width="4.28515625" style="452" customWidth="1"/>
    <col min="4354" max="4354" width="36.7109375" style="452" customWidth="1"/>
    <col min="4355" max="4355" width="1.5703125" style="452" customWidth="1"/>
    <col min="4356" max="4357" width="9.85546875" style="452" customWidth="1"/>
    <col min="4358" max="4358" width="13.28515625" style="452" customWidth="1"/>
    <col min="4359" max="4359" width="1.7109375" style="452" customWidth="1"/>
    <col min="4360" max="4361" width="9.85546875" style="452" customWidth="1"/>
    <col min="4362" max="4362" width="13.28515625" style="452" customWidth="1"/>
    <col min="4363" max="4363" width="0.5703125" style="452" customWidth="1"/>
    <col min="4364" max="4364" width="7.5703125" style="452" hidden="1" customWidth="1"/>
    <col min="4365" max="4365" width="1.5703125" style="452" customWidth="1"/>
    <col min="4366" max="4606" width="7.5703125" style="452"/>
    <col min="4607" max="4607" width="1" style="452" customWidth="1"/>
    <col min="4608" max="4608" width="2.85546875" style="452" customWidth="1"/>
    <col min="4609" max="4609" width="4.28515625" style="452" customWidth="1"/>
    <col min="4610" max="4610" width="36.7109375" style="452" customWidth="1"/>
    <col min="4611" max="4611" width="1.5703125" style="452" customWidth="1"/>
    <col min="4612" max="4613" width="9.85546875" style="452" customWidth="1"/>
    <col min="4614" max="4614" width="13.28515625" style="452" customWidth="1"/>
    <col min="4615" max="4615" width="1.7109375" style="452" customWidth="1"/>
    <col min="4616" max="4617" width="9.85546875" style="452" customWidth="1"/>
    <col min="4618" max="4618" width="13.28515625" style="452" customWidth="1"/>
    <col min="4619" max="4619" width="0.5703125" style="452" customWidth="1"/>
    <col min="4620" max="4620" width="7.5703125" style="452" hidden="1" customWidth="1"/>
    <col min="4621" max="4621" width="1.5703125" style="452" customWidth="1"/>
    <col min="4622" max="4862" width="7.5703125" style="452"/>
    <col min="4863" max="4863" width="1" style="452" customWidth="1"/>
    <col min="4864" max="4864" width="2.85546875" style="452" customWidth="1"/>
    <col min="4865" max="4865" width="4.28515625" style="452" customWidth="1"/>
    <col min="4866" max="4866" width="36.7109375" style="452" customWidth="1"/>
    <col min="4867" max="4867" width="1.5703125" style="452" customWidth="1"/>
    <col min="4868" max="4869" width="9.85546875" style="452" customWidth="1"/>
    <col min="4870" max="4870" width="13.28515625" style="452" customWidth="1"/>
    <col min="4871" max="4871" width="1.7109375" style="452" customWidth="1"/>
    <col min="4872" max="4873" width="9.85546875" style="452" customWidth="1"/>
    <col min="4874" max="4874" width="13.28515625" style="452" customWidth="1"/>
    <col min="4875" max="4875" width="0.5703125" style="452" customWidth="1"/>
    <col min="4876" max="4876" width="7.5703125" style="452" hidden="1" customWidth="1"/>
    <col min="4877" max="4877" width="1.5703125" style="452" customWidth="1"/>
    <col min="4878" max="5118" width="7.5703125" style="452"/>
    <col min="5119" max="5119" width="1" style="452" customWidth="1"/>
    <col min="5120" max="5120" width="2.85546875" style="452" customWidth="1"/>
    <col min="5121" max="5121" width="4.28515625" style="452" customWidth="1"/>
    <col min="5122" max="5122" width="36.7109375" style="452" customWidth="1"/>
    <col min="5123" max="5123" width="1.5703125" style="452" customWidth="1"/>
    <col min="5124" max="5125" width="9.85546875" style="452" customWidth="1"/>
    <col min="5126" max="5126" width="13.28515625" style="452" customWidth="1"/>
    <col min="5127" max="5127" width="1.7109375" style="452" customWidth="1"/>
    <col min="5128" max="5129" width="9.85546875" style="452" customWidth="1"/>
    <col min="5130" max="5130" width="13.28515625" style="452" customWidth="1"/>
    <col min="5131" max="5131" width="0.5703125" style="452" customWidth="1"/>
    <col min="5132" max="5132" width="7.5703125" style="452" hidden="1" customWidth="1"/>
    <col min="5133" max="5133" width="1.5703125" style="452" customWidth="1"/>
    <col min="5134" max="5374" width="7.5703125" style="452"/>
    <col min="5375" max="5375" width="1" style="452" customWidth="1"/>
    <col min="5376" max="5376" width="2.85546875" style="452" customWidth="1"/>
    <col min="5377" max="5377" width="4.28515625" style="452" customWidth="1"/>
    <col min="5378" max="5378" width="36.7109375" style="452" customWidth="1"/>
    <col min="5379" max="5379" width="1.5703125" style="452" customWidth="1"/>
    <col min="5380" max="5381" width="9.85546875" style="452" customWidth="1"/>
    <col min="5382" max="5382" width="13.28515625" style="452" customWidth="1"/>
    <col min="5383" max="5383" width="1.7109375" style="452" customWidth="1"/>
    <col min="5384" max="5385" width="9.85546875" style="452" customWidth="1"/>
    <col min="5386" max="5386" width="13.28515625" style="452" customWidth="1"/>
    <col min="5387" max="5387" width="0.5703125" style="452" customWidth="1"/>
    <col min="5388" max="5388" width="7.5703125" style="452" hidden="1" customWidth="1"/>
    <col min="5389" max="5389" width="1.5703125" style="452" customWidth="1"/>
    <col min="5390" max="5630" width="7.5703125" style="452"/>
    <col min="5631" max="5631" width="1" style="452" customWidth="1"/>
    <col min="5632" max="5632" width="2.85546875" style="452" customWidth="1"/>
    <col min="5633" max="5633" width="4.28515625" style="452" customWidth="1"/>
    <col min="5634" max="5634" width="36.7109375" style="452" customWidth="1"/>
    <col min="5635" max="5635" width="1.5703125" style="452" customWidth="1"/>
    <col min="5636" max="5637" width="9.85546875" style="452" customWidth="1"/>
    <col min="5638" max="5638" width="13.28515625" style="452" customWidth="1"/>
    <col min="5639" max="5639" width="1.7109375" style="452" customWidth="1"/>
    <col min="5640" max="5641" width="9.85546875" style="452" customWidth="1"/>
    <col min="5642" max="5642" width="13.28515625" style="452" customWidth="1"/>
    <col min="5643" max="5643" width="0.5703125" style="452" customWidth="1"/>
    <col min="5644" max="5644" width="7.5703125" style="452" hidden="1" customWidth="1"/>
    <col min="5645" max="5645" width="1.5703125" style="452" customWidth="1"/>
    <col min="5646" max="5886" width="7.5703125" style="452"/>
    <col min="5887" max="5887" width="1" style="452" customWidth="1"/>
    <col min="5888" max="5888" width="2.85546875" style="452" customWidth="1"/>
    <col min="5889" max="5889" width="4.28515625" style="452" customWidth="1"/>
    <col min="5890" max="5890" width="36.7109375" style="452" customWidth="1"/>
    <col min="5891" max="5891" width="1.5703125" style="452" customWidth="1"/>
    <col min="5892" max="5893" width="9.85546875" style="452" customWidth="1"/>
    <col min="5894" max="5894" width="13.28515625" style="452" customWidth="1"/>
    <col min="5895" max="5895" width="1.7109375" style="452" customWidth="1"/>
    <col min="5896" max="5897" width="9.85546875" style="452" customWidth="1"/>
    <col min="5898" max="5898" width="13.28515625" style="452" customWidth="1"/>
    <col min="5899" max="5899" width="0.5703125" style="452" customWidth="1"/>
    <col min="5900" max="5900" width="7.5703125" style="452" hidden="1" customWidth="1"/>
    <col min="5901" max="5901" width="1.5703125" style="452" customWidth="1"/>
    <col min="5902" max="6142" width="7.5703125" style="452"/>
    <col min="6143" max="6143" width="1" style="452" customWidth="1"/>
    <col min="6144" max="6144" width="2.85546875" style="452" customWidth="1"/>
    <col min="6145" max="6145" width="4.28515625" style="452" customWidth="1"/>
    <col min="6146" max="6146" width="36.7109375" style="452" customWidth="1"/>
    <col min="6147" max="6147" width="1.5703125" style="452" customWidth="1"/>
    <col min="6148" max="6149" width="9.85546875" style="452" customWidth="1"/>
    <col min="6150" max="6150" width="13.28515625" style="452" customWidth="1"/>
    <col min="6151" max="6151" width="1.7109375" style="452" customWidth="1"/>
    <col min="6152" max="6153" width="9.85546875" style="452" customWidth="1"/>
    <col min="6154" max="6154" width="13.28515625" style="452" customWidth="1"/>
    <col min="6155" max="6155" width="0.5703125" style="452" customWidth="1"/>
    <col min="6156" max="6156" width="7.5703125" style="452" hidden="1" customWidth="1"/>
    <col min="6157" max="6157" width="1.5703125" style="452" customWidth="1"/>
    <col min="6158" max="6398" width="7.5703125" style="452"/>
    <col min="6399" max="6399" width="1" style="452" customWidth="1"/>
    <col min="6400" max="6400" width="2.85546875" style="452" customWidth="1"/>
    <col min="6401" max="6401" width="4.28515625" style="452" customWidth="1"/>
    <col min="6402" max="6402" width="36.7109375" style="452" customWidth="1"/>
    <col min="6403" max="6403" width="1.5703125" style="452" customWidth="1"/>
    <col min="6404" max="6405" width="9.85546875" style="452" customWidth="1"/>
    <col min="6406" max="6406" width="13.28515625" style="452" customWidth="1"/>
    <col min="6407" max="6407" width="1.7109375" style="452" customWidth="1"/>
    <col min="6408" max="6409" width="9.85546875" style="452" customWidth="1"/>
    <col min="6410" max="6410" width="13.28515625" style="452" customWidth="1"/>
    <col min="6411" max="6411" width="0.5703125" style="452" customWidth="1"/>
    <col min="6412" max="6412" width="7.5703125" style="452" hidden="1" customWidth="1"/>
    <col min="6413" max="6413" width="1.5703125" style="452" customWidth="1"/>
    <col min="6414" max="6654" width="7.5703125" style="452"/>
    <col min="6655" max="6655" width="1" style="452" customWidth="1"/>
    <col min="6656" max="6656" width="2.85546875" style="452" customWidth="1"/>
    <col min="6657" max="6657" width="4.28515625" style="452" customWidth="1"/>
    <col min="6658" max="6658" width="36.7109375" style="452" customWidth="1"/>
    <col min="6659" max="6659" width="1.5703125" style="452" customWidth="1"/>
    <col min="6660" max="6661" width="9.85546875" style="452" customWidth="1"/>
    <col min="6662" max="6662" width="13.28515625" style="452" customWidth="1"/>
    <col min="6663" max="6663" width="1.7109375" style="452" customWidth="1"/>
    <col min="6664" max="6665" width="9.85546875" style="452" customWidth="1"/>
    <col min="6666" max="6666" width="13.28515625" style="452" customWidth="1"/>
    <col min="6667" max="6667" width="0.5703125" style="452" customWidth="1"/>
    <col min="6668" max="6668" width="7.5703125" style="452" hidden="1" customWidth="1"/>
    <col min="6669" max="6669" width="1.5703125" style="452" customWidth="1"/>
    <col min="6670" max="6910" width="7.5703125" style="452"/>
    <col min="6911" max="6911" width="1" style="452" customWidth="1"/>
    <col min="6912" max="6912" width="2.85546875" style="452" customWidth="1"/>
    <col min="6913" max="6913" width="4.28515625" style="452" customWidth="1"/>
    <col min="6914" max="6914" width="36.7109375" style="452" customWidth="1"/>
    <col min="6915" max="6915" width="1.5703125" style="452" customWidth="1"/>
    <col min="6916" max="6917" width="9.85546875" style="452" customWidth="1"/>
    <col min="6918" max="6918" width="13.28515625" style="452" customWidth="1"/>
    <col min="6919" max="6919" width="1.7109375" style="452" customWidth="1"/>
    <col min="6920" max="6921" width="9.85546875" style="452" customWidth="1"/>
    <col min="6922" max="6922" width="13.28515625" style="452" customWidth="1"/>
    <col min="6923" max="6923" width="0.5703125" style="452" customWidth="1"/>
    <col min="6924" max="6924" width="7.5703125" style="452" hidden="1" customWidth="1"/>
    <col min="6925" max="6925" width="1.5703125" style="452" customWidth="1"/>
    <col min="6926" max="7166" width="7.5703125" style="452"/>
    <col min="7167" max="7167" width="1" style="452" customWidth="1"/>
    <col min="7168" max="7168" width="2.85546875" style="452" customWidth="1"/>
    <col min="7169" max="7169" width="4.28515625" style="452" customWidth="1"/>
    <col min="7170" max="7170" width="36.7109375" style="452" customWidth="1"/>
    <col min="7171" max="7171" width="1.5703125" style="452" customWidth="1"/>
    <col min="7172" max="7173" width="9.85546875" style="452" customWidth="1"/>
    <col min="7174" max="7174" width="13.28515625" style="452" customWidth="1"/>
    <col min="7175" max="7175" width="1.7109375" style="452" customWidth="1"/>
    <col min="7176" max="7177" width="9.85546875" style="452" customWidth="1"/>
    <col min="7178" max="7178" width="13.28515625" style="452" customWidth="1"/>
    <col min="7179" max="7179" width="0.5703125" style="452" customWidth="1"/>
    <col min="7180" max="7180" width="7.5703125" style="452" hidden="1" customWidth="1"/>
    <col min="7181" max="7181" width="1.5703125" style="452" customWidth="1"/>
    <col min="7182" max="7422" width="7.5703125" style="452"/>
    <col min="7423" max="7423" width="1" style="452" customWidth="1"/>
    <col min="7424" max="7424" width="2.85546875" style="452" customWidth="1"/>
    <col min="7425" max="7425" width="4.28515625" style="452" customWidth="1"/>
    <col min="7426" max="7426" width="36.7109375" style="452" customWidth="1"/>
    <col min="7427" max="7427" width="1.5703125" style="452" customWidth="1"/>
    <col min="7428" max="7429" width="9.85546875" style="452" customWidth="1"/>
    <col min="7430" max="7430" width="13.28515625" style="452" customWidth="1"/>
    <col min="7431" max="7431" width="1.7109375" style="452" customWidth="1"/>
    <col min="7432" max="7433" width="9.85546875" style="452" customWidth="1"/>
    <col min="7434" max="7434" width="13.28515625" style="452" customWidth="1"/>
    <col min="7435" max="7435" width="0.5703125" style="452" customWidth="1"/>
    <col min="7436" max="7436" width="7.5703125" style="452" hidden="1" customWidth="1"/>
    <col min="7437" max="7437" width="1.5703125" style="452" customWidth="1"/>
    <col min="7438" max="7678" width="7.5703125" style="452"/>
    <col min="7679" max="7679" width="1" style="452" customWidth="1"/>
    <col min="7680" max="7680" width="2.85546875" style="452" customWidth="1"/>
    <col min="7681" max="7681" width="4.28515625" style="452" customWidth="1"/>
    <col min="7682" max="7682" width="36.7109375" style="452" customWidth="1"/>
    <col min="7683" max="7683" width="1.5703125" style="452" customWidth="1"/>
    <col min="7684" max="7685" width="9.85546875" style="452" customWidth="1"/>
    <col min="7686" max="7686" width="13.28515625" style="452" customWidth="1"/>
    <col min="7687" max="7687" width="1.7109375" style="452" customWidth="1"/>
    <col min="7688" max="7689" width="9.85546875" style="452" customWidth="1"/>
    <col min="7690" max="7690" width="13.28515625" style="452" customWidth="1"/>
    <col min="7691" max="7691" width="0.5703125" style="452" customWidth="1"/>
    <col min="7692" max="7692" width="7.5703125" style="452" hidden="1" customWidth="1"/>
    <col min="7693" max="7693" width="1.5703125" style="452" customWidth="1"/>
    <col min="7694" max="7934" width="7.5703125" style="452"/>
    <col min="7935" max="7935" width="1" style="452" customWidth="1"/>
    <col min="7936" max="7936" width="2.85546875" style="452" customWidth="1"/>
    <col min="7937" max="7937" width="4.28515625" style="452" customWidth="1"/>
    <col min="7938" max="7938" width="36.7109375" style="452" customWidth="1"/>
    <col min="7939" max="7939" width="1.5703125" style="452" customWidth="1"/>
    <col min="7940" max="7941" width="9.85546875" style="452" customWidth="1"/>
    <col min="7942" max="7942" width="13.28515625" style="452" customWidth="1"/>
    <col min="7943" max="7943" width="1.7109375" style="452" customWidth="1"/>
    <col min="7944" max="7945" width="9.85546875" style="452" customWidth="1"/>
    <col min="7946" max="7946" width="13.28515625" style="452" customWidth="1"/>
    <col min="7947" max="7947" width="0.5703125" style="452" customWidth="1"/>
    <col min="7948" max="7948" width="7.5703125" style="452" hidden="1" customWidth="1"/>
    <col min="7949" max="7949" width="1.5703125" style="452" customWidth="1"/>
    <col min="7950" max="8190" width="7.5703125" style="452"/>
    <col min="8191" max="8191" width="1" style="452" customWidth="1"/>
    <col min="8192" max="8192" width="2.85546875" style="452" customWidth="1"/>
    <col min="8193" max="8193" width="4.28515625" style="452" customWidth="1"/>
    <col min="8194" max="8194" width="36.7109375" style="452" customWidth="1"/>
    <col min="8195" max="8195" width="1.5703125" style="452" customWidth="1"/>
    <col min="8196" max="8197" width="9.85546875" style="452" customWidth="1"/>
    <col min="8198" max="8198" width="13.28515625" style="452" customWidth="1"/>
    <col min="8199" max="8199" width="1.7109375" style="452" customWidth="1"/>
    <col min="8200" max="8201" width="9.85546875" style="452" customWidth="1"/>
    <col min="8202" max="8202" width="13.28515625" style="452" customWidth="1"/>
    <col min="8203" max="8203" width="0.5703125" style="452" customWidth="1"/>
    <col min="8204" max="8204" width="7.5703125" style="452" hidden="1" customWidth="1"/>
    <col min="8205" max="8205" width="1.5703125" style="452" customWidth="1"/>
    <col min="8206" max="8446" width="7.5703125" style="452"/>
    <col min="8447" max="8447" width="1" style="452" customWidth="1"/>
    <col min="8448" max="8448" width="2.85546875" style="452" customWidth="1"/>
    <col min="8449" max="8449" width="4.28515625" style="452" customWidth="1"/>
    <col min="8450" max="8450" width="36.7109375" style="452" customWidth="1"/>
    <col min="8451" max="8451" width="1.5703125" style="452" customWidth="1"/>
    <col min="8452" max="8453" width="9.85546875" style="452" customWidth="1"/>
    <col min="8454" max="8454" width="13.28515625" style="452" customWidth="1"/>
    <col min="8455" max="8455" width="1.7109375" style="452" customWidth="1"/>
    <col min="8456" max="8457" width="9.85546875" style="452" customWidth="1"/>
    <col min="8458" max="8458" width="13.28515625" style="452" customWidth="1"/>
    <col min="8459" max="8459" width="0.5703125" style="452" customWidth="1"/>
    <col min="8460" max="8460" width="7.5703125" style="452" hidden="1" customWidth="1"/>
    <col min="8461" max="8461" width="1.5703125" style="452" customWidth="1"/>
    <col min="8462" max="8702" width="7.5703125" style="452"/>
    <col min="8703" max="8703" width="1" style="452" customWidth="1"/>
    <col min="8704" max="8704" width="2.85546875" style="452" customWidth="1"/>
    <col min="8705" max="8705" width="4.28515625" style="452" customWidth="1"/>
    <col min="8706" max="8706" width="36.7109375" style="452" customWidth="1"/>
    <col min="8707" max="8707" width="1.5703125" style="452" customWidth="1"/>
    <col min="8708" max="8709" width="9.85546875" style="452" customWidth="1"/>
    <col min="8710" max="8710" width="13.28515625" style="452" customWidth="1"/>
    <col min="8711" max="8711" width="1.7109375" style="452" customWidth="1"/>
    <col min="8712" max="8713" width="9.85546875" style="452" customWidth="1"/>
    <col min="8714" max="8714" width="13.28515625" style="452" customWidth="1"/>
    <col min="8715" max="8715" width="0.5703125" style="452" customWidth="1"/>
    <col min="8716" max="8716" width="7.5703125" style="452" hidden="1" customWidth="1"/>
    <col min="8717" max="8717" width="1.5703125" style="452" customWidth="1"/>
    <col min="8718" max="8958" width="7.5703125" style="452"/>
    <col min="8959" max="8959" width="1" style="452" customWidth="1"/>
    <col min="8960" max="8960" width="2.85546875" style="452" customWidth="1"/>
    <col min="8961" max="8961" width="4.28515625" style="452" customWidth="1"/>
    <col min="8962" max="8962" width="36.7109375" style="452" customWidth="1"/>
    <col min="8963" max="8963" width="1.5703125" style="452" customWidth="1"/>
    <col min="8964" max="8965" width="9.85546875" style="452" customWidth="1"/>
    <col min="8966" max="8966" width="13.28515625" style="452" customWidth="1"/>
    <col min="8967" max="8967" width="1.7109375" style="452" customWidth="1"/>
    <col min="8968" max="8969" width="9.85546875" style="452" customWidth="1"/>
    <col min="8970" max="8970" width="13.28515625" style="452" customWidth="1"/>
    <col min="8971" max="8971" width="0.5703125" style="452" customWidth="1"/>
    <col min="8972" max="8972" width="7.5703125" style="452" hidden="1" customWidth="1"/>
    <col min="8973" max="8973" width="1.5703125" style="452" customWidth="1"/>
    <col min="8974" max="9214" width="7.5703125" style="452"/>
    <col min="9215" max="9215" width="1" style="452" customWidth="1"/>
    <col min="9216" max="9216" width="2.85546875" style="452" customWidth="1"/>
    <col min="9217" max="9217" width="4.28515625" style="452" customWidth="1"/>
    <col min="9218" max="9218" width="36.7109375" style="452" customWidth="1"/>
    <col min="9219" max="9219" width="1.5703125" style="452" customWidth="1"/>
    <col min="9220" max="9221" width="9.85546875" style="452" customWidth="1"/>
    <col min="9222" max="9222" width="13.28515625" style="452" customWidth="1"/>
    <col min="9223" max="9223" width="1.7109375" style="452" customWidth="1"/>
    <col min="9224" max="9225" width="9.85546875" style="452" customWidth="1"/>
    <col min="9226" max="9226" width="13.28515625" style="452" customWidth="1"/>
    <col min="9227" max="9227" width="0.5703125" style="452" customWidth="1"/>
    <col min="9228" max="9228" width="7.5703125" style="452" hidden="1" customWidth="1"/>
    <col min="9229" max="9229" width="1.5703125" style="452" customWidth="1"/>
    <col min="9230" max="9470" width="7.5703125" style="452"/>
    <col min="9471" max="9471" width="1" style="452" customWidth="1"/>
    <col min="9472" max="9472" width="2.85546875" style="452" customWidth="1"/>
    <col min="9473" max="9473" width="4.28515625" style="452" customWidth="1"/>
    <col min="9474" max="9474" width="36.7109375" style="452" customWidth="1"/>
    <col min="9475" max="9475" width="1.5703125" style="452" customWidth="1"/>
    <col min="9476" max="9477" width="9.85546875" style="452" customWidth="1"/>
    <col min="9478" max="9478" width="13.28515625" style="452" customWidth="1"/>
    <col min="9479" max="9479" width="1.7109375" style="452" customWidth="1"/>
    <col min="9480" max="9481" width="9.85546875" style="452" customWidth="1"/>
    <col min="9482" max="9482" width="13.28515625" style="452" customWidth="1"/>
    <col min="9483" max="9483" width="0.5703125" style="452" customWidth="1"/>
    <col min="9484" max="9484" width="7.5703125" style="452" hidden="1" customWidth="1"/>
    <col min="9485" max="9485" width="1.5703125" style="452" customWidth="1"/>
    <col min="9486" max="9726" width="7.5703125" style="452"/>
    <col min="9727" max="9727" width="1" style="452" customWidth="1"/>
    <col min="9728" max="9728" width="2.85546875" style="452" customWidth="1"/>
    <col min="9729" max="9729" width="4.28515625" style="452" customWidth="1"/>
    <col min="9730" max="9730" width="36.7109375" style="452" customWidth="1"/>
    <col min="9731" max="9731" width="1.5703125" style="452" customWidth="1"/>
    <col min="9732" max="9733" width="9.85546875" style="452" customWidth="1"/>
    <col min="9734" max="9734" width="13.28515625" style="452" customWidth="1"/>
    <col min="9735" max="9735" width="1.7109375" style="452" customWidth="1"/>
    <col min="9736" max="9737" width="9.85546875" style="452" customWidth="1"/>
    <col min="9738" max="9738" width="13.28515625" style="452" customWidth="1"/>
    <col min="9739" max="9739" width="0.5703125" style="452" customWidth="1"/>
    <col min="9740" max="9740" width="7.5703125" style="452" hidden="1" customWidth="1"/>
    <col min="9741" max="9741" width="1.5703125" style="452" customWidth="1"/>
    <col min="9742" max="9982" width="7.5703125" style="452"/>
    <col min="9983" max="9983" width="1" style="452" customWidth="1"/>
    <col min="9984" max="9984" width="2.85546875" style="452" customWidth="1"/>
    <col min="9985" max="9985" width="4.28515625" style="452" customWidth="1"/>
    <col min="9986" max="9986" width="36.7109375" style="452" customWidth="1"/>
    <col min="9987" max="9987" width="1.5703125" style="452" customWidth="1"/>
    <col min="9988" max="9989" width="9.85546875" style="452" customWidth="1"/>
    <col min="9990" max="9990" width="13.28515625" style="452" customWidth="1"/>
    <col min="9991" max="9991" width="1.7109375" style="452" customWidth="1"/>
    <col min="9992" max="9993" width="9.85546875" style="452" customWidth="1"/>
    <col min="9994" max="9994" width="13.28515625" style="452" customWidth="1"/>
    <col min="9995" max="9995" width="0.5703125" style="452" customWidth="1"/>
    <col min="9996" max="9996" width="7.5703125" style="452" hidden="1" customWidth="1"/>
    <col min="9997" max="9997" width="1.5703125" style="452" customWidth="1"/>
    <col min="9998" max="10238" width="7.5703125" style="452"/>
    <col min="10239" max="10239" width="1" style="452" customWidth="1"/>
    <col min="10240" max="10240" width="2.85546875" style="452" customWidth="1"/>
    <col min="10241" max="10241" width="4.28515625" style="452" customWidth="1"/>
    <col min="10242" max="10242" width="36.7109375" style="452" customWidth="1"/>
    <col min="10243" max="10243" width="1.5703125" style="452" customWidth="1"/>
    <col min="10244" max="10245" width="9.85546875" style="452" customWidth="1"/>
    <col min="10246" max="10246" width="13.28515625" style="452" customWidth="1"/>
    <col min="10247" max="10247" width="1.7109375" style="452" customWidth="1"/>
    <col min="10248" max="10249" width="9.85546875" style="452" customWidth="1"/>
    <col min="10250" max="10250" width="13.28515625" style="452" customWidth="1"/>
    <col min="10251" max="10251" width="0.5703125" style="452" customWidth="1"/>
    <col min="10252" max="10252" width="7.5703125" style="452" hidden="1" customWidth="1"/>
    <col min="10253" max="10253" width="1.5703125" style="452" customWidth="1"/>
    <col min="10254" max="10494" width="7.5703125" style="452"/>
    <col min="10495" max="10495" width="1" style="452" customWidth="1"/>
    <col min="10496" max="10496" width="2.85546875" style="452" customWidth="1"/>
    <col min="10497" max="10497" width="4.28515625" style="452" customWidth="1"/>
    <col min="10498" max="10498" width="36.7109375" style="452" customWidth="1"/>
    <col min="10499" max="10499" width="1.5703125" style="452" customWidth="1"/>
    <col min="10500" max="10501" width="9.85546875" style="452" customWidth="1"/>
    <col min="10502" max="10502" width="13.28515625" style="452" customWidth="1"/>
    <col min="10503" max="10503" width="1.7109375" style="452" customWidth="1"/>
    <col min="10504" max="10505" width="9.85546875" style="452" customWidth="1"/>
    <col min="10506" max="10506" width="13.28515625" style="452" customWidth="1"/>
    <col min="10507" max="10507" width="0.5703125" style="452" customWidth="1"/>
    <col min="10508" max="10508" width="7.5703125" style="452" hidden="1" customWidth="1"/>
    <col min="10509" max="10509" width="1.5703125" style="452" customWidth="1"/>
    <col min="10510" max="10750" width="7.5703125" style="452"/>
    <col min="10751" max="10751" width="1" style="452" customWidth="1"/>
    <col min="10752" max="10752" width="2.85546875" style="452" customWidth="1"/>
    <col min="10753" max="10753" width="4.28515625" style="452" customWidth="1"/>
    <col min="10754" max="10754" width="36.7109375" style="452" customWidth="1"/>
    <col min="10755" max="10755" width="1.5703125" style="452" customWidth="1"/>
    <col min="10756" max="10757" width="9.85546875" style="452" customWidth="1"/>
    <col min="10758" max="10758" width="13.28515625" style="452" customWidth="1"/>
    <col min="10759" max="10759" width="1.7109375" style="452" customWidth="1"/>
    <col min="10760" max="10761" width="9.85546875" style="452" customWidth="1"/>
    <col min="10762" max="10762" width="13.28515625" style="452" customWidth="1"/>
    <col min="10763" max="10763" width="0.5703125" style="452" customWidth="1"/>
    <col min="10764" max="10764" width="7.5703125" style="452" hidden="1" customWidth="1"/>
    <col min="10765" max="10765" width="1.5703125" style="452" customWidth="1"/>
    <col min="10766" max="11006" width="7.5703125" style="452"/>
    <col min="11007" max="11007" width="1" style="452" customWidth="1"/>
    <col min="11008" max="11008" width="2.85546875" style="452" customWidth="1"/>
    <col min="11009" max="11009" width="4.28515625" style="452" customWidth="1"/>
    <col min="11010" max="11010" width="36.7109375" style="452" customWidth="1"/>
    <col min="11011" max="11011" width="1.5703125" style="452" customWidth="1"/>
    <col min="11012" max="11013" width="9.85546875" style="452" customWidth="1"/>
    <col min="11014" max="11014" width="13.28515625" style="452" customWidth="1"/>
    <col min="11015" max="11015" width="1.7109375" style="452" customWidth="1"/>
    <col min="11016" max="11017" width="9.85546875" style="452" customWidth="1"/>
    <col min="11018" max="11018" width="13.28515625" style="452" customWidth="1"/>
    <col min="11019" max="11019" width="0.5703125" style="452" customWidth="1"/>
    <col min="11020" max="11020" width="7.5703125" style="452" hidden="1" customWidth="1"/>
    <col min="11021" max="11021" width="1.5703125" style="452" customWidth="1"/>
    <col min="11022" max="11262" width="7.5703125" style="452"/>
    <col min="11263" max="11263" width="1" style="452" customWidth="1"/>
    <col min="11264" max="11264" width="2.85546875" style="452" customWidth="1"/>
    <col min="11265" max="11265" width="4.28515625" style="452" customWidth="1"/>
    <col min="11266" max="11266" width="36.7109375" style="452" customWidth="1"/>
    <col min="11267" max="11267" width="1.5703125" style="452" customWidth="1"/>
    <col min="11268" max="11269" width="9.85546875" style="452" customWidth="1"/>
    <col min="11270" max="11270" width="13.28515625" style="452" customWidth="1"/>
    <col min="11271" max="11271" width="1.7109375" style="452" customWidth="1"/>
    <col min="11272" max="11273" width="9.85546875" style="452" customWidth="1"/>
    <col min="11274" max="11274" width="13.28515625" style="452" customWidth="1"/>
    <col min="11275" max="11275" width="0.5703125" style="452" customWidth="1"/>
    <col min="11276" max="11276" width="7.5703125" style="452" hidden="1" customWidth="1"/>
    <col min="11277" max="11277" width="1.5703125" style="452" customWidth="1"/>
    <col min="11278" max="11518" width="7.5703125" style="452"/>
    <col min="11519" max="11519" width="1" style="452" customWidth="1"/>
    <col min="11520" max="11520" width="2.85546875" style="452" customWidth="1"/>
    <col min="11521" max="11521" width="4.28515625" style="452" customWidth="1"/>
    <col min="11522" max="11522" width="36.7109375" style="452" customWidth="1"/>
    <col min="11523" max="11523" width="1.5703125" style="452" customWidth="1"/>
    <col min="11524" max="11525" width="9.85546875" style="452" customWidth="1"/>
    <col min="11526" max="11526" width="13.28515625" style="452" customWidth="1"/>
    <col min="11527" max="11527" width="1.7109375" style="452" customWidth="1"/>
    <col min="11528" max="11529" width="9.85546875" style="452" customWidth="1"/>
    <col min="11530" max="11530" width="13.28515625" style="452" customWidth="1"/>
    <col min="11531" max="11531" width="0.5703125" style="452" customWidth="1"/>
    <col min="11532" max="11532" width="7.5703125" style="452" hidden="1" customWidth="1"/>
    <col min="11533" max="11533" width="1.5703125" style="452" customWidth="1"/>
    <col min="11534" max="11774" width="7.5703125" style="452"/>
    <col min="11775" max="11775" width="1" style="452" customWidth="1"/>
    <col min="11776" max="11776" width="2.85546875" style="452" customWidth="1"/>
    <col min="11777" max="11777" width="4.28515625" style="452" customWidth="1"/>
    <col min="11778" max="11778" width="36.7109375" style="452" customWidth="1"/>
    <col min="11779" max="11779" width="1.5703125" style="452" customWidth="1"/>
    <col min="11780" max="11781" width="9.85546875" style="452" customWidth="1"/>
    <col min="11782" max="11782" width="13.28515625" style="452" customWidth="1"/>
    <col min="11783" max="11783" width="1.7109375" style="452" customWidth="1"/>
    <col min="11784" max="11785" width="9.85546875" style="452" customWidth="1"/>
    <col min="11786" max="11786" width="13.28515625" style="452" customWidth="1"/>
    <col min="11787" max="11787" width="0.5703125" style="452" customWidth="1"/>
    <col min="11788" max="11788" width="7.5703125" style="452" hidden="1" customWidth="1"/>
    <col min="11789" max="11789" width="1.5703125" style="452" customWidth="1"/>
    <col min="11790" max="12030" width="7.5703125" style="452"/>
    <col min="12031" max="12031" width="1" style="452" customWidth="1"/>
    <col min="12032" max="12032" width="2.85546875" style="452" customWidth="1"/>
    <col min="12033" max="12033" width="4.28515625" style="452" customWidth="1"/>
    <col min="12034" max="12034" width="36.7109375" style="452" customWidth="1"/>
    <col min="12035" max="12035" width="1.5703125" style="452" customWidth="1"/>
    <col min="12036" max="12037" width="9.85546875" style="452" customWidth="1"/>
    <col min="12038" max="12038" width="13.28515625" style="452" customWidth="1"/>
    <col min="12039" max="12039" width="1.7109375" style="452" customWidth="1"/>
    <col min="12040" max="12041" width="9.85546875" style="452" customWidth="1"/>
    <col min="12042" max="12042" width="13.28515625" style="452" customWidth="1"/>
    <col min="12043" max="12043" width="0.5703125" style="452" customWidth="1"/>
    <col min="12044" max="12044" width="7.5703125" style="452" hidden="1" customWidth="1"/>
    <col min="12045" max="12045" width="1.5703125" style="452" customWidth="1"/>
    <col min="12046" max="12286" width="7.5703125" style="452"/>
    <col min="12287" max="12287" width="1" style="452" customWidth="1"/>
    <col min="12288" max="12288" width="2.85546875" style="452" customWidth="1"/>
    <col min="12289" max="12289" width="4.28515625" style="452" customWidth="1"/>
    <col min="12290" max="12290" width="36.7109375" style="452" customWidth="1"/>
    <col min="12291" max="12291" width="1.5703125" style="452" customWidth="1"/>
    <col min="12292" max="12293" width="9.85546875" style="452" customWidth="1"/>
    <col min="12294" max="12294" width="13.28515625" style="452" customWidth="1"/>
    <col min="12295" max="12295" width="1.7109375" style="452" customWidth="1"/>
    <col min="12296" max="12297" width="9.85546875" style="452" customWidth="1"/>
    <col min="12298" max="12298" width="13.28515625" style="452" customWidth="1"/>
    <col min="12299" max="12299" width="0.5703125" style="452" customWidth="1"/>
    <col min="12300" max="12300" width="7.5703125" style="452" hidden="1" customWidth="1"/>
    <col min="12301" max="12301" width="1.5703125" style="452" customWidth="1"/>
    <col min="12302" max="12542" width="7.5703125" style="452"/>
    <col min="12543" max="12543" width="1" style="452" customWidth="1"/>
    <col min="12544" max="12544" width="2.85546875" style="452" customWidth="1"/>
    <col min="12545" max="12545" width="4.28515625" style="452" customWidth="1"/>
    <col min="12546" max="12546" width="36.7109375" style="452" customWidth="1"/>
    <col min="12547" max="12547" width="1.5703125" style="452" customWidth="1"/>
    <col min="12548" max="12549" width="9.85546875" style="452" customWidth="1"/>
    <col min="12550" max="12550" width="13.28515625" style="452" customWidth="1"/>
    <col min="12551" max="12551" width="1.7109375" style="452" customWidth="1"/>
    <col min="12552" max="12553" width="9.85546875" style="452" customWidth="1"/>
    <col min="12554" max="12554" width="13.28515625" style="452" customWidth="1"/>
    <col min="12555" max="12555" width="0.5703125" style="452" customWidth="1"/>
    <col min="12556" max="12556" width="7.5703125" style="452" hidden="1" customWidth="1"/>
    <col min="12557" max="12557" width="1.5703125" style="452" customWidth="1"/>
    <col min="12558" max="12798" width="7.5703125" style="452"/>
    <col min="12799" max="12799" width="1" style="452" customWidth="1"/>
    <col min="12800" max="12800" width="2.85546875" style="452" customWidth="1"/>
    <col min="12801" max="12801" width="4.28515625" style="452" customWidth="1"/>
    <col min="12802" max="12802" width="36.7109375" style="452" customWidth="1"/>
    <col min="12803" max="12803" width="1.5703125" style="452" customWidth="1"/>
    <col min="12804" max="12805" width="9.85546875" style="452" customWidth="1"/>
    <col min="12806" max="12806" width="13.28515625" style="452" customWidth="1"/>
    <col min="12807" max="12807" width="1.7109375" style="452" customWidth="1"/>
    <col min="12808" max="12809" width="9.85546875" style="452" customWidth="1"/>
    <col min="12810" max="12810" width="13.28515625" style="452" customWidth="1"/>
    <col min="12811" max="12811" width="0.5703125" style="452" customWidth="1"/>
    <col min="12812" max="12812" width="7.5703125" style="452" hidden="1" customWidth="1"/>
    <col min="12813" max="12813" width="1.5703125" style="452" customWidth="1"/>
    <col min="12814" max="13054" width="7.5703125" style="452"/>
    <col min="13055" max="13055" width="1" style="452" customWidth="1"/>
    <col min="13056" max="13056" width="2.85546875" style="452" customWidth="1"/>
    <col min="13057" max="13057" width="4.28515625" style="452" customWidth="1"/>
    <col min="13058" max="13058" width="36.7109375" style="452" customWidth="1"/>
    <col min="13059" max="13059" width="1.5703125" style="452" customWidth="1"/>
    <col min="13060" max="13061" width="9.85546875" style="452" customWidth="1"/>
    <col min="13062" max="13062" width="13.28515625" style="452" customWidth="1"/>
    <col min="13063" max="13063" width="1.7109375" style="452" customWidth="1"/>
    <col min="13064" max="13065" width="9.85546875" style="452" customWidth="1"/>
    <col min="13066" max="13066" width="13.28515625" style="452" customWidth="1"/>
    <col min="13067" max="13067" width="0.5703125" style="452" customWidth="1"/>
    <col min="13068" max="13068" width="7.5703125" style="452" hidden="1" customWidth="1"/>
    <col min="13069" max="13069" width="1.5703125" style="452" customWidth="1"/>
    <col min="13070" max="13310" width="7.5703125" style="452"/>
    <col min="13311" max="13311" width="1" style="452" customWidth="1"/>
    <col min="13312" max="13312" width="2.85546875" style="452" customWidth="1"/>
    <col min="13313" max="13313" width="4.28515625" style="452" customWidth="1"/>
    <col min="13314" max="13314" width="36.7109375" style="452" customWidth="1"/>
    <col min="13315" max="13315" width="1.5703125" style="452" customWidth="1"/>
    <col min="13316" max="13317" width="9.85546875" style="452" customWidth="1"/>
    <col min="13318" max="13318" width="13.28515625" style="452" customWidth="1"/>
    <col min="13319" max="13319" width="1.7109375" style="452" customWidth="1"/>
    <col min="13320" max="13321" width="9.85546875" style="452" customWidth="1"/>
    <col min="13322" max="13322" width="13.28515625" style="452" customWidth="1"/>
    <col min="13323" max="13323" width="0.5703125" style="452" customWidth="1"/>
    <col min="13324" max="13324" width="7.5703125" style="452" hidden="1" customWidth="1"/>
    <col min="13325" max="13325" width="1.5703125" style="452" customWidth="1"/>
    <col min="13326" max="13566" width="7.5703125" style="452"/>
    <col min="13567" max="13567" width="1" style="452" customWidth="1"/>
    <col min="13568" max="13568" width="2.85546875" style="452" customWidth="1"/>
    <col min="13569" max="13569" width="4.28515625" style="452" customWidth="1"/>
    <col min="13570" max="13570" width="36.7109375" style="452" customWidth="1"/>
    <col min="13571" max="13571" width="1.5703125" style="452" customWidth="1"/>
    <col min="13572" max="13573" width="9.85546875" style="452" customWidth="1"/>
    <col min="13574" max="13574" width="13.28515625" style="452" customWidth="1"/>
    <col min="13575" max="13575" width="1.7109375" style="452" customWidth="1"/>
    <col min="13576" max="13577" width="9.85546875" style="452" customWidth="1"/>
    <col min="13578" max="13578" width="13.28515625" style="452" customWidth="1"/>
    <col min="13579" max="13579" width="0.5703125" style="452" customWidth="1"/>
    <col min="13580" max="13580" width="7.5703125" style="452" hidden="1" customWidth="1"/>
    <col min="13581" max="13581" width="1.5703125" style="452" customWidth="1"/>
    <col min="13582" max="13822" width="7.5703125" style="452"/>
    <col min="13823" max="13823" width="1" style="452" customWidth="1"/>
    <col min="13824" max="13824" width="2.85546875" style="452" customWidth="1"/>
    <col min="13825" max="13825" width="4.28515625" style="452" customWidth="1"/>
    <col min="13826" max="13826" width="36.7109375" style="452" customWidth="1"/>
    <col min="13827" max="13827" width="1.5703125" style="452" customWidth="1"/>
    <col min="13828" max="13829" width="9.85546875" style="452" customWidth="1"/>
    <col min="13830" max="13830" width="13.28515625" style="452" customWidth="1"/>
    <col min="13831" max="13831" width="1.7109375" style="452" customWidth="1"/>
    <col min="13832" max="13833" width="9.85546875" style="452" customWidth="1"/>
    <col min="13834" max="13834" width="13.28515625" style="452" customWidth="1"/>
    <col min="13835" max="13835" width="0.5703125" style="452" customWidth="1"/>
    <col min="13836" max="13836" width="7.5703125" style="452" hidden="1" customWidth="1"/>
    <col min="13837" max="13837" width="1.5703125" style="452" customWidth="1"/>
    <col min="13838" max="14078" width="7.5703125" style="452"/>
    <col min="14079" max="14079" width="1" style="452" customWidth="1"/>
    <col min="14080" max="14080" width="2.85546875" style="452" customWidth="1"/>
    <col min="14081" max="14081" width="4.28515625" style="452" customWidth="1"/>
    <col min="14082" max="14082" width="36.7109375" style="452" customWidth="1"/>
    <col min="14083" max="14083" width="1.5703125" style="452" customWidth="1"/>
    <col min="14084" max="14085" width="9.85546875" style="452" customWidth="1"/>
    <col min="14086" max="14086" width="13.28515625" style="452" customWidth="1"/>
    <col min="14087" max="14087" width="1.7109375" style="452" customWidth="1"/>
    <col min="14088" max="14089" width="9.85546875" style="452" customWidth="1"/>
    <col min="14090" max="14090" width="13.28515625" style="452" customWidth="1"/>
    <col min="14091" max="14091" width="0.5703125" style="452" customWidth="1"/>
    <col min="14092" max="14092" width="7.5703125" style="452" hidden="1" customWidth="1"/>
    <col min="14093" max="14093" width="1.5703125" style="452" customWidth="1"/>
    <col min="14094" max="14334" width="7.5703125" style="452"/>
    <col min="14335" max="14335" width="1" style="452" customWidth="1"/>
    <col min="14336" max="14336" width="2.85546875" style="452" customWidth="1"/>
    <col min="14337" max="14337" width="4.28515625" style="452" customWidth="1"/>
    <col min="14338" max="14338" width="36.7109375" style="452" customWidth="1"/>
    <col min="14339" max="14339" width="1.5703125" style="452" customWidth="1"/>
    <col min="14340" max="14341" width="9.85546875" style="452" customWidth="1"/>
    <col min="14342" max="14342" width="13.28515625" style="452" customWidth="1"/>
    <col min="14343" max="14343" width="1.7109375" style="452" customWidth="1"/>
    <col min="14344" max="14345" width="9.85546875" style="452" customWidth="1"/>
    <col min="14346" max="14346" width="13.28515625" style="452" customWidth="1"/>
    <col min="14347" max="14347" width="0.5703125" style="452" customWidth="1"/>
    <col min="14348" max="14348" width="7.5703125" style="452" hidden="1" customWidth="1"/>
    <col min="14349" max="14349" width="1.5703125" style="452" customWidth="1"/>
    <col min="14350" max="14590" width="7.5703125" style="452"/>
    <col min="14591" max="14591" width="1" style="452" customWidth="1"/>
    <col min="14592" max="14592" width="2.85546875" style="452" customWidth="1"/>
    <col min="14593" max="14593" width="4.28515625" style="452" customWidth="1"/>
    <col min="14594" max="14594" width="36.7109375" style="452" customWidth="1"/>
    <col min="14595" max="14595" width="1.5703125" style="452" customWidth="1"/>
    <col min="14596" max="14597" width="9.85546875" style="452" customWidth="1"/>
    <col min="14598" max="14598" width="13.28515625" style="452" customWidth="1"/>
    <col min="14599" max="14599" width="1.7109375" style="452" customWidth="1"/>
    <col min="14600" max="14601" width="9.85546875" style="452" customWidth="1"/>
    <col min="14602" max="14602" width="13.28515625" style="452" customWidth="1"/>
    <col min="14603" max="14603" width="0.5703125" style="452" customWidth="1"/>
    <col min="14604" max="14604" width="7.5703125" style="452" hidden="1" customWidth="1"/>
    <col min="14605" max="14605" width="1.5703125" style="452" customWidth="1"/>
    <col min="14606" max="14846" width="7.5703125" style="452"/>
    <col min="14847" max="14847" width="1" style="452" customWidth="1"/>
    <col min="14848" max="14848" width="2.85546875" style="452" customWidth="1"/>
    <col min="14849" max="14849" width="4.28515625" style="452" customWidth="1"/>
    <col min="14850" max="14850" width="36.7109375" style="452" customWidth="1"/>
    <col min="14851" max="14851" width="1.5703125" style="452" customWidth="1"/>
    <col min="14852" max="14853" width="9.85546875" style="452" customWidth="1"/>
    <col min="14854" max="14854" width="13.28515625" style="452" customWidth="1"/>
    <col min="14855" max="14855" width="1.7109375" style="452" customWidth="1"/>
    <col min="14856" max="14857" width="9.85546875" style="452" customWidth="1"/>
    <col min="14858" max="14858" width="13.28515625" style="452" customWidth="1"/>
    <col min="14859" max="14859" width="0.5703125" style="452" customWidth="1"/>
    <col min="14860" max="14860" width="7.5703125" style="452" hidden="1" customWidth="1"/>
    <col min="14861" max="14861" width="1.5703125" style="452" customWidth="1"/>
    <col min="14862" max="15102" width="7.5703125" style="452"/>
    <col min="15103" max="15103" width="1" style="452" customWidth="1"/>
    <col min="15104" max="15104" width="2.85546875" style="452" customWidth="1"/>
    <col min="15105" max="15105" width="4.28515625" style="452" customWidth="1"/>
    <col min="15106" max="15106" width="36.7109375" style="452" customWidth="1"/>
    <col min="15107" max="15107" width="1.5703125" style="452" customWidth="1"/>
    <col min="15108" max="15109" width="9.85546875" style="452" customWidth="1"/>
    <col min="15110" max="15110" width="13.28515625" style="452" customWidth="1"/>
    <col min="15111" max="15111" width="1.7109375" style="452" customWidth="1"/>
    <col min="15112" max="15113" width="9.85546875" style="452" customWidth="1"/>
    <col min="15114" max="15114" width="13.28515625" style="452" customWidth="1"/>
    <col min="15115" max="15115" width="0.5703125" style="452" customWidth="1"/>
    <col min="15116" max="15116" width="7.5703125" style="452" hidden="1" customWidth="1"/>
    <col min="15117" max="15117" width="1.5703125" style="452" customWidth="1"/>
    <col min="15118" max="15358" width="7.5703125" style="452"/>
    <col min="15359" max="15359" width="1" style="452" customWidth="1"/>
    <col min="15360" max="15360" width="2.85546875" style="452" customWidth="1"/>
    <col min="15361" max="15361" width="4.28515625" style="452" customWidth="1"/>
    <col min="15362" max="15362" width="36.7109375" style="452" customWidth="1"/>
    <col min="15363" max="15363" width="1.5703125" style="452" customWidth="1"/>
    <col min="15364" max="15365" width="9.85546875" style="452" customWidth="1"/>
    <col min="15366" max="15366" width="13.28515625" style="452" customWidth="1"/>
    <col min="15367" max="15367" width="1.7109375" style="452" customWidth="1"/>
    <col min="15368" max="15369" width="9.85546875" style="452" customWidth="1"/>
    <col min="15370" max="15370" width="13.28515625" style="452" customWidth="1"/>
    <col min="15371" max="15371" width="0.5703125" style="452" customWidth="1"/>
    <col min="15372" max="15372" width="7.5703125" style="452" hidden="1" customWidth="1"/>
    <col min="15373" max="15373" width="1.5703125" style="452" customWidth="1"/>
    <col min="15374" max="15614" width="7.5703125" style="452"/>
    <col min="15615" max="15615" width="1" style="452" customWidth="1"/>
    <col min="15616" max="15616" width="2.85546875" style="452" customWidth="1"/>
    <col min="15617" max="15617" width="4.28515625" style="452" customWidth="1"/>
    <col min="15618" max="15618" width="36.7109375" style="452" customWidth="1"/>
    <col min="15619" max="15619" width="1.5703125" style="452" customWidth="1"/>
    <col min="15620" max="15621" width="9.85546875" style="452" customWidth="1"/>
    <col min="15622" max="15622" width="13.28515625" style="452" customWidth="1"/>
    <col min="15623" max="15623" width="1.7109375" style="452" customWidth="1"/>
    <col min="15624" max="15625" width="9.85546875" style="452" customWidth="1"/>
    <col min="15626" max="15626" width="13.28515625" style="452" customWidth="1"/>
    <col min="15627" max="15627" width="0.5703125" style="452" customWidth="1"/>
    <col min="15628" max="15628" width="7.5703125" style="452" hidden="1" customWidth="1"/>
    <col min="15629" max="15629" width="1.5703125" style="452" customWidth="1"/>
    <col min="15630" max="15870" width="7.5703125" style="452"/>
    <col min="15871" max="15871" width="1" style="452" customWidth="1"/>
    <col min="15872" max="15872" width="2.85546875" style="452" customWidth="1"/>
    <col min="15873" max="15873" width="4.28515625" style="452" customWidth="1"/>
    <col min="15874" max="15874" width="36.7109375" style="452" customWidth="1"/>
    <col min="15875" max="15875" width="1.5703125" style="452" customWidth="1"/>
    <col min="15876" max="15877" width="9.85546875" style="452" customWidth="1"/>
    <col min="15878" max="15878" width="13.28515625" style="452" customWidth="1"/>
    <col min="15879" max="15879" width="1.7109375" style="452" customWidth="1"/>
    <col min="15880" max="15881" width="9.85546875" style="452" customWidth="1"/>
    <col min="15882" max="15882" width="13.28515625" style="452" customWidth="1"/>
    <col min="15883" max="15883" width="0.5703125" style="452" customWidth="1"/>
    <col min="15884" max="15884" width="7.5703125" style="452" hidden="1" customWidth="1"/>
    <col min="15885" max="15885" width="1.5703125" style="452" customWidth="1"/>
    <col min="15886" max="16126" width="7.5703125" style="452"/>
    <col min="16127" max="16127" width="1" style="452" customWidth="1"/>
    <col min="16128" max="16128" width="2.85546875" style="452" customWidth="1"/>
    <col min="16129" max="16129" width="4.28515625" style="452" customWidth="1"/>
    <col min="16130" max="16130" width="36.7109375" style="452" customWidth="1"/>
    <col min="16131" max="16131" width="1.5703125" style="452" customWidth="1"/>
    <col min="16132" max="16133" width="9.85546875" style="452" customWidth="1"/>
    <col min="16134" max="16134" width="13.28515625" style="452" customWidth="1"/>
    <col min="16135" max="16135" width="1.7109375" style="452" customWidth="1"/>
    <col min="16136" max="16137" width="9.85546875" style="452" customWidth="1"/>
    <col min="16138" max="16138" width="13.28515625" style="452" customWidth="1"/>
    <col min="16139" max="16139" width="0.5703125" style="452" customWidth="1"/>
    <col min="16140" max="16140" width="7.5703125" style="452" hidden="1" customWidth="1"/>
    <col min="16141" max="16141" width="1.5703125" style="452" customWidth="1"/>
    <col min="16142" max="16384" width="7.5703125" style="452"/>
  </cols>
  <sheetData>
    <row r="2" spans="1:13" s="529" customFormat="1" ht="16.5" customHeight="1">
      <c r="B2" s="453" t="s">
        <v>1217</v>
      </c>
      <c r="C2" s="454" t="s">
        <v>705</v>
      </c>
      <c r="D2" s="574"/>
    </row>
    <row r="3" spans="1:13" s="529" customFormat="1" ht="16.5" customHeight="1">
      <c r="B3" s="453"/>
      <c r="C3" s="454" t="s">
        <v>1170</v>
      </c>
      <c r="D3" s="574"/>
    </row>
    <row r="4" spans="1:13" s="529" customFormat="1" ht="16.5" customHeight="1">
      <c r="B4" s="456" t="s">
        <v>1218</v>
      </c>
      <c r="C4" s="457" t="s">
        <v>706</v>
      </c>
      <c r="D4" s="574"/>
    </row>
    <row r="5" spans="1:13" s="529" customFormat="1" ht="16.5" customHeight="1">
      <c r="B5" s="456"/>
      <c r="C5" s="457" t="s">
        <v>1171</v>
      </c>
      <c r="D5" s="574"/>
    </row>
    <row r="6" spans="1:13" s="529" customFormat="1" ht="16.5" customHeight="1" thickBot="1">
      <c r="A6" s="623"/>
      <c r="D6" s="574"/>
    </row>
    <row r="7" spans="1:13" s="529" customFormat="1" ht="3" customHeight="1" thickTop="1">
      <c r="A7" s="460"/>
      <c r="B7" s="460"/>
      <c r="C7" s="460"/>
      <c r="D7" s="624"/>
      <c r="E7" s="460"/>
      <c r="F7" s="460"/>
      <c r="G7" s="460"/>
      <c r="H7" s="460"/>
      <c r="I7" s="460"/>
      <c r="J7" s="460"/>
      <c r="K7" s="460"/>
      <c r="L7" s="460"/>
      <c r="M7" s="438"/>
    </row>
    <row r="8" spans="1:13" s="529" customFormat="1" ht="17.100000000000001" customHeight="1">
      <c r="A8" s="438"/>
      <c r="B8" s="461" t="s">
        <v>707</v>
      </c>
      <c r="C8" s="438"/>
      <c r="D8" s="463" t="s">
        <v>1</v>
      </c>
      <c r="E8" s="1722" t="s">
        <v>732</v>
      </c>
      <c r="F8" s="1722"/>
      <c r="G8" s="1722"/>
      <c r="H8" s="413"/>
      <c r="I8" s="1722" t="s">
        <v>733</v>
      </c>
      <c r="J8" s="1722"/>
      <c r="K8" s="1722"/>
      <c r="L8" s="468"/>
      <c r="M8" s="468"/>
    </row>
    <row r="9" spans="1:13" s="529" customFormat="1" ht="13.5">
      <c r="A9" s="438"/>
      <c r="B9" s="413" t="s">
        <v>710</v>
      </c>
      <c r="C9" s="438"/>
      <c r="D9" s="467" t="s">
        <v>6</v>
      </c>
      <c r="E9" s="1724" t="s">
        <v>734</v>
      </c>
      <c r="F9" s="1724"/>
      <c r="G9" s="1724"/>
      <c r="H9" s="619"/>
      <c r="I9" s="1724" t="s">
        <v>735</v>
      </c>
      <c r="J9" s="1724"/>
      <c r="K9" s="1724"/>
      <c r="L9" s="438"/>
      <c r="M9" s="438"/>
    </row>
    <row r="10" spans="1:13" s="529" customFormat="1" ht="17.100000000000001" customHeight="1">
      <c r="A10" s="438"/>
      <c r="B10" s="438"/>
      <c r="C10" s="438"/>
      <c r="D10" s="463"/>
      <c r="E10" s="510" t="s">
        <v>2</v>
      </c>
      <c r="F10" s="510" t="s">
        <v>33</v>
      </c>
      <c r="G10" s="510" t="s">
        <v>34</v>
      </c>
      <c r="H10" s="470"/>
      <c r="I10" s="510" t="s">
        <v>2</v>
      </c>
      <c r="J10" s="510" t="s">
        <v>33</v>
      </c>
      <c r="K10" s="510" t="s">
        <v>34</v>
      </c>
      <c r="L10" s="470"/>
      <c r="M10" s="470"/>
    </row>
    <row r="11" spans="1:13" s="529" customFormat="1" ht="16.5" customHeight="1">
      <c r="A11" s="438"/>
      <c r="B11" s="438"/>
      <c r="C11" s="438"/>
      <c r="D11" s="469"/>
      <c r="E11" s="471" t="s">
        <v>7</v>
      </c>
      <c r="F11" s="471" t="s">
        <v>35</v>
      </c>
      <c r="G11" s="471" t="s">
        <v>36</v>
      </c>
      <c r="H11" s="471"/>
      <c r="I11" s="471" t="s">
        <v>7</v>
      </c>
      <c r="J11" s="471" t="s">
        <v>35</v>
      </c>
      <c r="K11" s="471" t="s">
        <v>36</v>
      </c>
      <c r="L11" s="511"/>
      <c r="M11" s="511"/>
    </row>
    <row r="12" spans="1:13" ht="3" customHeight="1">
      <c r="A12" s="473"/>
      <c r="B12" s="473"/>
      <c r="C12" s="473"/>
      <c r="D12" s="566"/>
      <c r="E12" s="473"/>
      <c r="F12" s="473"/>
      <c r="G12" s="473"/>
      <c r="H12" s="473"/>
      <c r="I12" s="473"/>
      <c r="J12" s="473"/>
      <c r="K12" s="473"/>
      <c r="L12" s="473"/>
      <c r="M12" s="448"/>
    </row>
    <row r="13" spans="1:13" ht="6" customHeight="1">
      <c r="A13" s="448"/>
      <c r="B13" s="448"/>
      <c r="C13" s="448"/>
      <c r="D13" s="477"/>
      <c r="E13" s="448"/>
      <c r="F13" s="448"/>
      <c r="G13" s="448"/>
      <c r="H13" s="448"/>
      <c r="I13" s="448"/>
      <c r="J13" s="448"/>
      <c r="K13" s="448"/>
      <c r="L13" s="512"/>
      <c r="M13" s="448"/>
    </row>
    <row r="14" spans="1:13" ht="14.1" customHeight="1">
      <c r="A14" s="448"/>
      <c r="B14" s="461" t="s">
        <v>2</v>
      </c>
      <c r="C14" s="438"/>
      <c r="D14" s="1671">
        <v>2023</v>
      </c>
      <c r="E14" s="513">
        <f>SUM(E17,E20,E23,E26,E29,E32,E35,E38,E41,E44,E47)</f>
        <v>8843</v>
      </c>
      <c r="F14" s="513">
        <f>SUM(F17,F20,F23,F26,F29,F32,F35,F38,F41,F44,F47)</f>
        <v>2551</v>
      </c>
      <c r="G14" s="513">
        <f>SUM(G17,G20,G23,G26,G29,G32,G35,G38,G41,G44,G47)</f>
        <v>6292</v>
      </c>
      <c r="H14" s="532"/>
      <c r="I14" s="513">
        <f>SUM(I17,I20,I23,I26,I29,I32,I35,I38,I41,I44,I47)</f>
        <v>561671</v>
      </c>
      <c r="J14" s="513">
        <f>SUM(J17,J20,J23,J26,J29,J32,J35,J38,J41,J44,J47)</f>
        <v>225861</v>
      </c>
      <c r="K14" s="513">
        <f>SUM(K17,K20,K23,K26,K29,K32,K35,K38,K41,K44,K47)</f>
        <v>335810</v>
      </c>
      <c r="L14" s="438"/>
      <c r="M14" s="448"/>
    </row>
    <row r="15" spans="1:13" ht="14.1" customHeight="1">
      <c r="A15" s="448"/>
      <c r="B15" s="413" t="s">
        <v>7</v>
      </c>
      <c r="C15" s="438"/>
      <c r="D15" s="1671"/>
      <c r="E15" s="513"/>
      <c r="F15" s="513"/>
      <c r="G15" s="513"/>
      <c r="H15" s="532"/>
      <c r="I15" s="513"/>
      <c r="J15" s="513"/>
      <c r="K15" s="513"/>
      <c r="L15" s="438"/>
      <c r="M15" s="448"/>
    </row>
    <row r="16" spans="1:13" ht="14.1" customHeight="1">
      <c r="A16" s="448"/>
      <c r="B16" s="413"/>
      <c r="C16" s="438"/>
      <c r="D16" s="427"/>
      <c r="E16" s="514"/>
      <c r="F16" s="514"/>
      <c r="G16" s="514"/>
      <c r="H16" s="514"/>
      <c r="I16" s="514"/>
      <c r="J16" s="514"/>
      <c r="K16" s="514"/>
      <c r="L16" s="438"/>
      <c r="M16" s="448"/>
    </row>
    <row r="17" spans="1:15" ht="14.1" customHeight="1">
      <c r="A17" s="448"/>
      <c r="B17" s="461" t="s">
        <v>1164</v>
      </c>
      <c r="C17" s="466"/>
      <c r="D17" s="427">
        <v>2023</v>
      </c>
      <c r="E17" s="514">
        <f>SUM(F17:G17)</f>
        <v>206</v>
      </c>
      <c r="F17" s="514">
        <v>54</v>
      </c>
      <c r="G17" s="514">
        <v>152</v>
      </c>
      <c r="H17" s="514"/>
      <c r="I17" s="514">
        <f>SUM(J17:K17)</f>
        <v>693</v>
      </c>
      <c r="J17" s="514">
        <v>180</v>
      </c>
      <c r="K17" s="514">
        <v>513</v>
      </c>
      <c r="L17" s="626"/>
      <c r="M17" s="448"/>
      <c r="O17" s="452">
        <v>1</v>
      </c>
    </row>
    <row r="18" spans="1:15" ht="14.1" customHeight="1">
      <c r="A18" s="448"/>
      <c r="B18" s="413" t="s">
        <v>1165</v>
      </c>
      <c r="C18" s="482"/>
      <c r="D18" s="427"/>
      <c r="E18" s="514"/>
      <c r="F18" s="514"/>
      <c r="G18" s="514"/>
      <c r="H18" s="514"/>
      <c r="I18" s="514"/>
      <c r="J18" s="514"/>
      <c r="K18" s="514"/>
      <c r="L18" s="560"/>
      <c r="M18" s="449"/>
    </row>
    <row r="19" spans="1:15" ht="14.1" customHeight="1">
      <c r="A19" s="448"/>
      <c r="B19" s="413"/>
      <c r="C19" s="482"/>
      <c r="D19" s="427"/>
      <c r="E19" s="514"/>
      <c r="F19" s="514"/>
      <c r="G19" s="514"/>
      <c r="H19" s="514"/>
      <c r="I19" s="514"/>
      <c r="J19" s="514"/>
      <c r="K19" s="514"/>
      <c r="L19" s="560"/>
      <c r="M19" s="449"/>
    </row>
    <row r="20" spans="1:15" ht="14.1" customHeight="1">
      <c r="A20" s="448"/>
      <c r="B20" s="461" t="s">
        <v>713</v>
      </c>
      <c r="C20" s="438"/>
      <c r="D20" s="427">
        <v>2023</v>
      </c>
      <c r="E20" s="514">
        <f>SUM(F20:G20)</f>
        <v>2661</v>
      </c>
      <c r="F20" s="514">
        <v>676</v>
      </c>
      <c r="G20" s="514">
        <v>1985</v>
      </c>
      <c r="H20" s="514"/>
      <c r="I20" s="514">
        <f>SUM(J20:K20)</f>
        <v>30079</v>
      </c>
      <c r="J20" s="514">
        <v>9063</v>
      </c>
      <c r="K20" s="514">
        <v>21016</v>
      </c>
      <c r="L20" s="626"/>
      <c r="M20" s="448"/>
      <c r="O20" s="452">
        <v>2</v>
      </c>
    </row>
    <row r="21" spans="1:15" ht="14.1" customHeight="1">
      <c r="A21" s="448"/>
      <c r="B21" s="413" t="s">
        <v>714</v>
      </c>
      <c r="C21" s="461"/>
      <c r="D21" s="427"/>
      <c r="E21" s="514"/>
      <c r="F21" s="514"/>
      <c r="G21" s="514"/>
      <c r="H21" s="514"/>
      <c r="I21" s="514"/>
      <c r="J21" s="514"/>
      <c r="K21" s="514"/>
      <c r="L21" s="560"/>
      <c r="M21" s="448"/>
      <c r="N21" s="452" t="s">
        <v>49</v>
      </c>
    </row>
    <row r="22" spans="1:15" ht="14.1" customHeight="1">
      <c r="A22" s="448"/>
      <c r="B22" s="413"/>
      <c r="C22" s="461"/>
      <c r="D22" s="427"/>
      <c r="E22" s="514"/>
      <c r="F22" s="514"/>
      <c r="G22" s="514"/>
      <c r="H22" s="514"/>
      <c r="I22" s="514"/>
      <c r="J22" s="514"/>
      <c r="K22" s="514"/>
      <c r="L22" s="560"/>
      <c r="M22" s="448"/>
    </row>
    <row r="23" spans="1:15" ht="14.1" customHeight="1">
      <c r="A23" s="448"/>
      <c r="B23" s="461" t="s">
        <v>754</v>
      </c>
      <c r="C23" s="466"/>
      <c r="D23" s="427">
        <v>2023</v>
      </c>
      <c r="E23" s="514">
        <f>SUM(F23:G23)</f>
        <v>11</v>
      </c>
      <c r="F23" s="514">
        <v>6</v>
      </c>
      <c r="G23" s="514">
        <v>5</v>
      </c>
      <c r="H23" s="514"/>
      <c r="I23" s="514">
        <f>SUM(J23:K23)</f>
        <v>44543</v>
      </c>
      <c r="J23" s="514">
        <v>14129</v>
      </c>
      <c r="K23" s="514">
        <v>30414</v>
      </c>
      <c r="L23" s="626"/>
      <c r="M23" s="448"/>
      <c r="O23" s="452">
        <v>3</v>
      </c>
    </row>
    <row r="24" spans="1:15" ht="14.1" customHeight="1">
      <c r="A24" s="448"/>
      <c r="B24" s="413" t="s">
        <v>1163</v>
      </c>
      <c r="C24" s="482"/>
      <c r="D24" s="427"/>
      <c r="E24" s="514"/>
      <c r="F24" s="514"/>
      <c r="G24" s="514"/>
      <c r="H24" s="514"/>
      <c r="I24" s="514"/>
      <c r="J24" s="514"/>
      <c r="K24" s="514"/>
      <c r="L24" s="560"/>
      <c r="M24" s="448"/>
    </row>
    <row r="25" spans="1:15" ht="14.1" customHeight="1">
      <c r="A25" s="448"/>
      <c r="B25" s="413"/>
      <c r="C25" s="482"/>
      <c r="D25" s="427"/>
      <c r="E25" s="514"/>
      <c r="F25" s="514"/>
      <c r="G25" s="514"/>
      <c r="H25" s="514"/>
      <c r="I25" s="514"/>
      <c r="J25" s="514"/>
      <c r="K25" s="514"/>
      <c r="L25" s="560"/>
      <c r="M25" s="448"/>
    </row>
    <row r="26" spans="1:15" ht="14.1" customHeight="1">
      <c r="A26" s="448"/>
      <c r="B26" s="461" t="s">
        <v>1161</v>
      </c>
      <c r="C26" s="438"/>
      <c r="D26" s="427">
        <v>2023</v>
      </c>
      <c r="E26" s="514">
        <f>SUM(F26:G26)</f>
        <v>4301</v>
      </c>
      <c r="F26" s="514">
        <v>842</v>
      </c>
      <c r="G26" s="514">
        <v>3459</v>
      </c>
      <c r="H26" s="514"/>
      <c r="I26" s="514">
        <f>SUM(J26:K26)</f>
        <v>56848</v>
      </c>
      <c r="J26" s="514">
        <v>17902</v>
      </c>
      <c r="K26" s="514">
        <v>38946</v>
      </c>
      <c r="L26" s="626"/>
      <c r="M26" s="448"/>
      <c r="O26" s="452">
        <v>4</v>
      </c>
    </row>
    <row r="27" spans="1:15" ht="14.1" customHeight="1">
      <c r="A27" s="448"/>
      <c r="B27" s="413" t="s">
        <v>1162</v>
      </c>
      <c r="C27" s="438"/>
      <c r="D27" s="427"/>
      <c r="E27" s="514"/>
      <c r="F27" s="514"/>
      <c r="G27" s="514"/>
      <c r="H27" s="514"/>
      <c r="I27" s="514"/>
      <c r="J27" s="514"/>
      <c r="K27" s="514"/>
      <c r="L27" s="626"/>
      <c r="M27" s="448"/>
    </row>
    <row r="28" spans="1:15" ht="14.1" customHeight="1">
      <c r="A28" s="448"/>
      <c r="B28" s="413"/>
      <c r="C28" s="438"/>
      <c r="D28" s="427"/>
      <c r="E28" s="514"/>
      <c r="F28" s="514"/>
      <c r="G28" s="514"/>
      <c r="H28" s="514"/>
      <c r="I28" s="514"/>
      <c r="J28" s="514"/>
      <c r="K28" s="514"/>
      <c r="L28" s="626"/>
      <c r="M28" s="448"/>
    </row>
    <row r="29" spans="1:15" ht="14.1" customHeight="1">
      <c r="A29" s="448"/>
      <c r="B29" s="461" t="s">
        <v>1159</v>
      </c>
      <c r="C29" s="466"/>
      <c r="D29" s="427">
        <v>2023</v>
      </c>
      <c r="E29" s="514">
        <f>SUM(F29:G29)</f>
        <v>442</v>
      </c>
      <c r="F29" s="514">
        <v>125</v>
      </c>
      <c r="G29" s="514">
        <v>317</v>
      </c>
      <c r="H29" s="514"/>
      <c r="I29" s="514">
        <f>SUM(J29:K29)</f>
        <v>69238</v>
      </c>
      <c r="J29" s="514">
        <v>21820</v>
      </c>
      <c r="K29" s="514">
        <v>47418</v>
      </c>
      <c r="L29" s="626"/>
      <c r="M29" s="448"/>
      <c r="O29" s="452">
        <v>5</v>
      </c>
    </row>
    <row r="30" spans="1:15" ht="14.1" customHeight="1">
      <c r="A30" s="448"/>
      <c r="B30" s="413" t="s">
        <v>1160</v>
      </c>
      <c r="C30" s="482"/>
      <c r="D30" s="427"/>
      <c r="E30" s="514"/>
      <c r="F30" s="514"/>
      <c r="G30" s="514"/>
      <c r="H30" s="514"/>
      <c r="I30" s="514"/>
      <c r="J30" s="514"/>
      <c r="K30" s="514"/>
      <c r="L30" s="560"/>
      <c r="M30" s="448"/>
    </row>
    <row r="31" spans="1:15" ht="14.1" customHeight="1">
      <c r="A31" s="448"/>
      <c r="B31" s="413"/>
      <c r="C31" s="482"/>
      <c r="D31" s="427"/>
      <c r="E31" s="514"/>
      <c r="F31" s="514"/>
      <c r="G31" s="514"/>
      <c r="H31" s="514"/>
      <c r="I31" s="514"/>
      <c r="J31" s="514"/>
      <c r="K31" s="514"/>
      <c r="L31" s="560"/>
      <c r="M31" s="448"/>
    </row>
    <row r="32" spans="1:15" ht="14.1" customHeight="1">
      <c r="A32" s="448"/>
      <c r="B32" s="461" t="s">
        <v>1157</v>
      </c>
      <c r="C32" s="438"/>
      <c r="D32" s="427">
        <v>2023</v>
      </c>
      <c r="E32" s="596" t="s">
        <v>29</v>
      </c>
      <c r="F32" s="596" t="s">
        <v>29</v>
      </c>
      <c r="G32" s="596" t="s">
        <v>29</v>
      </c>
      <c r="H32" s="514"/>
      <c r="I32" s="514">
        <f>SUM(J32:K32)</f>
        <v>45935</v>
      </c>
      <c r="J32" s="514">
        <v>19476</v>
      </c>
      <c r="K32" s="514">
        <v>26459</v>
      </c>
      <c r="L32" s="626"/>
      <c r="M32" s="448"/>
      <c r="O32" s="452">
        <v>6</v>
      </c>
    </row>
    <row r="33" spans="1:15" ht="14.1" customHeight="1">
      <c r="A33" s="448"/>
      <c r="B33" s="413" t="s">
        <v>1158</v>
      </c>
      <c r="C33" s="466"/>
      <c r="D33" s="427"/>
      <c r="E33" s="514"/>
      <c r="F33" s="514"/>
      <c r="G33" s="514"/>
      <c r="H33" s="514"/>
      <c r="I33" s="514"/>
      <c r="J33" s="514"/>
      <c r="K33" s="514"/>
      <c r="L33" s="560"/>
      <c r="M33" s="448"/>
    </row>
    <row r="34" spans="1:15" ht="14.1" customHeight="1">
      <c r="A34" s="448"/>
      <c r="B34" s="462"/>
      <c r="C34" s="466"/>
      <c r="D34" s="427"/>
      <c r="E34" s="514"/>
      <c r="F34" s="514"/>
      <c r="G34" s="514"/>
      <c r="H34" s="514"/>
      <c r="I34" s="514"/>
      <c r="J34" s="514"/>
      <c r="K34" s="514"/>
      <c r="L34" s="560"/>
      <c r="M34" s="448"/>
    </row>
    <row r="35" spans="1:15" ht="14.1" customHeight="1">
      <c r="A35" s="448"/>
      <c r="B35" s="461" t="s">
        <v>1155</v>
      </c>
      <c r="C35" s="466"/>
      <c r="D35" s="427">
        <v>2023</v>
      </c>
      <c r="E35" s="514">
        <f>SUM(F35:G35)</f>
        <v>676</v>
      </c>
      <c r="F35" s="514">
        <v>676</v>
      </c>
      <c r="G35" s="596" t="s">
        <v>29</v>
      </c>
      <c r="H35" s="514"/>
      <c r="I35" s="514">
        <f>SUM(J35:K35)</f>
        <v>39683</v>
      </c>
      <c r="J35" s="514">
        <v>25506</v>
      </c>
      <c r="K35" s="514">
        <v>14177</v>
      </c>
      <c r="L35" s="626"/>
      <c r="M35" s="448"/>
      <c r="O35" s="452">
        <v>7</v>
      </c>
    </row>
    <row r="36" spans="1:15" ht="14.1" customHeight="1">
      <c r="A36" s="448"/>
      <c r="B36" s="413" t="s">
        <v>1156</v>
      </c>
      <c r="C36" s="482"/>
      <c r="D36" s="427"/>
      <c r="E36" s="514"/>
      <c r="F36" s="514"/>
      <c r="G36" s="514"/>
      <c r="H36" s="514"/>
      <c r="I36" s="514"/>
      <c r="J36" s="514"/>
      <c r="K36" s="514"/>
      <c r="L36" s="560"/>
      <c r="M36" s="448"/>
    </row>
    <row r="37" spans="1:15" ht="14.1" customHeight="1">
      <c r="A37" s="448"/>
      <c r="B37" s="413"/>
      <c r="C37" s="482"/>
      <c r="D37" s="427"/>
      <c r="E37" s="514"/>
      <c r="F37" s="514"/>
      <c r="G37" s="514"/>
      <c r="H37" s="514"/>
      <c r="I37" s="514"/>
      <c r="J37" s="514"/>
      <c r="K37" s="514"/>
      <c r="L37" s="560"/>
      <c r="M37" s="448"/>
    </row>
    <row r="38" spans="1:15" ht="14.1" customHeight="1">
      <c r="A38" s="448"/>
      <c r="B38" s="461" t="s">
        <v>759</v>
      </c>
      <c r="C38" s="438"/>
      <c r="D38" s="427">
        <v>2023</v>
      </c>
      <c r="E38" s="596" t="s">
        <v>29</v>
      </c>
      <c r="F38" s="596" t="s">
        <v>29</v>
      </c>
      <c r="G38" s="596" t="s">
        <v>29</v>
      </c>
      <c r="H38" s="514"/>
      <c r="I38" s="514">
        <f>SUM(J38:K38)</f>
        <v>60177</v>
      </c>
      <c r="J38" s="514">
        <v>32562</v>
      </c>
      <c r="K38" s="514">
        <v>27615</v>
      </c>
      <c r="L38" s="560"/>
      <c r="M38" s="448"/>
      <c r="O38" s="452">
        <v>8</v>
      </c>
    </row>
    <row r="39" spans="1:15" ht="14.1" customHeight="1">
      <c r="A39" s="448"/>
      <c r="B39" s="462" t="s">
        <v>760</v>
      </c>
      <c r="C39" s="466"/>
      <c r="D39" s="427"/>
      <c r="E39" s="514"/>
      <c r="F39" s="514"/>
      <c r="G39" s="514"/>
      <c r="H39" s="514"/>
      <c r="I39" s="514"/>
      <c r="J39" s="514"/>
      <c r="K39" s="514"/>
      <c r="L39" s="560"/>
      <c r="M39" s="448"/>
    </row>
    <row r="40" spans="1:15" ht="14.1" customHeight="1">
      <c r="A40" s="448"/>
      <c r="B40" s="462"/>
      <c r="C40" s="466"/>
      <c r="D40" s="427"/>
      <c r="E40" s="514"/>
      <c r="F40" s="514"/>
      <c r="G40" s="514"/>
      <c r="H40" s="514"/>
      <c r="I40" s="514"/>
      <c r="J40" s="514"/>
      <c r="K40" s="514"/>
      <c r="L40" s="560"/>
      <c r="M40" s="448"/>
    </row>
    <row r="41" spans="1:15" ht="14.1" customHeight="1">
      <c r="A41" s="448"/>
      <c r="B41" s="461" t="s">
        <v>1153</v>
      </c>
      <c r="C41" s="466"/>
      <c r="D41" s="427">
        <v>2023</v>
      </c>
      <c r="E41" s="514">
        <f>SUM(F41:G41)</f>
        <v>206</v>
      </c>
      <c r="F41" s="514">
        <v>54</v>
      </c>
      <c r="G41" s="514">
        <v>152</v>
      </c>
      <c r="H41" s="514"/>
      <c r="I41" s="514">
        <f>SUM(J41:K41)</f>
        <v>71548</v>
      </c>
      <c r="J41" s="514">
        <v>29752</v>
      </c>
      <c r="K41" s="514">
        <v>41796</v>
      </c>
      <c r="L41" s="626"/>
      <c r="M41" s="448"/>
      <c r="O41" s="452">
        <v>9</v>
      </c>
    </row>
    <row r="42" spans="1:15" ht="14.1" customHeight="1">
      <c r="A42" s="448"/>
      <c r="B42" s="462" t="s">
        <v>1154</v>
      </c>
      <c r="C42" s="482"/>
      <c r="D42" s="427"/>
      <c r="E42" s="514"/>
      <c r="F42" s="514"/>
      <c r="G42" s="514"/>
      <c r="H42" s="514"/>
      <c r="I42" s="514"/>
      <c r="J42" s="514"/>
      <c r="K42" s="514"/>
      <c r="L42" s="560"/>
      <c r="M42" s="448"/>
    </row>
    <row r="43" spans="1:15" ht="14.1" customHeight="1">
      <c r="A43" s="448"/>
      <c r="B43" s="462"/>
      <c r="C43" s="466"/>
      <c r="D43" s="427"/>
      <c r="E43" s="514"/>
      <c r="F43" s="514"/>
      <c r="G43" s="514"/>
      <c r="H43" s="514"/>
      <c r="I43" s="514"/>
      <c r="J43" s="514"/>
      <c r="K43" s="514"/>
      <c r="L43" s="560"/>
      <c r="M43" s="448"/>
    </row>
    <row r="44" spans="1:15" ht="14.1" customHeight="1">
      <c r="A44" s="448"/>
      <c r="B44" s="461" t="s">
        <v>763</v>
      </c>
      <c r="C44" s="466"/>
      <c r="D44" s="427">
        <v>2023</v>
      </c>
      <c r="E44" s="514">
        <f>SUM(F44:G44)</f>
        <v>3</v>
      </c>
      <c r="F44" s="596" t="s">
        <v>29</v>
      </c>
      <c r="G44" s="514">
        <v>3</v>
      </c>
      <c r="H44" s="514"/>
      <c r="I44" s="514">
        <f>SUM(J44:K44)</f>
        <v>19434</v>
      </c>
      <c r="J44" s="514">
        <v>5485</v>
      </c>
      <c r="K44" s="514">
        <v>13949</v>
      </c>
      <c r="L44" s="626"/>
      <c r="M44" s="448"/>
      <c r="O44" s="452">
        <v>9</v>
      </c>
    </row>
    <row r="45" spans="1:15" ht="14.1" customHeight="1">
      <c r="A45" s="448"/>
      <c r="B45" s="413" t="s">
        <v>764</v>
      </c>
      <c r="C45" s="482"/>
      <c r="D45" s="427"/>
      <c r="E45" s="514"/>
      <c r="F45" s="514"/>
      <c r="G45" s="514"/>
      <c r="H45" s="514"/>
      <c r="I45" s="514"/>
      <c r="J45" s="514"/>
      <c r="K45" s="514"/>
      <c r="L45" s="560"/>
      <c r="M45" s="448"/>
    </row>
    <row r="46" spans="1:15" ht="14.1" customHeight="1">
      <c r="A46" s="448"/>
      <c r="B46" s="462"/>
      <c r="C46" s="466"/>
      <c r="D46" s="427"/>
      <c r="E46" s="514"/>
      <c r="F46" s="514"/>
      <c r="G46" s="514"/>
      <c r="H46" s="514"/>
      <c r="I46" s="514"/>
      <c r="J46" s="514"/>
      <c r="K46" s="514"/>
      <c r="L46" s="560"/>
      <c r="M46" s="448"/>
    </row>
    <row r="47" spans="1:15" ht="14.1" customHeight="1">
      <c r="A47" s="448"/>
      <c r="B47" s="461" t="s">
        <v>726</v>
      </c>
      <c r="C47" s="466"/>
      <c r="D47" s="427">
        <v>2023</v>
      </c>
      <c r="E47" s="514">
        <f>SUM(F47:G47)</f>
        <v>337</v>
      </c>
      <c r="F47" s="514">
        <v>118</v>
      </c>
      <c r="G47" s="514">
        <v>219</v>
      </c>
      <c r="H47" s="514"/>
      <c r="I47" s="514">
        <f>SUM(J47:K47)</f>
        <v>123493</v>
      </c>
      <c r="J47" s="514">
        <v>49986</v>
      </c>
      <c r="K47" s="514">
        <v>73507</v>
      </c>
      <c r="L47" s="626"/>
      <c r="M47" s="448"/>
      <c r="O47" s="452">
        <v>9</v>
      </c>
    </row>
    <row r="48" spans="1:15" ht="14.1" customHeight="1">
      <c r="A48" s="448"/>
      <c r="B48" s="413" t="s">
        <v>727</v>
      </c>
      <c r="C48" s="482"/>
      <c r="D48" s="427"/>
      <c r="E48" s="514"/>
      <c r="F48" s="514"/>
      <c r="G48" s="514"/>
      <c r="H48" s="514"/>
      <c r="I48" s="514"/>
      <c r="J48" s="514"/>
      <c r="K48" s="514"/>
      <c r="L48" s="560"/>
      <c r="M48" s="448"/>
    </row>
    <row r="49" spans="1:13" s="448" customFormat="1" ht="17.100000000000001" customHeight="1" thickBot="1">
      <c r="A49" s="484"/>
      <c r="B49" s="569"/>
      <c r="C49" s="569"/>
      <c r="D49" s="537"/>
      <c r="E49" s="488"/>
      <c r="F49" s="488"/>
      <c r="G49" s="488"/>
      <c r="H49" s="488"/>
      <c r="I49" s="488"/>
      <c r="J49" s="488"/>
      <c r="K49" s="488"/>
      <c r="L49" s="555"/>
    </row>
    <row r="50" spans="1:13" s="384" customFormat="1" ht="3" customHeight="1">
      <c r="B50" s="438"/>
      <c r="C50" s="461"/>
      <c r="D50" s="427"/>
      <c r="E50" s="438"/>
      <c r="F50" s="438"/>
      <c r="G50" s="438"/>
      <c r="H50" s="438"/>
      <c r="I50" s="438"/>
      <c r="J50" s="438"/>
      <c r="K50" s="438"/>
      <c r="L50" s="438"/>
    </row>
    <row r="51" spans="1:13" s="542" customFormat="1" ht="16.5" customHeight="1">
      <c r="A51" s="437"/>
      <c r="B51" s="438"/>
      <c r="C51" s="438"/>
      <c r="D51" s="427"/>
      <c r="E51" s="438"/>
      <c r="F51" s="582"/>
      <c r="G51" s="582"/>
      <c r="H51" s="529"/>
      <c r="I51" s="529"/>
      <c r="J51" s="529"/>
      <c r="K51" s="367" t="s">
        <v>829</v>
      </c>
      <c r="L51" s="529"/>
    </row>
    <row r="52" spans="1:13" s="542" customFormat="1" ht="15" customHeight="1">
      <c r="B52" s="529"/>
      <c r="C52" s="529"/>
      <c r="D52" s="574"/>
      <c r="E52" s="529"/>
      <c r="F52" s="529"/>
      <c r="G52" s="529"/>
      <c r="H52" s="529"/>
      <c r="I52" s="529"/>
      <c r="J52" s="529"/>
      <c r="K52" s="368" t="s">
        <v>810</v>
      </c>
      <c r="L52" s="529"/>
    </row>
    <row r="53" spans="1:13" s="448" customFormat="1" ht="15" customHeight="1">
      <c r="C53" s="577"/>
      <c r="D53" s="1672"/>
    </row>
    <row r="54" spans="1:13" s="448" customFormat="1" ht="15" customHeight="1">
      <c r="C54" s="577"/>
      <c r="D54" s="1672"/>
    </row>
    <row r="55" spans="1:13" s="448" customFormat="1" ht="9.75" customHeight="1">
      <c r="C55" s="449"/>
      <c r="D55" s="1673"/>
    </row>
    <row r="56" spans="1:13" s="448" customFormat="1" ht="15" customHeight="1">
      <c r="C56" s="1672"/>
      <c r="D56" s="1672"/>
    </row>
    <row r="57" spans="1:13" s="448" customFormat="1" ht="9.75" customHeight="1">
      <c r="C57" s="449"/>
      <c r="D57" s="1673"/>
    </row>
    <row r="58" spans="1:13" s="448" customFormat="1" ht="15" customHeight="1">
      <c r="C58" s="577"/>
      <c r="D58" s="1672"/>
    </row>
    <row r="59" spans="1:13" s="448" customFormat="1" ht="9.75" customHeight="1">
      <c r="C59" s="449"/>
      <c r="D59" s="1672"/>
    </row>
    <row r="60" spans="1:13" s="448" customFormat="1" ht="9.75" customHeight="1">
      <c r="D60" s="1673"/>
    </row>
    <row r="61" spans="1:13" s="448" customFormat="1" ht="15" customHeight="1">
      <c r="B61" s="577"/>
      <c r="C61" s="577"/>
      <c r="D61" s="477"/>
      <c r="E61" s="449"/>
      <c r="F61" s="449"/>
      <c r="G61" s="449"/>
      <c r="H61" s="449"/>
      <c r="I61" s="449"/>
      <c r="J61" s="449"/>
      <c r="K61" s="449"/>
      <c r="L61" s="449"/>
      <c r="M61" s="449"/>
    </row>
    <row r="62" spans="1:13" s="448" customFormat="1" ht="9.75" customHeight="1">
      <c r="C62" s="576"/>
      <c r="D62" s="477"/>
    </row>
    <row r="63" spans="1:13" s="448" customFormat="1" ht="9.75" customHeight="1">
      <c r="C63" s="576"/>
      <c r="D63" s="477"/>
    </row>
    <row r="64" spans="1:13" s="448" customFormat="1" ht="15" customHeight="1">
      <c r="C64" s="577"/>
      <c r="D64" s="1672"/>
    </row>
    <row r="65" spans="2:13" s="448" customFormat="1" ht="9.75" customHeight="1">
      <c r="C65" s="449"/>
      <c r="D65" s="1673"/>
    </row>
    <row r="66" spans="2:13" s="448" customFormat="1" ht="15" customHeight="1">
      <c r="C66" s="577"/>
      <c r="D66" s="1672"/>
    </row>
    <row r="67" spans="2:13" s="448" customFormat="1" ht="9.75" customHeight="1">
      <c r="C67" s="449"/>
      <c r="D67" s="1673"/>
    </row>
    <row r="68" spans="2:13" s="448" customFormat="1" ht="15" customHeight="1">
      <c r="C68" s="577"/>
      <c r="D68" s="1672"/>
    </row>
    <row r="69" spans="2:13" s="448" customFormat="1" ht="9.75" customHeight="1">
      <c r="C69" s="449"/>
      <c r="D69" s="1673"/>
    </row>
    <row r="70" spans="2:13" s="448" customFormat="1" ht="15" customHeight="1">
      <c r="C70" s="577"/>
      <c r="D70" s="1672"/>
    </row>
    <row r="71" spans="2:13" s="448" customFormat="1" ht="9.75" customHeight="1">
      <c r="D71" s="1673"/>
    </row>
    <row r="72" spans="2:13" s="448" customFormat="1" ht="18" customHeight="1">
      <c r="B72" s="577"/>
      <c r="D72" s="477"/>
    </row>
    <row r="73" spans="2:13" s="448" customFormat="1" ht="15" customHeight="1">
      <c r="B73" s="577"/>
      <c r="C73" s="577"/>
      <c r="D73" s="477"/>
      <c r="E73" s="449"/>
      <c r="F73" s="449"/>
      <c r="G73" s="449"/>
      <c r="H73" s="449"/>
      <c r="I73" s="449"/>
      <c r="J73" s="449"/>
      <c r="K73" s="449"/>
      <c r="L73" s="449"/>
      <c r="M73" s="449"/>
    </row>
    <row r="74" spans="2:13" s="448" customFormat="1" ht="9.75" customHeight="1">
      <c r="B74" s="449"/>
      <c r="C74" s="576"/>
      <c r="D74" s="477"/>
    </row>
    <row r="75" spans="2:13" s="448" customFormat="1" ht="15" customHeight="1">
      <c r="B75" s="577"/>
      <c r="C75" s="577"/>
      <c r="D75" s="477"/>
      <c r="E75" s="449"/>
      <c r="F75" s="449"/>
      <c r="G75" s="449"/>
      <c r="H75" s="449"/>
      <c r="I75" s="449"/>
      <c r="J75" s="449"/>
      <c r="K75" s="449"/>
      <c r="L75" s="449"/>
      <c r="M75" s="449"/>
    </row>
    <row r="76" spans="2:13" s="448" customFormat="1" ht="9.75" customHeight="1">
      <c r="B76" s="449"/>
      <c r="C76" s="576"/>
      <c r="D76" s="477"/>
    </row>
    <row r="77" spans="2:13" s="448" customFormat="1" ht="5.0999999999999996" customHeight="1">
      <c r="D77" s="477"/>
    </row>
    <row r="78" spans="2:13" s="448" customFormat="1" ht="11.1" customHeight="1">
      <c r="D78" s="477"/>
    </row>
    <row r="79" spans="2:13" s="448" customFormat="1" ht="11.1" customHeight="1">
      <c r="C79" s="577"/>
      <c r="D79" s="477"/>
      <c r="E79" s="449"/>
      <c r="F79" s="449"/>
      <c r="G79" s="449"/>
      <c r="H79" s="449"/>
      <c r="I79" s="449"/>
      <c r="J79" s="449"/>
      <c r="K79" s="449"/>
      <c r="L79" s="449"/>
      <c r="M79" s="449"/>
    </row>
    <row r="80" spans="2:13" s="448" customFormat="1" ht="11.25" customHeight="1">
      <c r="C80" s="576"/>
      <c r="D80" s="477"/>
    </row>
    <row r="81" spans="4:13" s="448" customFormat="1" ht="5.25" customHeight="1">
      <c r="D81" s="477"/>
    </row>
    <row r="82" spans="4:13" s="448" customFormat="1" ht="4.1500000000000004" customHeight="1">
      <c r="D82" s="477"/>
      <c r="E82" s="491"/>
      <c r="F82" s="491"/>
      <c r="G82" s="491"/>
      <c r="H82" s="491"/>
      <c r="I82" s="491"/>
      <c r="J82" s="491"/>
      <c r="K82" s="491"/>
      <c r="L82" s="491"/>
      <c r="M82" s="491"/>
    </row>
    <row r="83" spans="4:13" s="448" customFormat="1" ht="11.1" customHeight="1">
      <c r="D83" s="477"/>
    </row>
    <row r="84" spans="4:13" s="448" customFormat="1" ht="10.5" customHeight="1">
      <c r="D84" s="477"/>
    </row>
    <row r="85" spans="4:13" s="448" customFormat="1">
      <c r="D85" s="477"/>
    </row>
    <row r="86" spans="4:13" s="448" customFormat="1">
      <c r="D86" s="477"/>
    </row>
    <row r="87" spans="4:13" s="448" customFormat="1">
      <c r="D87" s="477"/>
    </row>
    <row r="88" spans="4:13" s="448" customFormat="1">
      <c r="D88" s="477"/>
      <c r="E88" s="491"/>
      <c r="F88" s="491"/>
      <c r="G88" s="491"/>
      <c r="H88" s="491"/>
      <c r="I88" s="491"/>
      <c r="J88" s="491"/>
      <c r="K88" s="491"/>
      <c r="L88" s="491"/>
      <c r="M88" s="491"/>
    </row>
    <row r="89" spans="4:13" s="448" customFormat="1">
      <c r="D89" s="477"/>
      <c r="E89" s="491"/>
      <c r="F89" s="491"/>
      <c r="G89" s="491"/>
      <c r="H89" s="491"/>
      <c r="I89" s="491"/>
      <c r="J89" s="491"/>
      <c r="K89" s="491"/>
      <c r="L89" s="491"/>
      <c r="M89" s="491"/>
    </row>
    <row r="90" spans="4:13" s="448" customFormat="1">
      <c r="D90" s="477"/>
      <c r="E90" s="491"/>
      <c r="F90" s="491"/>
      <c r="G90" s="491"/>
      <c r="H90" s="491"/>
      <c r="I90" s="491"/>
      <c r="J90" s="491"/>
      <c r="K90" s="491"/>
      <c r="L90" s="491"/>
      <c r="M90" s="491"/>
    </row>
    <row r="91" spans="4:13" s="448" customFormat="1">
      <c r="D91" s="477"/>
      <c r="E91" s="491"/>
      <c r="F91" s="491"/>
      <c r="G91" s="491"/>
      <c r="H91" s="491"/>
      <c r="I91" s="491"/>
      <c r="J91" s="491"/>
      <c r="K91" s="491"/>
      <c r="L91" s="491"/>
      <c r="M91" s="491"/>
    </row>
    <row r="92" spans="4:13" s="448" customFormat="1">
      <c r="D92" s="477"/>
      <c r="E92" s="491"/>
      <c r="F92" s="491"/>
      <c r="G92" s="491"/>
      <c r="H92" s="491"/>
      <c r="I92" s="491"/>
      <c r="J92" s="491"/>
      <c r="K92" s="491"/>
      <c r="L92" s="491"/>
      <c r="M92" s="491"/>
    </row>
    <row r="93" spans="4:13" s="448" customFormat="1">
      <c r="D93" s="477"/>
      <c r="E93" s="491"/>
      <c r="F93" s="491"/>
      <c r="G93" s="491"/>
      <c r="H93" s="491"/>
      <c r="I93" s="491"/>
      <c r="J93" s="491"/>
      <c r="K93" s="491"/>
      <c r="L93" s="491"/>
      <c r="M93" s="491"/>
    </row>
    <row r="94" spans="4:13" s="448" customFormat="1">
      <c r="D94" s="477"/>
      <c r="E94" s="491"/>
      <c r="F94" s="491"/>
      <c r="G94" s="491"/>
      <c r="H94" s="491"/>
      <c r="I94" s="491"/>
      <c r="J94" s="491"/>
      <c r="K94" s="491"/>
      <c r="L94" s="491"/>
      <c r="M94" s="491"/>
    </row>
    <row r="95" spans="4:13" s="448" customFormat="1">
      <c r="D95" s="477"/>
      <c r="E95" s="491"/>
      <c r="F95" s="491"/>
      <c r="G95" s="491"/>
      <c r="H95" s="491"/>
      <c r="I95" s="491"/>
      <c r="J95" s="491"/>
      <c r="K95" s="491"/>
      <c r="L95" s="491"/>
      <c r="M95" s="491"/>
    </row>
    <row r="96" spans="4:13" s="448" customFormat="1">
      <c r="D96" s="477"/>
      <c r="E96" s="491"/>
      <c r="F96" s="491"/>
      <c r="G96" s="491"/>
      <c r="H96" s="491"/>
      <c r="I96" s="491"/>
      <c r="J96" s="491"/>
      <c r="K96" s="491"/>
      <c r="L96" s="491"/>
      <c r="M96" s="491"/>
    </row>
    <row r="97" spans="4:13" s="448" customFormat="1">
      <c r="D97" s="477"/>
      <c r="E97" s="491"/>
      <c r="F97" s="491"/>
      <c r="G97" s="491"/>
      <c r="H97" s="491"/>
      <c r="I97" s="491"/>
      <c r="J97" s="491"/>
      <c r="K97" s="491"/>
      <c r="L97" s="491"/>
      <c r="M97" s="491"/>
    </row>
    <row r="98" spans="4:13" s="448" customFormat="1">
      <c r="D98" s="477"/>
      <c r="E98" s="491"/>
      <c r="F98" s="491"/>
      <c r="G98" s="491"/>
      <c r="H98" s="491"/>
      <c r="I98" s="491"/>
      <c r="J98" s="491"/>
      <c r="K98" s="491"/>
      <c r="L98" s="491"/>
      <c r="M98" s="491"/>
    </row>
    <row r="99" spans="4:13" s="448" customFormat="1">
      <c r="D99" s="477"/>
      <c r="E99" s="491"/>
      <c r="F99" s="491"/>
      <c r="G99" s="491"/>
      <c r="H99" s="491"/>
      <c r="I99" s="491"/>
      <c r="J99" s="491"/>
      <c r="K99" s="491"/>
      <c r="L99" s="491"/>
      <c r="M99" s="491"/>
    </row>
    <row r="100" spans="4:13" s="448" customFormat="1">
      <c r="D100" s="477"/>
      <c r="E100" s="491"/>
      <c r="F100" s="491"/>
      <c r="G100" s="491"/>
      <c r="H100" s="491"/>
      <c r="I100" s="491"/>
      <c r="J100" s="491"/>
      <c r="K100" s="491"/>
      <c r="L100" s="491"/>
      <c r="M100" s="491"/>
    </row>
    <row r="101" spans="4:13" s="448" customFormat="1">
      <c r="D101" s="477"/>
      <c r="E101" s="491"/>
      <c r="F101" s="491"/>
      <c r="G101" s="491"/>
      <c r="H101" s="491"/>
      <c r="I101" s="491"/>
      <c r="J101" s="491"/>
      <c r="K101" s="491"/>
      <c r="L101" s="491"/>
      <c r="M101" s="491"/>
    </row>
    <row r="102" spans="4:13" s="448" customFormat="1">
      <c r="D102" s="477"/>
      <c r="E102" s="491"/>
      <c r="F102" s="491"/>
      <c r="G102" s="491"/>
      <c r="H102" s="491"/>
      <c r="I102" s="491"/>
      <c r="J102" s="491"/>
      <c r="K102" s="491"/>
      <c r="L102" s="491"/>
      <c r="M102" s="491"/>
    </row>
    <row r="103" spans="4:13" s="448" customFormat="1">
      <c r="D103" s="477"/>
      <c r="E103" s="491"/>
      <c r="F103" s="491"/>
      <c r="G103" s="491"/>
      <c r="H103" s="491"/>
      <c r="I103" s="491"/>
      <c r="J103" s="491"/>
      <c r="K103" s="491"/>
      <c r="L103" s="491"/>
      <c r="M103" s="491"/>
    </row>
    <row r="104" spans="4:13" s="448" customFormat="1">
      <c r="D104" s="477"/>
      <c r="E104" s="491"/>
      <c r="F104" s="491"/>
      <c r="G104" s="491"/>
      <c r="H104" s="491"/>
      <c r="I104" s="491"/>
      <c r="J104" s="491"/>
      <c r="K104" s="491"/>
      <c r="L104" s="491"/>
      <c r="M104" s="491"/>
    </row>
    <row r="105" spans="4:13" s="448" customFormat="1">
      <c r="D105" s="477"/>
      <c r="E105" s="491"/>
      <c r="F105" s="491"/>
      <c r="G105" s="491"/>
      <c r="H105" s="491"/>
      <c r="I105" s="491"/>
      <c r="J105" s="491"/>
      <c r="K105" s="491"/>
      <c r="L105" s="491"/>
      <c r="M105" s="491"/>
    </row>
    <row r="106" spans="4:13" s="448" customFormat="1">
      <c r="D106" s="477"/>
      <c r="E106" s="491"/>
      <c r="F106" s="491"/>
      <c r="G106" s="491"/>
      <c r="H106" s="491"/>
      <c r="I106" s="491"/>
      <c r="J106" s="491"/>
      <c r="K106" s="491"/>
      <c r="L106" s="491"/>
      <c r="M106" s="491"/>
    </row>
    <row r="107" spans="4:13" s="448" customFormat="1">
      <c r="D107" s="477"/>
    </row>
    <row r="108" spans="4:13" s="448" customFormat="1">
      <c r="D108" s="477"/>
    </row>
    <row r="109" spans="4:13" s="448" customFormat="1">
      <c r="D109" s="477"/>
    </row>
    <row r="110" spans="4:13" s="448" customFormat="1">
      <c r="D110" s="477"/>
    </row>
    <row r="111" spans="4:13" s="448" customFormat="1">
      <c r="D111" s="477"/>
    </row>
    <row r="112" spans="4:13" s="448" customFormat="1">
      <c r="D112" s="477"/>
    </row>
    <row r="113" spans="4:4" s="448" customFormat="1">
      <c r="D113" s="477"/>
    </row>
    <row r="114" spans="4:4" s="448" customFormat="1">
      <c r="D114" s="477"/>
    </row>
    <row r="115" spans="4:4" s="448" customFormat="1">
      <c r="D115" s="477"/>
    </row>
    <row r="116" spans="4:4" s="448" customFormat="1">
      <c r="D116" s="477"/>
    </row>
    <row r="117" spans="4:4" s="448" customFormat="1">
      <c r="D117" s="477"/>
    </row>
    <row r="118" spans="4:4" s="448" customFormat="1">
      <c r="D118" s="477"/>
    </row>
    <row r="119" spans="4:4" s="448" customFormat="1">
      <c r="D119" s="477"/>
    </row>
    <row r="120" spans="4:4" s="448" customFormat="1">
      <c r="D120" s="477"/>
    </row>
    <row r="121" spans="4:4" s="448" customFormat="1">
      <c r="D121" s="477"/>
    </row>
    <row r="122" spans="4:4" s="448" customFormat="1">
      <c r="D122" s="477"/>
    </row>
    <row r="123" spans="4:4" s="448" customFormat="1">
      <c r="D123" s="477"/>
    </row>
    <row r="124" spans="4:4" s="448" customFormat="1">
      <c r="D124" s="477"/>
    </row>
    <row r="125" spans="4:4" s="448" customFormat="1">
      <c r="D125" s="477"/>
    </row>
    <row r="126" spans="4:4" s="448" customFormat="1">
      <c r="D126" s="477"/>
    </row>
    <row r="127" spans="4:4" s="448" customFormat="1">
      <c r="D127" s="477"/>
    </row>
    <row r="128" spans="4:4" s="448" customFormat="1">
      <c r="D128" s="477"/>
    </row>
    <row r="129" spans="4:4" s="448" customFormat="1">
      <c r="D129" s="477"/>
    </row>
    <row r="130" spans="4:4" s="448" customFormat="1">
      <c r="D130" s="477"/>
    </row>
    <row r="131" spans="4:4" s="448" customFormat="1">
      <c r="D131" s="477"/>
    </row>
    <row r="132" spans="4:4" s="448" customFormat="1">
      <c r="D132" s="477"/>
    </row>
    <row r="133" spans="4:4" s="448" customFormat="1">
      <c r="D133" s="477"/>
    </row>
    <row r="134" spans="4:4" s="448" customFormat="1">
      <c r="D134" s="477"/>
    </row>
    <row r="135" spans="4:4" s="448" customFormat="1">
      <c r="D135" s="477"/>
    </row>
    <row r="136" spans="4:4" s="448" customFormat="1">
      <c r="D136" s="477"/>
    </row>
    <row r="137" spans="4:4" s="448" customFormat="1">
      <c r="D137" s="477"/>
    </row>
    <row r="138" spans="4:4" s="448" customFormat="1">
      <c r="D138" s="477"/>
    </row>
    <row r="139" spans="4:4" s="448" customFormat="1">
      <c r="D139" s="477"/>
    </row>
    <row r="140" spans="4:4" s="448" customFormat="1">
      <c r="D140" s="477"/>
    </row>
    <row r="141" spans="4:4" s="448" customFormat="1">
      <c r="D141" s="477"/>
    </row>
    <row r="142" spans="4:4" s="448" customFormat="1">
      <c r="D142" s="477"/>
    </row>
    <row r="143" spans="4:4" s="448" customFormat="1">
      <c r="D143" s="477"/>
    </row>
    <row r="144" spans="4:4" s="448" customFormat="1">
      <c r="D144" s="477"/>
    </row>
    <row r="145" spans="4:4" s="448" customFormat="1">
      <c r="D145" s="477"/>
    </row>
    <row r="146" spans="4:4" s="448" customFormat="1">
      <c r="D146" s="477"/>
    </row>
    <row r="147" spans="4:4" s="448" customFormat="1">
      <c r="D147" s="477"/>
    </row>
    <row r="148" spans="4:4" s="448" customFormat="1">
      <c r="D148" s="477"/>
    </row>
    <row r="149" spans="4:4" s="448" customFormat="1">
      <c r="D149" s="477"/>
    </row>
    <row r="150" spans="4:4" s="448" customFormat="1">
      <c r="D150" s="477"/>
    </row>
    <row r="151" spans="4:4" s="448" customFormat="1">
      <c r="D151" s="477"/>
    </row>
    <row r="152" spans="4:4" s="448" customFormat="1">
      <c r="D152" s="477"/>
    </row>
    <row r="153" spans="4:4" s="448" customFormat="1">
      <c r="D153" s="477"/>
    </row>
    <row r="154" spans="4:4" s="448" customFormat="1">
      <c r="D154" s="477"/>
    </row>
    <row r="155" spans="4:4" s="448" customFormat="1">
      <c r="D155" s="477"/>
    </row>
    <row r="156" spans="4:4" s="448" customFormat="1">
      <c r="D156" s="477"/>
    </row>
    <row r="157" spans="4:4" s="448" customFormat="1">
      <c r="D157" s="477"/>
    </row>
    <row r="158" spans="4:4" s="448" customFormat="1">
      <c r="D158" s="477"/>
    </row>
    <row r="159" spans="4:4" s="448" customFormat="1">
      <c r="D159" s="477"/>
    </row>
    <row r="160" spans="4:4" s="448" customFormat="1">
      <c r="D160" s="477"/>
    </row>
    <row r="161" spans="4:4" s="448" customFormat="1">
      <c r="D161" s="477"/>
    </row>
    <row r="162" spans="4:4" s="448" customFormat="1">
      <c r="D162" s="477"/>
    </row>
    <row r="163" spans="4:4" s="448" customFormat="1">
      <c r="D163" s="477"/>
    </row>
    <row r="164" spans="4:4" s="448" customFormat="1">
      <c r="D164" s="477"/>
    </row>
    <row r="165" spans="4:4" s="448" customFormat="1">
      <c r="D165" s="477"/>
    </row>
    <row r="166" spans="4:4" s="448" customFormat="1">
      <c r="D166" s="477"/>
    </row>
    <row r="167" spans="4:4" s="448" customFormat="1">
      <c r="D167" s="477"/>
    </row>
    <row r="168" spans="4:4" s="448" customFormat="1">
      <c r="D168" s="477"/>
    </row>
    <row r="169" spans="4:4" s="448" customFormat="1">
      <c r="D169" s="477"/>
    </row>
    <row r="170" spans="4:4" s="448" customFormat="1">
      <c r="D170" s="477"/>
    </row>
    <row r="171" spans="4:4" s="448" customFormat="1">
      <c r="D171" s="477"/>
    </row>
    <row r="172" spans="4:4" s="448" customFormat="1">
      <c r="D172" s="477"/>
    </row>
    <row r="173" spans="4:4" s="448" customFormat="1">
      <c r="D173" s="477"/>
    </row>
    <row r="174" spans="4:4" s="448" customFormat="1">
      <c r="D174" s="477"/>
    </row>
    <row r="175" spans="4:4" s="448" customFormat="1">
      <c r="D175" s="477"/>
    </row>
    <row r="176" spans="4:4" s="448" customFormat="1">
      <c r="D176" s="477"/>
    </row>
    <row r="177" spans="4:4" s="448" customFormat="1">
      <c r="D177" s="477"/>
    </row>
    <row r="178" spans="4:4" s="448" customFormat="1">
      <c r="D178" s="477"/>
    </row>
    <row r="179" spans="4:4" s="448" customFormat="1">
      <c r="D179" s="477"/>
    </row>
    <row r="180" spans="4:4" s="448" customFormat="1">
      <c r="D180" s="477"/>
    </row>
    <row r="181" spans="4:4" s="448" customFormat="1">
      <c r="D181" s="477"/>
    </row>
    <row r="182" spans="4:4" s="448" customFormat="1">
      <c r="D182" s="477"/>
    </row>
    <row r="183" spans="4:4" s="448" customFormat="1">
      <c r="D183" s="477"/>
    </row>
    <row r="184" spans="4:4" s="448" customFormat="1">
      <c r="D184" s="477"/>
    </row>
    <row r="185" spans="4:4" s="448" customFormat="1">
      <c r="D185" s="477"/>
    </row>
    <row r="186" spans="4:4" s="448" customFormat="1">
      <c r="D186" s="477"/>
    </row>
    <row r="187" spans="4:4" s="448" customFormat="1">
      <c r="D187" s="477"/>
    </row>
    <row r="188" spans="4:4" s="448" customFormat="1">
      <c r="D188" s="477"/>
    </row>
    <row r="189" spans="4:4" s="448" customFormat="1">
      <c r="D189" s="477"/>
    </row>
    <row r="190" spans="4:4" s="448" customFormat="1">
      <c r="D190" s="477"/>
    </row>
    <row r="191" spans="4:4" s="448" customFormat="1">
      <c r="D191" s="477"/>
    </row>
    <row r="192" spans="4:4" s="448" customFormat="1">
      <c r="D192" s="477"/>
    </row>
    <row r="193" spans="4:4" s="448" customFormat="1">
      <c r="D193" s="477"/>
    </row>
    <row r="194" spans="4:4" s="448" customFormat="1">
      <c r="D194" s="477"/>
    </row>
    <row r="195" spans="4:4" s="448" customFormat="1">
      <c r="D195" s="477"/>
    </row>
    <row r="196" spans="4:4" s="448" customFormat="1">
      <c r="D196" s="477"/>
    </row>
    <row r="197" spans="4:4" s="448" customFormat="1">
      <c r="D197" s="477"/>
    </row>
    <row r="198" spans="4:4" s="448" customFormat="1">
      <c r="D198" s="477"/>
    </row>
    <row r="199" spans="4:4" s="448" customFormat="1">
      <c r="D199" s="477"/>
    </row>
    <row r="200" spans="4:4" s="448" customFormat="1">
      <c r="D200" s="477"/>
    </row>
    <row r="201" spans="4:4" s="448" customFormat="1">
      <c r="D201" s="477"/>
    </row>
    <row r="202" spans="4:4" s="448" customFormat="1">
      <c r="D202" s="477"/>
    </row>
    <row r="203" spans="4:4" s="448" customFormat="1">
      <c r="D203" s="477"/>
    </row>
    <row r="204" spans="4:4" s="448" customFormat="1">
      <c r="D204" s="477"/>
    </row>
    <row r="205" spans="4:4" s="448" customFormat="1">
      <c r="D205" s="477"/>
    </row>
    <row r="206" spans="4:4" s="448" customFormat="1">
      <c r="D206" s="477"/>
    </row>
    <row r="207" spans="4:4" s="448" customFormat="1">
      <c r="D207" s="477"/>
    </row>
    <row r="208" spans="4:4" s="448" customFormat="1">
      <c r="D208" s="477"/>
    </row>
    <row r="209" spans="4:4" s="448" customFormat="1">
      <c r="D209" s="477"/>
    </row>
    <row r="210" spans="4:4" s="448" customFormat="1">
      <c r="D210" s="477"/>
    </row>
    <row r="211" spans="4:4" s="448" customFormat="1">
      <c r="D211" s="477"/>
    </row>
    <row r="212" spans="4:4" s="448" customFormat="1">
      <c r="D212" s="477"/>
    </row>
    <row r="213" spans="4:4" s="448" customFormat="1">
      <c r="D213" s="477"/>
    </row>
    <row r="214" spans="4:4" s="448" customFormat="1">
      <c r="D214" s="477"/>
    </row>
    <row r="215" spans="4:4" s="448" customFormat="1">
      <c r="D215" s="477"/>
    </row>
    <row r="216" spans="4:4" s="448" customFormat="1">
      <c r="D216" s="477"/>
    </row>
    <row r="217" spans="4:4" s="448" customFormat="1">
      <c r="D217" s="477"/>
    </row>
    <row r="218" spans="4:4" s="448" customFormat="1">
      <c r="D218" s="477"/>
    </row>
    <row r="219" spans="4:4" s="448" customFormat="1">
      <c r="D219" s="477"/>
    </row>
    <row r="220" spans="4:4" s="448" customFormat="1">
      <c r="D220" s="477"/>
    </row>
    <row r="221" spans="4:4" s="448" customFormat="1">
      <c r="D221" s="477"/>
    </row>
    <row r="222" spans="4:4" s="448" customFormat="1">
      <c r="D222" s="477"/>
    </row>
    <row r="223" spans="4:4" s="448" customFormat="1">
      <c r="D223" s="477"/>
    </row>
    <row r="224" spans="4:4" s="448" customFormat="1">
      <c r="D224" s="477"/>
    </row>
    <row r="225" spans="4:4" s="448" customFormat="1">
      <c r="D225" s="477"/>
    </row>
    <row r="226" spans="4:4" s="448" customFormat="1">
      <c r="D226" s="477"/>
    </row>
    <row r="227" spans="4:4" s="448" customFormat="1">
      <c r="D227" s="477"/>
    </row>
    <row r="228" spans="4:4" s="448" customFormat="1">
      <c r="D228" s="477"/>
    </row>
    <row r="229" spans="4:4" s="448" customFormat="1">
      <c r="D229" s="477"/>
    </row>
    <row r="230" spans="4:4" s="448" customFormat="1">
      <c r="D230" s="477"/>
    </row>
    <row r="231" spans="4:4" s="448" customFormat="1">
      <c r="D231" s="477"/>
    </row>
    <row r="232" spans="4:4" s="448" customFormat="1">
      <c r="D232" s="477"/>
    </row>
    <row r="233" spans="4:4" s="448" customFormat="1">
      <c r="D233" s="477"/>
    </row>
    <row r="234" spans="4:4" s="448" customFormat="1">
      <c r="D234" s="477"/>
    </row>
    <row r="235" spans="4:4" s="448" customFormat="1">
      <c r="D235" s="477"/>
    </row>
    <row r="236" spans="4:4" s="448" customFormat="1">
      <c r="D236" s="477"/>
    </row>
    <row r="237" spans="4:4" s="448" customFormat="1">
      <c r="D237" s="477"/>
    </row>
    <row r="238" spans="4:4" s="448" customFormat="1">
      <c r="D238" s="477"/>
    </row>
    <row r="239" spans="4:4" s="448" customFormat="1">
      <c r="D239" s="477"/>
    </row>
    <row r="240" spans="4:4" s="448" customFormat="1">
      <c r="D240" s="477"/>
    </row>
    <row r="241" spans="4:4" s="448" customFormat="1">
      <c r="D241" s="477"/>
    </row>
    <row r="242" spans="4:4" s="448" customFormat="1">
      <c r="D242" s="477"/>
    </row>
    <row r="243" spans="4:4" s="448" customFormat="1">
      <c r="D243" s="477"/>
    </row>
    <row r="244" spans="4:4" s="448" customFormat="1">
      <c r="D244" s="477"/>
    </row>
    <row r="245" spans="4:4" s="448" customFormat="1">
      <c r="D245" s="477"/>
    </row>
    <row r="246" spans="4:4" s="448" customFormat="1">
      <c r="D246" s="477"/>
    </row>
    <row r="247" spans="4:4" s="448" customFormat="1">
      <c r="D247" s="477"/>
    </row>
    <row r="248" spans="4:4" s="448" customFormat="1">
      <c r="D248" s="477"/>
    </row>
    <row r="249" spans="4:4" s="448" customFormat="1">
      <c r="D249" s="477"/>
    </row>
    <row r="250" spans="4:4" s="448" customFormat="1">
      <c r="D250" s="477"/>
    </row>
    <row r="251" spans="4:4" s="448" customFormat="1">
      <c r="D251" s="477"/>
    </row>
    <row r="252" spans="4:4" s="448" customFormat="1">
      <c r="D252" s="477"/>
    </row>
    <row r="253" spans="4:4" s="448" customFormat="1">
      <c r="D253" s="477"/>
    </row>
    <row r="254" spans="4:4" s="448" customFormat="1">
      <c r="D254" s="477"/>
    </row>
    <row r="255" spans="4:4" s="448" customFormat="1">
      <c r="D255" s="477"/>
    </row>
    <row r="256" spans="4:4" s="448" customFormat="1">
      <c r="D256" s="477"/>
    </row>
    <row r="257" spans="4:4" s="448" customFormat="1">
      <c r="D257" s="477"/>
    </row>
    <row r="258" spans="4:4" s="448" customFormat="1">
      <c r="D258" s="477"/>
    </row>
    <row r="259" spans="4:4" s="448" customFormat="1">
      <c r="D259" s="477"/>
    </row>
    <row r="260" spans="4:4" s="448" customFormat="1">
      <c r="D260" s="477"/>
    </row>
    <row r="261" spans="4:4" s="448" customFormat="1">
      <c r="D261" s="477"/>
    </row>
    <row r="262" spans="4:4" s="448" customFormat="1">
      <c r="D262" s="477"/>
    </row>
    <row r="263" spans="4:4" s="448" customFormat="1">
      <c r="D263" s="477"/>
    </row>
    <row r="264" spans="4:4" s="448" customFormat="1">
      <c r="D264" s="477"/>
    </row>
    <row r="265" spans="4:4" s="448" customFormat="1">
      <c r="D265" s="477"/>
    </row>
    <row r="266" spans="4:4" s="448" customFormat="1">
      <c r="D266" s="477"/>
    </row>
    <row r="267" spans="4:4" s="448" customFormat="1">
      <c r="D267" s="477"/>
    </row>
    <row r="268" spans="4:4" s="448" customFormat="1">
      <c r="D268" s="477"/>
    </row>
    <row r="269" spans="4:4" s="448" customFormat="1">
      <c r="D269" s="477"/>
    </row>
    <row r="270" spans="4:4" s="448" customFormat="1">
      <c r="D270" s="477"/>
    </row>
    <row r="271" spans="4:4" s="448" customFormat="1">
      <c r="D271" s="477"/>
    </row>
    <row r="272" spans="4:4" s="448" customFormat="1">
      <c r="D272" s="477"/>
    </row>
    <row r="273" spans="4:4" s="448" customFormat="1">
      <c r="D273" s="477"/>
    </row>
    <row r="274" spans="4:4" s="448" customFormat="1">
      <c r="D274" s="477"/>
    </row>
    <row r="275" spans="4:4" s="448" customFormat="1">
      <c r="D275" s="477"/>
    </row>
    <row r="276" spans="4:4" s="448" customFormat="1">
      <c r="D276" s="477"/>
    </row>
    <row r="277" spans="4:4" s="448" customFormat="1">
      <c r="D277" s="477"/>
    </row>
    <row r="278" spans="4:4" s="448" customFormat="1">
      <c r="D278" s="477"/>
    </row>
    <row r="279" spans="4:4" s="448" customFormat="1">
      <c r="D279" s="477"/>
    </row>
    <row r="280" spans="4:4" s="448" customFormat="1">
      <c r="D280" s="477"/>
    </row>
    <row r="281" spans="4:4" s="448" customFormat="1">
      <c r="D281" s="477"/>
    </row>
    <row r="282" spans="4:4" s="448" customFormat="1">
      <c r="D282" s="477"/>
    </row>
    <row r="283" spans="4:4" s="448" customFormat="1">
      <c r="D283" s="477"/>
    </row>
    <row r="284" spans="4:4" s="448" customFormat="1">
      <c r="D284" s="477"/>
    </row>
    <row r="285" spans="4:4" s="448" customFormat="1">
      <c r="D285" s="477"/>
    </row>
    <row r="286" spans="4:4" s="448" customFormat="1">
      <c r="D286" s="477"/>
    </row>
    <row r="287" spans="4:4" s="448" customFormat="1">
      <c r="D287" s="477"/>
    </row>
    <row r="288" spans="4:4" s="448" customFormat="1">
      <c r="D288" s="477"/>
    </row>
    <row r="289" spans="4:4" s="448" customFormat="1">
      <c r="D289" s="477"/>
    </row>
    <row r="290" spans="4:4" s="448" customFormat="1">
      <c r="D290" s="477"/>
    </row>
    <row r="291" spans="4:4" s="448" customFormat="1">
      <c r="D291" s="477"/>
    </row>
    <row r="292" spans="4:4" s="448" customFormat="1">
      <c r="D292" s="477"/>
    </row>
    <row r="293" spans="4:4" s="448" customFormat="1">
      <c r="D293" s="477"/>
    </row>
    <row r="294" spans="4:4" s="448" customFormat="1">
      <c r="D294" s="477"/>
    </row>
    <row r="295" spans="4:4" s="448" customFormat="1">
      <c r="D295" s="477"/>
    </row>
    <row r="296" spans="4:4" s="448" customFormat="1">
      <c r="D296" s="477"/>
    </row>
    <row r="297" spans="4:4" s="448" customFormat="1">
      <c r="D297" s="477"/>
    </row>
    <row r="298" spans="4:4" s="448" customFormat="1">
      <c r="D298" s="477"/>
    </row>
    <row r="299" spans="4:4" s="448" customFormat="1">
      <c r="D299" s="477"/>
    </row>
    <row r="300" spans="4:4" s="448" customFormat="1">
      <c r="D300" s="477"/>
    </row>
    <row r="301" spans="4:4" s="448" customFormat="1">
      <c r="D301" s="477"/>
    </row>
    <row r="302" spans="4:4" s="448" customFormat="1">
      <c r="D302" s="477"/>
    </row>
    <row r="303" spans="4:4" s="448" customFormat="1">
      <c r="D303" s="477"/>
    </row>
    <row r="304" spans="4:4" s="448" customFormat="1">
      <c r="D304" s="477"/>
    </row>
    <row r="305" spans="4:4" s="448" customFormat="1">
      <c r="D305" s="477"/>
    </row>
    <row r="306" spans="4:4" s="448" customFormat="1">
      <c r="D306" s="477"/>
    </row>
    <row r="307" spans="4:4" s="448" customFormat="1">
      <c r="D307" s="477"/>
    </row>
    <row r="308" spans="4:4" s="448" customFormat="1">
      <c r="D308" s="477"/>
    </row>
    <row r="309" spans="4:4" s="448" customFormat="1">
      <c r="D309" s="477"/>
    </row>
    <row r="310" spans="4:4" s="448" customFormat="1">
      <c r="D310" s="477"/>
    </row>
    <row r="311" spans="4:4" s="448" customFormat="1">
      <c r="D311" s="477"/>
    </row>
    <row r="312" spans="4:4" s="448" customFormat="1">
      <c r="D312" s="477"/>
    </row>
    <row r="313" spans="4:4" s="448" customFormat="1">
      <c r="D313" s="477"/>
    </row>
    <row r="314" spans="4:4" s="448" customFormat="1">
      <c r="D314" s="477"/>
    </row>
    <row r="315" spans="4:4" s="448" customFormat="1">
      <c r="D315" s="477"/>
    </row>
    <row r="316" spans="4:4" s="448" customFormat="1">
      <c r="D316" s="477"/>
    </row>
    <row r="317" spans="4:4" s="448" customFormat="1">
      <c r="D317" s="477"/>
    </row>
    <row r="318" spans="4:4" s="448" customFormat="1">
      <c r="D318" s="477"/>
    </row>
    <row r="319" spans="4:4" s="448" customFormat="1">
      <c r="D319" s="477"/>
    </row>
    <row r="320" spans="4:4" s="448" customFormat="1">
      <c r="D320" s="477"/>
    </row>
    <row r="321" spans="4:4" s="448" customFormat="1">
      <c r="D321" s="477"/>
    </row>
    <row r="322" spans="4:4" s="448" customFormat="1">
      <c r="D322" s="477"/>
    </row>
    <row r="323" spans="4:4" s="448" customFormat="1">
      <c r="D323" s="477"/>
    </row>
    <row r="324" spans="4:4" s="448" customFormat="1">
      <c r="D324" s="477"/>
    </row>
    <row r="325" spans="4:4" s="448" customFormat="1">
      <c r="D325" s="477"/>
    </row>
    <row r="326" spans="4:4" s="448" customFormat="1">
      <c r="D326" s="477"/>
    </row>
    <row r="327" spans="4:4" s="448" customFormat="1">
      <c r="D327" s="477"/>
    </row>
    <row r="328" spans="4:4" s="448" customFormat="1">
      <c r="D328" s="477"/>
    </row>
    <row r="329" spans="4:4" s="448" customFormat="1">
      <c r="D329" s="477"/>
    </row>
    <row r="330" spans="4:4" s="448" customFormat="1">
      <c r="D330" s="477"/>
    </row>
    <row r="331" spans="4:4" s="448" customFormat="1">
      <c r="D331" s="477"/>
    </row>
    <row r="332" spans="4:4" s="448" customFormat="1">
      <c r="D332" s="477"/>
    </row>
    <row r="333" spans="4:4" s="448" customFormat="1">
      <c r="D333" s="477"/>
    </row>
    <row r="334" spans="4:4" s="448" customFormat="1">
      <c r="D334" s="477"/>
    </row>
    <row r="335" spans="4:4" s="448" customFormat="1">
      <c r="D335" s="477"/>
    </row>
    <row r="336" spans="4:4" s="448" customFormat="1">
      <c r="D336" s="477"/>
    </row>
    <row r="337" spans="4:4" s="448" customFormat="1">
      <c r="D337" s="477"/>
    </row>
    <row r="338" spans="4:4" s="448" customFormat="1">
      <c r="D338" s="477"/>
    </row>
    <row r="339" spans="4:4" s="448" customFormat="1">
      <c r="D339" s="477"/>
    </row>
    <row r="340" spans="4:4" s="448" customFormat="1">
      <c r="D340" s="477"/>
    </row>
    <row r="341" spans="4:4" s="448" customFormat="1">
      <c r="D341" s="477"/>
    </row>
    <row r="342" spans="4:4" s="448" customFormat="1">
      <c r="D342" s="477"/>
    </row>
    <row r="343" spans="4:4" s="448" customFormat="1">
      <c r="D343" s="477"/>
    </row>
    <row r="344" spans="4:4" s="448" customFormat="1">
      <c r="D344" s="477"/>
    </row>
    <row r="345" spans="4:4" s="448" customFormat="1">
      <c r="D345" s="477"/>
    </row>
    <row r="346" spans="4:4" s="448" customFormat="1">
      <c r="D346" s="477"/>
    </row>
    <row r="347" spans="4:4" s="448" customFormat="1">
      <c r="D347" s="477"/>
    </row>
    <row r="348" spans="4:4" s="448" customFormat="1">
      <c r="D348" s="477"/>
    </row>
    <row r="349" spans="4:4" s="448" customFormat="1">
      <c r="D349" s="477"/>
    </row>
    <row r="350" spans="4:4" s="448" customFormat="1">
      <c r="D350" s="477"/>
    </row>
    <row r="351" spans="4:4" s="448" customFormat="1">
      <c r="D351" s="477"/>
    </row>
    <row r="352" spans="4:4" s="448" customFormat="1">
      <c r="D352" s="477"/>
    </row>
    <row r="353" spans="4:4" s="448" customFormat="1">
      <c r="D353" s="477"/>
    </row>
    <row r="354" spans="4:4" s="448" customFormat="1">
      <c r="D354" s="477"/>
    </row>
    <row r="355" spans="4:4" s="448" customFormat="1">
      <c r="D355" s="477"/>
    </row>
    <row r="356" spans="4:4" s="448" customFormat="1">
      <c r="D356" s="477"/>
    </row>
    <row r="357" spans="4:4" s="448" customFormat="1">
      <c r="D357" s="477"/>
    </row>
    <row r="358" spans="4:4" s="448" customFormat="1">
      <c r="D358" s="477"/>
    </row>
    <row r="359" spans="4:4" s="448" customFormat="1">
      <c r="D359" s="477"/>
    </row>
    <row r="360" spans="4:4" s="448" customFormat="1">
      <c r="D360" s="477"/>
    </row>
    <row r="361" spans="4:4" s="448" customFormat="1">
      <c r="D361" s="477"/>
    </row>
    <row r="362" spans="4:4" s="448" customFormat="1">
      <c r="D362" s="477"/>
    </row>
    <row r="363" spans="4:4" s="448" customFormat="1">
      <c r="D363" s="477"/>
    </row>
    <row r="364" spans="4:4" s="448" customFormat="1">
      <c r="D364" s="477"/>
    </row>
    <row r="365" spans="4:4" s="448" customFormat="1">
      <c r="D365" s="477"/>
    </row>
    <row r="366" spans="4:4" s="448" customFormat="1">
      <c r="D366" s="477"/>
    </row>
    <row r="367" spans="4:4" s="448" customFormat="1">
      <c r="D367" s="477"/>
    </row>
    <row r="368" spans="4:4" s="448" customFormat="1">
      <c r="D368" s="477"/>
    </row>
    <row r="369" spans="4:4" s="448" customFormat="1">
      <c r="D369" s="477"/>
    </row>
    <row r="370" spans="4:4" s="448" customFormat="1">
      <c r="D370" s="477"/>
    </row>
    <row r="371" spans="4:4" s="448" customFormat="1">
      <c r="D371" s="477"/>
    </row>
    <row r="372" spans="4:4" s="448" customFormat="1">
      <c r="D372" s="477"/>
    </row>
    <row r="373" spans="4:4" s="448" customFormat="1">
      <c r="D373" s="477"/>
    </row>
    <row r="374" spans="4:4" s="448" customFormat="1">
      <c r="D374" s="477"/>
    </row>
    <row r="375" spans="4:4" s="448" customFormat="1">
      <c r="D375" s="477"/>
    </row>
    <row r="376" spans="4:4" s="448" customFormat="1">
      <c r="D376" s="477"/>
    </row>
    <row r="377" spans="4:4" s="448" customFormat="1">
      <c r="D377" s="477"/>
    </row>
    <row r="378" spans="4:4" s="448" customFormat="1">
      <c r="D378" s="477"/>
    </row>
    <row r="379" spans="4:4" s="448" customFormat="1">
      <c r="D379" s="477"/>
    </row>
    <row r="380" spans="4:4" s="448" customFormat="1">
      <c r="D380" s="477"/>
    </row>
    <row r="381" spans="4:4" s="448" customFormat="1">
      <c r="D381" s="477"/>
    </row>
    <row r="382" spans="4:4" s="448" customFormat="1">
      <c r="D382" s="477"/>
    </row>
    <row r="383" spans="4:4" s="448" customFormat="1">
      <c r="D383" s="477"/>
    </row>
    <row r="384" spans="4:4" s="448" customFormat="1">
      <c r="D384" s="477"/>
    </row>
    <row r="385" spans="4:4" s="448" customFormat="1">
      <c r="D385" s="477"/>
    </row>
    <row r="386" spans="4:4" s="448" customFormat="1">
      <c r="D386" s="477"/>
    </row>
    <row r="387" spans="4:4" s="448" customFormat="1">
      <c r="D387" s="477"/>
    </row>
    <row r="388" spans="4:4" s="448" customFormat="1">
      <c r="D388" s="477"/>
    </row>
    <row r="389" spans="4:4" s="448" customFormat="1">
      <c r="D389" s="477"/>
    </row>
    <row r="390" spans="4:4" s="448" customFormat="1">
      <c r="D390" s="477"/>
    </row>
    <row r="391" spans="4:4" s="448" customFormat="1">
      <c r="D391" s="477"/>
    </row>
    <row r="392" spans="4:4" s="448" customFormat="1">
      <c r="D392" s="477"/>
    </row>
    <row r="393" spans="4:4" s="448" customFormat="1">
      <c r="D393" s="477"/>
    </row>
    <row r="394" spans="4:4" s="448" customFormat="1">
      <c r="D394" s="477"/>
    </row>
    <row r="395" spans="4:4" s="448" customFormat="1">
      <c r="D395" s="477"/>
    </row>
    <row r="396" spans="4:4" s="448" customFormat="1">
      <c r="D396" s="477"/>
    </row>
    <row r="397" spans="4:4" s="448" customFormat="1">
      <c r="D397" s="477"/>
    </row>
    <row r="398" spans="4:4" s="448" customFormat="1">
      <c r="D398" s="477"/>
    </row>
    <row r="399" spans="4:4" s="448" customFormat="1">
      <c r="D399" s="477"/>
    </row>
    <row r="400" spans="4:4" s="448" customFormat="1">
      <c r="D400" s="477"/>
    </row>
    <row r="401" spans="4:4" s="448" customFormat="1">
      <c r="D401" s="477"/>
    </row>
    <row r="402" spans="4:4" s="448" customFormat="1">
      <c r="D402" s="477"/>
    </row>
    <row r="403" spans="4:4" s="448" customFormat="1">
      <c r="D403" s="477"/>
    </row>
    <row r="404" spans="4:4" s="448" customFormat="1">
      <c r="D404" s="477"/>
    </row>
    <row r="405" spans="4:4" s="448" customFormat="1">
      <c r="D405" s="477"/>
    </row>
    <row r="406" spans="4:4" s="448" customFormat="1">
      <c r="D406" s="477"/>
    </row>
    <row r="407" spans="4:4" s="448" customFormat="1">
      <c r="D407" s="477"/>
    </row>
    <row r="408" spans="4:4" s="448" customFormat="1">
      <c r="D408" s="477"/>
    </row>
    <row r="409" spans="4:4" s="448" customFormat="1">
      <c r="D409" s="477"/>
    </row>
    <row r="410" spans="4:4" s="448" customFormat="1">
      <c r="D410" s="477"/>
    </row>
    <row r="411" spans="4:4" s="448" customFormat="1">
      <c r="D411" s="477"/>
    </row>
    <row r="412" spans="4:4" s="448" customFormat="1">
      <c r="D412" s="477"/>
    </row>
    <row r="413" spans="4:4" s="448" customFormat="1">
      <c r="D413" s="477"/>
    </row>
    <row r="414" spans="4:4" s="448" customFormat="1">
      <c r="D414" s="477"/>
    </row>
    <row r="415" spans="4:4" s="448" customFormat="1">
      <c r="D415" s="477"/>
    </row>
    <row r="416" spans="4:4" s="448" customFormat="1">
      <c r="D416" s="477"/>
    </row>
    <row r="417" spans="4:4" s="448" customFormat="1">
      <c r="D417" s="477"/>
    </row>
    <row r="418" spans="4:4" s="448" customFormat="1">
      <c r="D418" s="477"/>
    </row>
    <row r="419" spans="4:4" s="448" customFormat="1">
      <c r="D419" s="477"/>
    </row>
    <row r="420" spans="4:4" s="448" customFormat="1">
      <c r="D420" s="477"/>
    </row>
    <row r="421" spans="4:4" s="448" customFormat="1">
      <c r="D421" s="477"/>
    </row>
    <row r="422" spans="4:4" s="448" customFormat="1">
      <c r="D422" s="477"/>
    </row>
    <row r="423" spans="4:4" s="448" customFormat="1">
      <c r="D423" s="477"/>
    </row>
    <row r="424" spans="4:4" s="448" customFormat="1">
      <c r="D424" s="477"/>
    </row>
    <row r="425" spans="4:4" s="448" customFormat="1">
      <c r="D425" s="477"/>
    </row>
    <row r="426" spans="4:4" s="448" customFormat="1">
      <c r="D426" s="477"/>
    </row>
    <row r="427" spans="4:4" s="448" customFormat="1">
      <c r="D427" s="477"/>
    </row>
    <row r="428" spans="4:4" s="448" customFormat="1">
      <c r="D428" s="477"/>
    </row>
    <row r="429" spans="4:4" s="448" customFormat="1">
      <c r="D429" s="477"/>
    </row>
    <row r="430" spans="4:4" s="448" customFormat="1">
      <c r="D430" s="477"/>
    </row>
    <row r="431" spans="4:4" s="448" customFormat="1">
      <c r="D431" s="477"/>
    </row>
    <row r="432" spans="4:4" s="448" customFormat="1">
      <c r="D432" s="477"/>
    </row>
    <row r="433" spans="4:4" s="448" customFormat="1">
      <c r="D433" s="477"/>
    </row>
    <row r="434" spans="4:4" s="448" customFormat="1">
      <c r="D434" s="477"/>
    </row>
    <row r="435" spans="4:4" s="448" customFormat="1">
      <c r="D435" s="477"/>
    </row>
    <row r="436" spans="4:4" s="448" customFormat="1">
      <c r="D436" s="477"/>
    </row>
    <row r="437" spans="4:4" s="448" customFormat="1">
      <c r="D437" s="477"/>
    </row>
    <row r="438" spans="4:4" s="448" customFormat="1">
      <c r="D438" s="477"/>
    </row>
    <row r="439" spans="4:4" s="448" customFormat="1">
      <c r="D439" s="477"/>
    </row>
    <row r="440" spans="4:4" s="448" customFormat="1">
      <c r="D440" s="477"/>
    </row>
    <row r="441" spans="4:4" s="448" customFormat="1">
      <c r="D441" s="477"/>
    </row>
    <row r="442" spans="4:4" s="448" customFormat="1">
      <c r="D442" s="477"/>
    </row>
    <row r="443" spans="4:4" s="448" customFormat="1">
      <c r="D443" s="477"/>
    </row>
    <row r="444" spans="4:4" s="448" customFormat="1">
      <c r="D444" s="477"/>
    </row>
    <row r="445" spans="4:4" s="448" customFormat="1">
      <c r="D445" s="477"/>
    </row>
    <row r="446" spans="4:4" s="448" customFormat="1">
      <c r="D446" s="477"/>
    </row>
    <row r="447" spans="4:4" s="448" customFormat="1">
      <c r="D447" s="477"/>
    </row>
    <row r="448" spans="4:4" s="448" customFormat="1">
      <c r="D448" s="477"/>
    </row>
    <row r="449" spans="4:4" s="448" customFormat="1">
      <c r="D449" s="477"/>
    </row>
    <row r="450" spans="4:4" s="448" customFormat="1">
      <c r="D450" s="477"/>
    </row>
    <row r="451" spans="4:4" s="448" customFormat="1">
      <c r="D451" s="477"/>
    </row>
    <row r="452" spans="4:4" s="448" customFormat="1">
      <c r="D452" s="477"/>
    </row>
    <row r="453" spans="4:4" s="448" customFormat="1">
      <c r="D453" s="477"/>
    </row>
    <row r="454" spans="4:4" s="448" customFormat="1">
      <c r="D454" s="477"/>
    </row>
    <row r="455" spans="4:4" s="448" customFormat="1">
      <c r="D455" s="477"/>
    </row>
    <row r="456" spans="4:4" s="448" customFormat="1">
      <c r="D456" s="477"/>
    </row>
    <row r="457" spans="4:4" s="448" customFormat="1">
      <c r="D457" s="477"/>
    </row>
    <row r="458" spans="4:4" s="448" customFormat="1">
      <c r="D458" s="477"/>
    </row>
    <row r="459" spans="4:4" s="448" customFormat="1">
      <c r="D459" s="477"/>
    </row>
    <row r="460" spans="4:4" s="448" customFormat="1">
      <c r="D460" s="477"/>
    </row>
    <row r="461" spans="4:4" s="448" customFormat="1">
      <c r="D461" s="477"/>
    </row>
    <row r="462" spans="4:4" s="448" customFormat="1">
      <c r="D462" s="477"/>
    </row>
    <row r="463" spans="4:4" s="448" customFormat="1">
      <c r="D463" s="477"/>
    </row>
    <row r="464" spans="4:4" s="448" customFormat="1">
      <c r="D464" s="477"/>
    </row>
    <row r="465" spans="4:4" s="448" customFormat="1">
      <c r="D465" s="477"/>
    </row>
    <row r="466" spans="4:4" s="448" customFormat="1">
      <c r="D466" s="477"/>
    </row>
    <row r="467" spans="4:4" s="448" customFormat="1">
      <c r="D467" s="477"/>
    </row>
    <row r="468" spans="4:4" s="448" customFormat="1">
      <c r="D468" s="477"/>
    </row>
    <row r="469" spans="4:4" s="448" customFormat="1">
      <c r="D469" s="477"/>
    </row>
    <row r="470" spans="4:4" s="448" customFormat="1">
      <c r="D470" s="477"/>
    </row>
    <row r="471" spans="4:4" s="448" customFormat="1">
      <c r="D471" s="477"/>
    </row>
    <row r="472" spans="4:4" s="448" customFormat="1">
      <c r="D472" s="477"/>
    </row>
    <row r="473" spans="4:4" s="448" customFormat="1">
      <c r="D473" s="477"/>
    </row>
    <row r="474" spans="4:4" s="448" customFormat="1">
      <c r="D474" s="477"/>
    </row>
    <row r="475" spans="4:4" s="448" customFormat="1">
      <c r="D475" s="477"/>
    </row>
    <row r="476" spans="4:4" s="448" customFormat="1">
      <c r="D476" s="477"/>
    </row>
    <row r="477" spans="4:4" s="448" customFormat="1">
      <c r="D477" s="477"/>
    </row>
    <row r="478" spans="4:4" s="448" customFormat="1">
      <c r="D478" s="477"/>
    </row>
    <row r="479" spans="4:4" s="448" customFormat="1">
      <c r="D479" s="477"/>
    </row>
    <row r="480" spans="4:4" s="448" customFormat="1">
      <c r="D480" s="477"/>
    </row>
    <row r="481" spans="4:4" s="448" customFormat="1">
      <c r="D481" s="477"/>
    </row>
    <row r="482" spans="4:4" s="448" customFormat="1">
      <c r="D482" s="477"/>
    </row>
    <row r="483" spans="4:4" s="448" customFormat="1">
      <c r="D483" s="477"/>
    </row>
    <row r="484" spans="4:4" s="448" customFormat="1">
      <c r="D484" s="477"/>
    </row>
    <row r="485" spans="4:4" s="448" customFormat="1">
      <c r="D485" s="477"/>
    </row>
    <row r="486" spans="4:4" s="448" customFormat="1">
      <c r="D486" s="477"/>
    </row>
    <row r="487" spans="4:4" s="448" customFormat="1">
      <c r="D487" s="477"/>
    </row>
    <row r="488" spans="4:4" s="448" customFormat="1">
      <c r="D488" s="477"/>
    </row>
    <row r="489" spans="4:4" s="448" customFormat="1">
      <c r="D489" s="477"/>
    </row>
    <row r="490" spans="4:4" s="448" customFormat="1">
      <c r="D490" s="477"/>
    </row>
    <row r="491" spans="4:4" s="448" customFormat="1">
      <c r="D491" s="477"/>
    </row>
    <row r="492" spans="4:4" s="448" customFormat="1">
      <c r="D492" s="477"/>
    </row>
    <row r="493" spans="4:4" s="448" customFormat="1">
      <c r="D493" s="477"/>
    </row>
    <row r="494" spans="4:4" s="448" customFormat="1">
      <c r="D494" s="477"/>
    </row>
    <row r="495" spans="4:4" s="448" customFormat="1">
      <c r="D495" s="477"/>
    </row>
    <row r="496" spans="4:4" s="448" customFormat="1">
      <c r="D496" s="477"/>
    </row>
    <row r="497" spans="4:4" s="448" customFormat="1">
      <c r="D497" s="477"/>
    </row>
    <row r="498" spans="4:4" s="448" customFormat="1">
      <c r="D498" s="477"/>
    </row>
    <row r="499" spans="4:4" s="448" customFormat="1">
      <c r="D499" s="477"/>
    </row>
    <row r="500" spans="4:4" s="448" customFormat="1">
      <c r="D500" s="477"/>
    </row>
    <row r="501" spans="4:4" s="448" customFormat="1">
      <c r="D501" s="477"/>
    </row>
    <row r="502" spans="4:4" s="448" customFormat="1">
      <c r="D502" s="477"/>
    </row>
    <row r="503" spans="4:4" s="448" customFormat="1">
      <c r="D503" s="477"/>
    </row>
    <row r="504" spans="4:4" s="448" customFormat="1">
      <c r="D504" s="477"/>
    </row>
    <row r="505" spans="4:4" s="448" customFormat="1">
      <c r="D505" s="477"/>
    </row>
  </sheetData>
  <mergeCells count="4">
    <mergeCell ref="E8:G8"/>
    <mergeCell ref="I8:K8"/>
    <mergeCell ref="E9:G9"/>
    <mergeCell ref="I9:K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headerFooter scaleWithDoc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T505"/>
  <sheetViews>
    <sheetView showGridLines="0" view="pageBreakPreview" zoomScale="90" zoomScaleNormal="100" zoomScaleSheetLayoutView="90" workbookViewId="0">
      <selection activeCell="B5" sqref="B5"/>
    </sheetView>
  </sheetViews>
  <sheetFormatPr defaultColWidth="7.5703125" defaultRowHeight="16.5"/>
  <cols>
    <col min="1" max="1" width="1" style="452" customWidth="1"/>
    <col min="2" max="2" width="12.7109375" style="452" customWidth="1"/>
    <col min="3" max="3" width="32.7109375" style="452" customWidth="1"/>
    <col min="4" max="4" width="7" style="459" customWidth="1"/>
    <col min="5" max="5" width="8.28515625" style="452" customWidth="1"/>
    <col min="6" max="6" width="9.140625" style="452" customWidth="1"/>
    <col min="7" max="7" width="11.7109375" style="452" customWidth="1"/>
    <col min="8" max="8" width="1.140625" style="452" customWidth="1"/>
    <col min="9" max="9" width="8.28515625" style="452" customWidth="1"/>
    <col min="10" max="10" width="9.140625" style="452" customWidth="1"/>
    <col min="11" max="11" width="11.7109375" style="452" customWidth="1"/>
    <col min="12" max="12" width="0.5703125" style="452" customWidth="1"/>
    <col min="13" max="13" width="0.140625" style="452" hidden="1" customWidth="1"/>
    <col min="14" max="254" width="7.5703125" style="452"/>
    <col min="255" max="255" width="1" style="452" customWidth="1"/>
    <col min="256" max="256" width="2.85546875" style="452" customWidth="1"/>
    <col min="257" max="257" width="4.28515625" style="452" customWidth="1"/>
    <col min="258" max="258" width="36.7109375" style="452" customWidth="1"/>
    <col min="259" max="259" width="1.5703125" style="452" customWidth="1"/>
    <col min="260" max="261" width="9.85546875" style="452" customWidth="1"/>
    <col min="262" max="262" width="13.28515625" style="452" customWidth="1"/>
    <col min="263" max="263" width="1.7109375" style="452" customWidth="1"/>
    <col min="264" max="265" width="9.85546875" style="452" customWidth="1"/>
    <col min="266" max="266" width="13.28515625" style="452" customWidth="1"/>
    <col min="267" max="267" width="0.5703125" style="452" customWidth="1"/>
    <col min="268" max="268" width="7.5703125" style="452" hidden="1" customWidth="1"/>
    <col min="269" max="269" width="1.5703125" style="452" customWidth="1"/>
    <col min="270" max="510" width="7.5703125" style="452"/>
    <col min="511" max="511" width="1" style="452" customWidth="1"/>
    <col min="512" max="512" width="2.85546875" style="452" customWidth="1"/>
    <col min="513" max="513" width="4.28515625" style="452" customWidth="1"/>
    <col min="514" max="514" width="36.7109375" style="452" customWidth="1"/>
    <col min="515" max="515" width="1.5703125" style="452" customWidth="1"/>
    <col min="516" max="517" width="9.85546875" style="452" customWidth="1"/>
    <col min="518" max="518" width="13.28515625" style="452" customWidth="1"/>
    <col min="519" max="519" width="1.7109375" style="452" customWidth="1"/>
    <col min="520" max="521" width="9.85546875" style="452" customWidth="1"/>
    <col min="522" max="522" width="13.28515625" style="452" customWidth="1"/>
    <col min="523" max="523" width="0.5703125" style="452" customWidth="1"/>
    <col min="524" max="524" width="7.5703125" style="452" hidden="1" customWidth="1"/>
    <col min="525" max="525" width="1.5703125" style="452" customWidth="1"/>
    <col min="526" max="766" width="7.5703125" style="452"/>
    <col min="767" max="767" width="1" style="452" customWidth="1"/>
    <col min="768" max="768" width="2.85546875" style="452" customWidth="1"/>
    <col min="769" max="769" width="4.28515625" style="452" customWidth="1"/>
    <col min="770" max="770" width="36.7109375" style="452" customWidth="1"/>
    <col min="771" max="771" width="1.5703125" style="452" customWidth="1"/>
    <col min="772" max="773" width="9.85546875" style="452" customWidth="1"/>
    <col min="774" max="774" width="13.28515625" style="452" customWidth="1"/>
    <col min="775" max="775" width="1.7109375" style="452" customWidth="1"/>
    <col min="776" max="777" width="9.85546875" style="452" customWidth="1"/>
    <col min="778" max="778" width="13.28515625" style="452" customWidth="1"/>
    <col min="779" max="779" width="0.5703125" style="452" customWidth="1"/>
    <col min="780" max="780" width="7.5703125" style="452" hidden="1" customWidth="1"/>
    <col min="781" max="781" width="1.5703125" style="452" customWidth="1"/>
    <col min="782" max="1022" width="7.5703125" style="452"/>
    <col min="1023" max="1023" width="1" style="452" customWidth="1"/>
    <col min="1024" max="1024" width="2.85546875" style="452" customWidth="1"/>
    <col min="1025" max="1025" width="4.28515625" style="452" customWidth="1"/>
    <col min="1026" max="1026" width="36.7109375" style="452" customWidth="1"/>
    <col min="1027" max="1027" width="1.5703125" style="452" customWidth="1"/>
    <col min="1028" max="1029" width="9.85546875" style="452" customWidth="1"/>
    <col min="1030" max="1030" width="13.28515625" style="452" customWidth="1"/>
    <col min="1031" max="1031" width="1.7109375" style="452" customWidth="1"/>
    <col min="1032" max="1033" width="9.85546875" style="452" customWidth="1"/>
    <col min="1034" max="1034" width="13.28515625" style="452" customWidth="1"/>
    <col min="1035" max="1035" width="0.5703125" style="452" customWidth="1"/>
    <col min="1036" max="1036" width="7.5703125" style="452" hidden="1" customWidth="1"/>
    <col min="1037" max="1037" width="1.5703125" style="452" customWidth="1"/>
    <col min="1038" max="1278" width="7.5703125" style="452"/>
    <col min="1279" max="1279" width="1" style="452" customWidth="1"/>
    <col min="1280" max="1280" width="2.85546875" style="452" customWidth="1"/>
    <col min="1281" max="1281" width="4.28515625" style="452" customWidth="1"/>
    <col min="1282" max="1282" width="36.7109375" style="452" customWidth="1"/>
    <col min="1283" max="1283" width="1.5703125" style="452" customWidth="1"/>
    <col min="1284" max="1285" width="9.85546875" style="452" customWidth="1"/>
    <col min="1286" max="1286" width="13.28515625" style="452" customWidth="1"/>
    <col min="1287" max="1287" width="1.7109375" style="452" customWidth="1"/>
    <col min="1288" max="1289" width="9.85546875" style="452" customWidth="1"/>
    <col min="1290" max="1290" width="13.28515625" style="452" customWidth="1"/>
    <col min="1291" max="1291" width="0.5703125" style="452" customWidth="1"/>
    <col min="1292" max="1292" width="7.5703125" style="452" hidden="1" customWidth="1"/>
    <col min="1293" max="1293" width="1.5703125" style="452" customWidth="1"/>
    <col min="1294" max="1534" width="7.5703125" style="452"/>
    <col min="1535" max="1535" width="1" style="452" customWidth="1"/>
    <col min="1536" max="1536" width="2.85546875" style="452" customWidth="1"/>
    <col min="1537" max="1537" width="4.28515625" style="452" customWidth="1"/>
    <col min="1538" max="1538" width="36.7109375" style="452" customWidth="1"/>
    <col min="1539" max="1539" width="1.5703125" style="452" customWidth="1"/>
    <col min="1540" max="1541" width="9.85546875" style="452" customWidth="1"/>
    <col min="1542" max="1542" width="13.28515625" style="452" customWidth="1"/>
    <col min="1543" max="1543" width="1.7109375" style="452" customWidth="1"/>
    <col min="1544" max="1545" width="9.85546875" style="452" customWidth="1"/>
    <col min="1546" max="1546" width="13.28515625" style="452" customWidth="1"/>
    <col min="1547" max="1547" width="0.5703125" style="452" customWidth="1"/>
    <col min="1548" max="1548" width="7.5703125" style="452" hidden="1" customWidth="1"/>
    <col min="1549" max="1549" width="1.5703125" style="452" customWidth="1"/>
    <col min="1550" max="1790" width="7.5703125" style="452"/>
    <col min="1791" max="1791" width="1" style="452" customWidth="1"/>
    <col min="1792" max="1792" width="2.85546875" style="452" customWidth="1"/>
    <col min="1793" max="1793" width="4.28515625" style="452" customWidth="1"/>
    <col min="1794" max="1794" width="36.7109375" style="452" customWidth="1"/>
    <col min="1795" max="1795" width="1.5703125" style="452" customWidth="1"/>
    <col min="1796" max="1797" width="9.85546875" style="452" customWidth="1"/>
    <col min="1798" max="1798" width="13.28515625" style="452" customWidth="1"/>
    <col min="1799" max="1799" width="1.7109375" style="452" customWidth="1"/>
    <col min="1800" max="1801" width="9.85546875" style="452" customWidth="1"/>
    <col min="1802" max="1802" width="13.28515625" style="452" customWidth="1"/>
    <col min="1803" max="1803" width="0.5703125" style="452" customWidth="1"/>
    <col min="1804" max="1804" width="7.5703125" style="452" hidden="1" customWidth="1"/>
    <col min="1805" max="1805" width="1.5703125" style="452" customWidth="1"/>
    <col min="1806" max="2046" width="7.5703125" style="452"/>
    <col min="2047" max="2047" width="1" style="452" customWidth="1"/>
    <col min="2048" max="2048" width="2.85546875" style="452" customWidth="1"/>
    <col min="2049" max="2049" width="4.28515625" style="452" customWidth="1"/>
    <col min="2050" max="2050" width="36.7109375" style="452" customWidth="1"/>
    <col min="2051" max="2051" width="1.5703125" style="452" customWidth="1"/>
    <col min="2052" max="2053" width="9.85546875" style="452" customWidth="1"/>
    <col min="2054" max="2054" width="13.28515625" style="452" customWidth="1"/>
    <col min="2055" max="2055" width="1.7109375" style="452" customWidth="1"/>
    <col min="2056" max="2057" width="9.85546875" style="452" customWidth="1"/>
    <col min="2058" max="2058" width="13.28515625" style="452" customWidth="1"/>
    <col min="2059" max="2059" width="0.5703125" style="452" customWidth="1"/>
    <col min="2060" max="2060" width="7.5703125" style="452" hidden="1" customWidth="1"/>
    <col min="2061" max="2061" width="1.5703125" style="452" customWidth="1"/>
    <col min="2062" max="2302" width="7.5703125" style="452"/>
    <col min="2303" max="2303" width="1" style="452" customWidth="1"/>
    <col min="2304" max="2304" width="2.85546875" style="452" customWidth="1"/>
    <col min="2305" max="2305" width="4.28515625" style="452" customWidth="1"/>
    <col min="2306" max="2306" width="36.7109375" style="452" customWidth="1"/>
    <col min="2307" max="2307" width="1.5703125" style="452" customWidth="1"/>
    <col min="2308" max="2309" width="9.85546875" style="452" customWidth="1"/>
    <col min="2310" max="2310" width="13.28515625" style="452" customWidth="1"/>
    <col min="2311" max="2311" width="1.7109375" style="452" customWidth="1"/>
    <col min="2312" max="2313" width="9.85546875" style="452" customWidth="1"/>
    <col min="2314" max="2314" width="13.28515625" style="452" customWidth="1"/>
    <col min="2315" max="2315" width="0.5703125" style="452" customWidth="1"/>
    <col min="2316" max="2316" width="7.5703125" style="452" hidden="1" customWidth="1"/>
    <col min="2317" max="2317" width="1.5703125" style="452" customWidth="1"/>
    <col min="2318" max="2558" width="7.5703125" style="452"/>
    <col min="2559" max="2559" width="1" style="452" customWidth="1"/>
    <col min="2560" max="2560" width="2.85546875" style="452" customWidth="1"/>
    <col min="2561" max="2561" width="4.28515625" style="452" customWidth="1"/>
    <col min="2562" max="2562" width="36.7109375" style="452" customWidth="1"/>
    <col min="2563" max="2563" width="1.5703125" style="452" customWidth="1"/>
    <col min="2564" max="2565" width="9.85546875" style="452" customWidth="1"/>
    <col min="2566" max="2566" width="13.28515625" style="452" customWidth="1"/>
    <col min="2567" max="2567" width="1.7109375" style="452" customWidth="1"/>
    <col min="2568" max="2569" width="9.85546875" style="452" customWidth="1"/>
    <col min="2570" max="2570" width="13.28515625" style="452" customWidth="1"/>
    <col min="2571" max="2571" width="0.5703125" style="452" customWidth="1"/>
    <col min="2572" max="2572" width="7.5703125" style="452" hidden="1" customWidth="1"/>
    <col min="2573" max="2573" width="1.5703125" style="452" customWidth="1"/>
    <col min="2574" max="2814" width="7.5703125" style="452"/>
    <col min="2815" max="2815" width="1" style="452" customWidth="1"/>
    <col min="2816" max="2816" width="2.85546875" style="452" customWidth="1"/>
    <col min="2817" max="2817" width="4.28515625" style="452" customWidth="1"/>
    <col min="2818" max="2818" width="36.7109375" style="452" customWidth="1"/>
    <col min="2819" max="2819" width="1.5703125" style="452" customWidth="1"/>
    <col min="2820" max="2821" width="9.85546875" style="452" customWidth="1"/>
    <col min="2822" max="2822" width="13.28515625" style="452" customWidth="1"/>
    <col min="2823" max="2823" width="1.7109375" style="452" customWidth="1"/>
    <col min="2824" max="2825" width="9.85546875" style="452" customWidth="1"/>
    <col min="2826" max="2826" width="13.28515625" style="452" customWidth="1"/>
    <col min="2827" max="2827" width="0.5703125" style="452" customWidth="1"/>
    <col min="2828" max="2828" width="7.5703125" style="452" hidden="1" customWidth="1"/>
    <col min="2829" max="2829" width="1.5703125" style="452" customWidth="1"/>
    <col min="2830" max="3070" width="7.5703125" style="452"/>
    <col min="3071" max="3071" width="1" style="452" customWidth="1"/>
    <col min="3072" max="3072" width="2.85546875" style="452" customWidth="1"/>
    <col min="3073" max="3073" width="4.28515625" style="452" customWidth="1"/>
    <col min="3074" max="3074" width="36.7109375" style="452" customWidth="1"/>
    <col min="3075" max="3075" width="1.5703125" style="452" customWidth="1"/>
    <col min="3076" max="3077" width="9.85546875" style="452" customWidth="1"/>
    <col min="3078" max="3078" width="13.28515625" style="452" customWidth="1"/>
    <col min="3079" max="3079" width="1.7109375" style="452" customWidth="1"/>
    <col min="3080" max="3081" width="9.85546875" style="452" customWidth="1"/>
    <col min="3082" max="3082" width="13.28515625" style="452" customWidth="1"/>
    <col min="3083" max="3083" width="0.5703125" style="452" customWidth="1"/>
    <col min="3084" max="3084" width="7.5703125" style="452" hidden="1" customWidth="1"/>
    <col min="3085" max="3085" width="1.5703125" style="452" customWidth="1"/>
    <col min="3086" max="3326" width="7.5703125" style="452"/>
    <col min="3327" max="3327" width="1" style="452" customWidth="1"/>
    <col min="3328" max="3328" width="2.85546875" style="452" customWidth="1"/>
    <col min="3329" max="3329" width="4.28515625" style="452" customWidth="1"/>
    <col min="3330" max="3330" width="36.7109375" style="452" customWidth="1"/>
    <col min="3331" max="3331" width="1.5703125" style="452" customWidth="1"/>
    <col min="3332" max="3333" width="9.85546875" style="452" customWidth="1"/>
    <col min="3334" max="3334" width="13.28515625" style="452" customWidth="1"/>
    <col min="3335" max="3335" width="1.7109375" style="452" customWidth="1"/>
    <col min="3336" max="3337" width="9.85546875" style="452" customWidth="1"/>
    <col min="3338" max="3338" width="13.28515625" style="452" customWidth="1"/>
    <col min="3339" max="3339" width="0.5703125" style="452" customWidth="1"/>
    <col min="3340" max="3340" width="7.5703125" style="452" hidden="1" customWidth="1"/>
    <col min="3341" max="3341" width="1.5703125" style="452" customWidth="1"/>
    <col min="3342" max="3582" width="7.5703125" style="452"/>
    <col min="3583" max="3583" width="1" style="452" customWidth="1"/>
    <col min="3584" max="3584" width="2.85546875" style="452" customWidth="1"/>
    <col min="3585" max="3585" width="4.28515625" style="452" customWidth="1"/>
    <col min="3586" max="3586" width="36.7109375" style="452" customWidth="1"/>
    <col min="3587" max="3587" width="1.5703125" style="452" customWidth="1"/>
    <col min="3588" max="3589" width="9.85546875" style="452" customWidth="1"/>
    <col min="3590" max="3590" width="13.28515625" style="452" customWidth="1"/>
    <col min="3591" max="3591" width="1.7109375" style="452" customWidth="1"/>
    <col min="3592" max="3593" width="9.85546875" style="452" customWidth="1"/>
    <col min="3594" max="3594" width="13.28515625" style="452" customWidth="1"/>
    <col min="3595" max="3595" width="0.5703125" style="452" customWidth="1"/>
    <col min="3596" max="3596" width="7.5703125" style="452" hidden="1" customWidth="1"/>
    <col min="3597" max="3597" width="1.5703125" style="452" customWidth="1"/>
    <col min="3598" max="3838" width="7.5703125" style="452"/>
    <col min="3839" max="3839" width="1" style="452" customWidth="1"/>
    <col min="3840" max="3840" width="2.85546875" style="452" customWidth="1"/>
    <col min="3841" max="3841" width="4.28515625" style="452" customWidth="1"/>
    <col min="3842" max="3842" width="36.7109375" style="452" customWidth="1"/>
    <col min="3843" max="3843" width="1.5703125" style="452" customWidth="1"/>
    <col min="3844" max="3845" width="9.85546875" style="452" customWidth="1"/>
    <col min="3846" max="3846" width="13.28515625" style="452" customWidth="1"/>
    <col min="3847" max="3847" width="1.7109375" style="452" customWidth="1"/>
    <col min="3848" max="3849" width="9.85546875" style="452" customWidth="1"/>
    <col min="3850" max="3850" width="13.28515625" style="452" customWidth="1"/>
    <col min="3851" max="3851" width="0.5703125" style="452" customWidth="1"/>
    <col min="3852" max="3852" width="7.5703125" style="452" hidden="1" customWidth="1"/>
    <col min="3853" max="3853" width="1.5703125" style="452" customWidth="1"/>
    <col min="3854" max="4094" width="7.5703125" style="452"/>
    <col min="4095" max="4095" width="1" style="452" customWidth="1"/>
    <col min="4096" max="4096" width="2.85546875" style="452" customWidth="1"/>
    <col min="4097" max="4097" width="4.28515625" style="452" customWidth="1"/>
    <col min="4098" max="4098" width="36.7109375" style="452" customWidth="1"/>
    <col min="4099" max="4099" width="1.5703125" style="452" customWidth="1"/>
    <col min="4100" max="4101" width="9.85546875" style="452" customWidth="1"/>
    <col min="4102" max="4102" width="13.28515625" style="452" customWidth="1"/>
    <col min="4103" max="4103" width="1.7109375" style="452" customWidth="1"/>
    <col min="4104" max="4105" width="9.85546875" style="452" customWidth="1"/>
    <col min="4106" max="4106" width="13.28515625" style="452" customWidth="1"/>
    <col min="4107" max="4107" width="0.5703125" style="452" customWidth="1"/>
    <col min="4108" max="4108" width="7.5703125" style="452" hidden="1" customWidth="1"/>
    <col min="4109" max="4109" width="1.5703125" style="452" customWidth="1"/>
    <col min="4110" max="4350" width="7.5703125" style="452"/>
    <col min="4351" max="4351" width="1" style="452" customWidth="1"/>
    <col min="4352" max="4352" width="2.85546875" style="452" customWidth="1"/>
    <col min="4353" max="4353" width="4.28515625" style="452" customWidth="1"/>
    <col min="4354" max="4354" width="36.7109375" style="452" customWidth="1"/>
    <col min="4355" max="4355" width="1.5703125" style="452" customWidth="1"/>
    <col min="4356" max="4357" width="9.85546875" style="452" customWidth="1"/>
    <col min="4358" max="4358" width="13.28515625" style="452" customWidth="1"/>
    <col min="4359" max="4359" width="1.7109375" style="452" customWidth="1"/>
    <col min="4360" max="4361" width="9.85546875" style="452" customWidth="1"/>
    <col min="4362" max="4362" width="13.28515625" style="452" customWidth="1"/>
    <col min="4363" max="4363" width="0.5703125" style="452" customWidth="1"/>
    <col min="4364" max="4364" width="7.5703125" style="452" hidden="1" customWidth="1"/>
    <col min="4365" max="4365" width="1.5703125" style="452" customWidth="1"/>
    <col min="4366" max="4606" width="7.5703125" style="452"/>
    <col min="4607" max="4607" width="1" style="452" customWidth="1"/>
    <col min="4608" max="4608" width="2.85546875" style="452" customWidth="1"/>
    <col min="4609" max="4609" width="4.28515625" style="452" customWidth="1"/>
    <col min="4610" max="4610" width="36.7109375" style="452" customWidth="1"/>
    <col min="4611" max="4611" width="1.5703125" style="452" customWidth="1"/>
    <col min="4612" max="4613" width="9.85546875" style="452" customWidth="1"/>
    <col min="4614" max="4614" width="13.28515625" style="452" customWidth="1"/>
    <col min="4615" max="4615" width="1.7109375" style="452" customWidth="1"/>
    <col min="4616" max="4617" width="9.85546875" style="452" customWidth="1"/>
    <col min="4618" max="4618" width="13.28515625" style="452" customWidth="1"/>
    <col min="4619" max="4619" width="0.5703125" style="452" customWidth="1"/>
    <col min="4620" max="4620" width="7.5703125" style="452" hidden="1" customWidth="1"/>
    <col min="4621" max="4621" width="1.5703125" style="452" customWidth="1"/>
    <col min="4622" max="4862" width="7.5703125" style="452"/>
    <col min="4863" max="4863" width="1" style="452" customWidth="1"/>
    <col min="4864" max="4864" width="2.85546875" style="452" customWidth="1"/>
    <col min="4865" max="4865" width="4.28515625" style="452" customWidth="1"/>
    <col min="4866" max="4866" width="36.7109375" style="452" customWidth="1"/>
    <col min="4867" max="4867" width="1.5703125" style="452" customWidth="1"/>
    <col min="4868" max="4869" width="9.85546875" style="452" customWidth="1"/>
    <col min="4870" max="4870" width="13.28515625" style="452" customWidth="1"/>
    <col min="4871" max="4871" width="1.7109375" style="452" customWidth="1"/>
    <col min="4872" max="4873" width="9.85546875" style="452" customWidth="1"/>
    <col min="4874" max="4874" width="13.28515625" style="452" customWidth="1"/>
    <col min="4875" max="4875" width="0.5703125" style="452" customWidth="1"/>
    <col min="4876" max="4876" width="7.5703125" style="452" hidden="1" customWidth="1"/>
    <col min="4877" max="4877" width="1.5703125" style="452" customWidth="1"/>
    <col min="4878" max="5118" width="7.5703125" style="452"/>
    <col min="5119" max="5119" width="1" style="452" customWidth="1"/>
    <col min="5120" max="5120" width="2.85546875" style="452" customWidth="1"/>
    <col min="5121" max="5121" width="4.28515625" style="452" customWidth="1"/>
    <col min="5122" max="5122" width="36.7109375" style="452" customWidth="1"/>
    <col min="5123" max="5123" width="1.5703125" style="452" customWidth="1"/>
    <col min="5124" max="5125" width="9.85546875" style="452" customWidth="1"/>
    <col min="5126" max="5126" width="13.28515625" style="452" customWidth="1"/>
    <col min="5127" max="5127" width="1.7109375" style="452" customWidth="1"/>
    <col min="5128" max="5129" width="9.85546875" style="452" customWidth="1"/>
    <col min="5130" max="5130" width="13.28515625" style="452" customWidth="1"/>
    <col min="5131" max="5131" width="0.5703125" style="452" customWidth="1"/>
    <col min="5132" max="5132" width="7.5703125" style="452" hidden="1" customWidth="1"/>
    <col min="5133" max="5133" width="1.5703125" style="452" customWidth="1"/>
    <col min="5134" max="5374" width="7.5703125" style="452"/>
    <col min="5375" max="5375" width="1" style="452" customWidth="1"/>
    <col min="5376" max="5376" width="2.85546875" style="452" customWidth="1"/>
    <col min="5377" max="5377" width="4.28515625" style="452" customWidth="1"/>
    <col min="5378" max="5378" width="36.7109375" style="452" customWidth="1"/>
    <col min="5379" max="5379" width="1.5703125" style="452" customWidth="1"/>
    <col min="5380" max="5381" width="9.85546875" style="452" customWidth="1"/>
    <col min="5382" max="5382" width="13.28515625" style="452" customWidth="1"/>
    <col min="5383" max="5383" width="1.7109375" style="452" customWidth="1"/>
    <col min="5384" max="5385" width="9.85546875" style="452" customWidth="1"/>
    <col min="5386" max="5386" width="13.28515625" style="452" customWidth="1"/>
    <col min="5387" max="5387" width="0.5703125" style="452" customWidth="1"/>
    <col min="5388" max="5388" width="7.5703125" style="452" hidden="1" customWidth="1"/>
    <col min="5389" max="5389" width="1.5703125" style="452" customWidth="1"/>
    <col min="5390" max="5630" width="7.5703125" style="452"/>
    <col min="5631" max="5631" width="1" style="452" customWidth="1"/>
    <col min="5632" max="5632" width="2.85546875" style="452" customWidth="1"/>
    <col min="5633" max="5633" width="4.28515625" style="452" customWidth="1"/>
    <col min="5634" max="5634" width="36.7109375" style="452" customWidth="1"/>
    <col min="5635" max="5635" width="1.5703125" style="452" customWidth="1"/>
    <col min="5636" max="5637" width="9.85546875" style="452" customWidth="1"/>
    <col min="5638" max="5638" width="13.28515625" style="452" customWidth="1"/>
    <col min="5639" max="5639" width="1.7109375" style="452" customWidth="1"/>
    <col min="5640" max="5641" width="9.85546875" style="452" customWidth="1"/>
    <col min="5642" max="5642" width="13.28515625" style="452" customWidth="1"/>
    <col min="5643" max="5643" width="0.5703125" style="452" customWidth="1"/>
    <col min="5644" max="5644" width="7.5703125" style="452" hidden="1" customWidth="1"/>
    <col min="5645" max="5645" width="1.5703125" style="452" customWidth="1"/>
    <col min="5646" max="5886" width="7.5703125" style="452"/>
    <col min="5887" max="5887" width="1" style="452" customWidth="1"/>
    <col min="5888" max="5888" width="2.85546875" style="452" customWidth="1"/>
    <col min="5889" max="5889" width="4.28515625" style="452" customWidth="1"/>
    <col min="5890" max="5890" width="36.7109375" style="452" customWidth="1"/>
    <col min="5891" max="5891" width="1.5703125" style="452" customWidth="1"/>
    <col min="5892" max="5893" width="9.85546875" style="452" customWidth="1"/>
    <col min="5894" max="5894" width="13.28515625" style="452" customWidth="1"/>
    <col min="5895" max="5895" width="1.7109375" style="452" customWidth="1"/>
    <col min="5896" max="5897" width="9.85546875" style="452" customWidth="1"/>
    <col min="5898" max="5898" width="13.28515625" style="452" customWidth="1"/>
    <col min="5899" max="5899" width="0.5703125" style="452" customWidth="1"/>
    <col min="5900" max="5900" width="7.5703125" style="452" hidden="1" customWidth="1"/>
    <col min="5901" max="5901" width="1.5703125" style="452" customWidth="1"/>
    <col min="5902" max="6142" width="7.5703125" style="452"/>
    <col min="6143" max="6143" width="1" style="452" customWidth="1"/>
    <col min="6144" max="6144" width="2.85546875" style="452" customWidth="1"/>
    <col min="6145" max="6145" width="4.28515625" style="452" customWidth="1"/>
    <col min="6146" max="6146" width="36.7109375" style="452" customWidth="1"/>
    <col min="6147" max="6147" width="1.5703125" style="452" customWidth="1"/>
    <col min="6148" max="6149" width="9.85546875" style="452" customWidth="1"/>
    <col min="6150" max="6150" width="13.28515625" style="452" customWidth="1"/>
    <col min="6151" max="6151" width="1.7109375" style="452" customWidth="1"/>
    <col min="6152" max="6153" width="9.85546875" style="452" customWidth="1"/>
    <col min="6154" max="6154" width="13.28515625" style="452" customWidth="1"/>
    <col min="6155" max="6155" width="0.5703125" style="452" customWidth="1"/>
    <col min="6156" max="6156" width="7.5703125" style="452" hidden="1" customWidth="1"/>
    <col min="6157" max="6157" width="1.5703125" style="452" customWidth="1"/>
    <col min="6158" max="6398" width="7.5703125" style="452"/>
    <col min="6399" max="6399" width="1" style="452" customWidth="1"/>
    <col min="6400" max="6400" width="2.85546875" style="452" customWidth="1"/>
    <col min="6401" max="6401" width="4.28515625" style="452" customWidth="1"/>
    <col min="6402" max="6402" width="36.7109375" style="452" customWidth="1"/>
    <col min="6403" max="6403" width="1.5703125" style="452" customWidth="1"/>
    <col min="6404" max="6405" width="9.85546875" style="452" customWidth="1"/>
    <col min="6406" max="6406" width="13.28515625" style="452" customWidth="1"/>
    <col min="6407" max="6407" width="1.7109375" style="452" customWidth="1"/>
    <col min="6408" max="6409" width="9.85546875" style="452" customWidth="1"/>
    <col min="6410" max="6410" width="13.28515625" style="452" customWidth="1"/>
    <col min="6411" max="6411" width="0.5703125" style="452" customWidth="1"/>
    <col min="6412" max="6412" width="7.5703125" style="452" hidden="1" customWidth="1"/>
    <col min="6413" max="6413" width="1.5703125" style="452" customWidth="1"/>
    <col min="6414" max="6654" width="7.5703125" style="452"/>
    <col min="6655" max="6655" width="1" style="452" customWidth="1"/>
    <col min="6656" max="6656" width="2.85546875" style="452" customWidth="1"/>
    <col min="6657" max="6657" width="4.28515625" style="452" customWidth="1"/>
    <col min="6658" max="6658" width="36.7109375" style="452" customWidth="1"/>
    <col min="6659" max="6659" width="1.5703125" style="452" customWidth="1"/>
    <col min="6660" max="6661" width="9.85546875" style="452" customWidth="1"/>
    <col min="6662" max="6662" width="13.28515625" style="452" customWidth="1"/>
    <col min="6663" max="6663" width="1.7109375" style="452" customWidth="1"/>
    <col min="6664" max="6665" width="9.85546875" style="452" customWidth="1"/>
    <col min="6666" max="6666" width="13.28515625" style="452" customWidth="1"/>
    <col min="6667" max="6667" width="0.5703125" style="452" customWidth="1"/>
    <col min="6668" max="6668" width="7.5703125" style="452" hidden="1" customWidth="1"/>
    <col min="6669" max="6669" width="1.5703125" style="452" customWidth="1"/>
    <col min="6670" max="6910" width="7.5703125" style="452"/>
    <col min="6911" max="6911" width="1" style="452" customWidth="1"/>
    <col min="6912" max="6912" width="2.85546875" style="452" customWidth="1"/>
    <col min="6913" max="6913" width="4.28515625" style="452" customWidth="1"/>
    <col min="6914" max="6914" width="36.7109375" style="452" customWidth="1"/>
    <col min="6915" max="6915" width="1.5703125" style="452" customWidth="1"/>
    <col min="6916" max="6917" width="9.85546875" style="452" customWidth="1"/>
    <col min="6918" max="6918" width="13.28515625" style="452" customWidth="1"/>
    <col min="6919" max="6919" width="1.7109375" style="452" customWidth="1"/>
    <col min="6920" max="6921" width="9.85546875" style="452" customWidth="1"/>
    <col min="6922" max="6922" width="13.28515625" style="452" customWidth="1"/>
    <col min="6923" max="6923" width="0.5703125" style="452" customWidth="1"/>
    <col min="6924" max="6924" width="7.5703125" style="452" hidden="1" customWidth="1"/>
    <col min="6925" max="6925" width="1.5703125" style="452" customWidth="1"/>
    <col min="6926" max="7166" width="7.5703125" style="452"/>
    <col min="7167" max="7167" width="1" style="452" customWidth="1"/>
    <col min="7168" max="7168" width="2.85546875" style="452" customWidth="1"/>
    <col min="7169" max="7169" width="4.28515625" style="452" customWidth="1"/>
    <col min="7170" max="7170" width="36.7109375" style="452" customWidth="1"/>
    <col min="7171" max="7171" width="1.5703125" style="452" customWidth="1"/>
    <col min="7172" max="7173" width="9.85546875" style="452" customWidth="1"/>
    <col min="7174" max="7174" width="13.28515625" style="452" customWidth="1"/>
    <col min="7175" max="7175" width="1.7109375" style="452" customWidth="1"/>
    <col min="7176" max="7177" width="9.85546875" style="452" customWidth="1"/>
    <col min="7178" max="7178" width="13.28515625" style="452" customWidth="1"/>
    <col min="7179" max="7179" width="0.5703125" style="452" customWidth="1"/>
    <col min="7180" max="7180" width="7.5703125" style="452" hidden="1" customWidth="1"/>
    <col min="7181" max="7181" width="1.5703125" style="452" customWidth="1"/>
    <col min="7182" max="7422" width="7.5703125" style="452"/>
    <col min="7423" max="7423" width="1" style="452" customWidth="1"/>
    <col min="7424" max="7424" width="2.85546875" style="452" customWidth="1"/>
    <col min="7425" max="7425" width="4.28515625" style="452" customWidth="1"/>
    <col min="7426" max="7426" width="36.7109375" style="452" customWidth="1"/>
    <col min="7427" max="7427" width="1.5703125" style="452" customWidth="1"/>
    <col min="7428" max="7429" width="9.85546875" style="452" customWidth="1"/>
    <col min="7430" max="7430" width="13.28515625" style="452" customWidth="1"/>
    <col min="7431" max="7431" width="1.7109375" style="452" customWidth="1"/>
    <col min="7432" max="7433" width="9.85546875" style="452" customWidth="1"/>
    <col min="7434" max="7434" width="13.28515625" style="452" customWidth="1"/>
    <col min="7435" max="7435" width="0.5703125" style="452" customWidth="1"/>
    <col min="7436" max="7436" width="7.5703125" style="452" hidden="1" customWidth="1"/>
    <col min="7437" max="7437" width="1.5703125" style="452" customWidth="1"/>
    <col min="7438" max="7678" width="7.5703125" style="452"/>
    <col min="7679" max="7679" width="1" style="452" customWidth="1"/>
    <col min="7680" max="7680" width="2.85546875" style="452" customWidth="1"/>
    <col min="7681" max="7681" width="4.28515625" style="452" customWidth="1"/>
    <col min="7682" max="7682" width="36.7109375" style="452" customWidth="1"/>
    <col min="7683" max="7683" width="1.5703125" style="452" customWidth="1"/>
    <col min="7684" max="7685" width="9.85546875" style="452" customWidth="1"/>
    <col min="7686" max="7686" width="13.28515625" style="452" customWidth="1"/>
    <col min="7687" max="7687" width="1.7109375" style="452" customWidth="1"/>
    <col min="7688" max="7689" width="9.85546875" style="452" customWidth="1"/>
    <col min="7690" max="7690" width="13.28515625" style="452" customWidth="1"/>
    <col min="7691" max="7691" width="0.5703125" style="452" customWidth="1"/>
    <col min="7692" max="7692" width="7.5703125" style="452" hidden="1" customWidth="1"/>
    <col min="7693" max="7693" width="1.5703125" style="452" customWidth="1"/>
    <col min="7694" max="7934" width="7.5703125" style="452"/>
    <col min="7935" max="7935" width="1" style="452" customWidth="1"/>
    <col min="7936" max="7936" width="2.85546875" style="452" customWidth="1"/>
    <col min="7937" max="7937" width="4.28515625" style="452" customWidth="1"/>
    <col min="7938" max="7938" width="36.7109375" style="452" customWidth="1"/>
    <col min="7939" max="7939" width="1.5703125" style="452" customWidth="1"/>
    <col min="7940" max="7941" width="9.85546875" style="452" customWidth="1"/>
    <col min="7942" max="7942" width="13.28515625" style="452" customWidth="1"/>
    <col min="7943" max="7943" width="1.7109375" style="452" customWidth="1"/>
    <col min="7944" max="7945" width="9.85546875" style="452" customWidth="1"/>
    <col min="7946" max="7946" width="13.28515625" style="452" customWidth="1"/>
    <col min="7947" max="7947" width="0.5703125" style="452" customWidth="1"/>
    <col min="7948" max="7948" width="7.5703125" style="452" hidden="1" customWidth="1"/>
    <col min="7949" max="7949" width="1.5703125" style="452" customWidth="1"/>
    <col min="7950" max="8190" width="7.5703125" style="452"/>
    <col min="8191" max="8191" width="1" style="452" customWidth="1"/>
    <col min="8192" max="8192" width="2.85546875" style="452" customWidth="1"/>
    <col min="8193" max="8193" width="4.28515625" style="452" customWidth="1"/>
    <col min="8194" max="8194" width="36.7109375" style="452" customWidth="1"/>
    <col min="8195" max="8195" width="1.5703125" style="452" customWidth="1"/>
    <col min="8196" max="8197" width="9.85546875" style="452" customWidth="1"/>
    <col min="8198" max="8198" width="13.28515625" style="452" customWidth="1"/>
    <col min="8199" max="8199" width="1.7109375" style="452" customWidth="1"/>
    <col min="8200" max="8201" width="9.85546875" style="452" customWidth="1"/>
    <col min="8202" max="8202" width="13.28515625" style="452" customWidth="1"/>
    <col min="8203" max="8203" width="0.5703125" style="452" customWidth="1"/>
    <col min="8204" max="8204" width="7.5703125" style="452" hidden="1" customWidth="1"/>
    <col min="8205" max="8205" width="1.5703125" style="452" customWidth="1"/>
    <col min="8206" max="8446" width="7.5703125" style="452"/>
    <col min="8447" max="8447" width="1" style="452" customWidth="1"/>
    <col min="8448" max="8448" width="2.85546875" style="452" customWidth="1"/>
    <col min="8449" max="8449" width="4.28515625" style="452" customWidth="1"/>
    <col min="8450" max="8450" width="36.7109375" style="452" customWidth="1"/>
    <col min="8451" max="8451" width="1.5703125" style="452" customWidth="1"/>
    <col min="8452" max="8453" width="9.85546875" style="452" customWidth="1"/>
    <col min="8454" max="8454" width="13.28515625" style="452" customWidth="1"/>
    <col min="8455" max="8455" width="1.7109375" style="452" customWidth="1"/>
    <col min="8456" max="8457" width="9.85546875" style="452" customWidth="1"/>
    <col min="8458" max="8458" width="13.28515625" style="452" customWidth="1"/>
    <col min="8459" max="8459" width="0.5703125" style="452" customWidth="1"/>
    <col min="8460" max="8460" width="7.5703125" style="452" hidden="1" customWidth="1"/>
    <col min="8461" max="8461" width="1.5703125" style="452" customWidth="1"/>
    <col min="8462" max="8702" width="7.5703125" style="452"/>
    <col min="8703" max="8703" width="1" style="452" customWidth="1"/>
    <col min="8704" max="8704" width="2.85546875" style="452" customWidth="1"/>
    <col min="8705" max="8705" width="4.28515625" style="452" customWidth="1"/>
    <col min="8706" max="8706" width="36.7109375" style="452" customWidth="1"/>
    <col min="8707" max="8707" width="1.5703125" style="452" customWidth="1"/>
    <col min="8708" max="8709" width="9.85546875" style="452" customWidth="1"/>
    <col min="8710" max="8710" width="13.28515625" style="452" customWidth="1"/>
    <col min="8711" max="8711" width="1.7109375" style="452" customWidth="1"/>
    <col min="8712" max="8713" width="9.85546875" style="452" customWidth="1"/>
    <col min="8714" max="8714" width="13.28515625" style="452" customWidth="1"/>
    <col min="8715" max="8715" width="0.5703125" style="452" customWidth="1"/>
    <col min="8716" max="8716" width="7.5703125" style="452" hidden="1" customWidth="1"/>
    <col min="8717" max="8717" width="1.5703125" style="452" customWidth="1"/>
    <col min="8718" max="8958" width="7.5703125" style="452"/>
    <col min="8959" max="8959" width="1" style="452" customWidth="1"/>
    <col min="8960" max="8960" width="2.85546875" style="452" customWidth="1"/>
    <col min="8961" max="8961" width="4.28515625" style="452" customWidth="1"/>
    <col min="8962" max="8962" width="36.7109375" style="452" customWidth="1"/>
    <col min="8963" max="8963" width="1.5703125" style="452" customWidth="1"/>
    <col min="8964" max="8965" width="9.85546875" style="452" customWidth="1"/>
    <col min="8966" max="8966" width="13.28515625" style="452" customWidth="1"/>
    <col min="8967" max="8967" width="1.7109375" style="452" customWidth="1"/>
    <col min="8968" max="8969" width="9.85546875" style="452" customWidth="1"/>
    <col min="8970" max="8970" width="13.28515625" style="452" customWidth="1"/>
    <col min="8971" max="8971" width="0.5703125" style="452" customWidth="1"/>
    <col min="8972" max="8972" width="7.5703125" style="452" hidden="1" customWidth="1"/>
    <col min="8973" max="8973" width="1.5703125" style="452" customWidth="1"/>
    <col min="8974" max="9214" width="7.5703125" style="452"/>
    <col min="9215" max="9215" width="1" style="452" customWidth="1"/>
    <col min="9216" max="9216" width="2.85546875" style="452" customWidth="1"/>
    <col min="9217" max="9217" width="4.28515625" style="452" customWidth="1"/>
    <col min="9218" max="9218" width="36.7109375" style="452" customWidth="1"/>
    <col min="9219" max="9219" width="1.5703125" style="452" customWidth="1"/>
    <col min="9220" max="9221" width="9.85546875" style="452" customWidth="1"/>
    <col min="9222" max="9222" width="13.28515625" style="452" customWidth="1"/>
    <col min="9223" max="9223" width="1.7109375" style="452" customWidth="1"/>
    <col min="9224" max="9225" width="9.85546875" style="452" customWidth="1"/>
    <col min="9226" max="9226" width="13.28515625" style="452" customWidth="1"/>
    <col min="9227" max="9227" width="0.5703125" style="452" customWidth="1"/>
    <col min="9228" max="9228" width="7.5703125" style="452" hidden="1" customWidth="1"/>
    <col min="9229" max="9229" width="1.5703125" style="452" customWidth="1"/>
    <col min="9230" max="9470" width="7.5703125" style="452"/>
    <col min="9471" max="9471" width="1" style="452" customWidth="1"/>
    <col min="9472" max="9472" width="2.85546875" style="452" customWidth="1"/>
    <col min="9473" max="9473" width="4.28515625" style="452" customWidth="1"/>
    <col min="9474" max="9474" width="36.7109375" style="452" customWidth="1"/>
    <col min="9475" max="9475" width="1.5703125" style="452" customWidth="1"/>
    <col min="9476" max="9477" width="9.85546875" style="452" customWidth="1"/>
    <col min="9478" max="9478" width="13.28515625" style="452" customWidth="1"/>
    <col min="9479" max="9479" width="1.7109375" style="452" customWidth="1"/>
    <col min="9480" max="9481" width="9.85546875" style="452" customWidth="1"/>
    <col min="9482" max="9482" width="13.28515625" style="452" customWidth="1"/>
    <col min="9483" max="9483" width="0.5703125" style="452" customWidth="1"/>
    <col min="9484" max="9484" width="7.5703125" style="452" hidden="1" customWidth="1"/>
    <col min="9485" max="9485" width="1.5703125" style="452" customWidth="1"/>
    <col min="9486" max="9726" width="7.5703125" style="452"/>
    <col min="9727" max="9727" width="1" style="452" customWidth="1"/>
    <col min="9728" max="9728" width="2.85546875" style="452" customWidth="1"/>
    <col min="9729" max="9729" width="4.28515625" style="452" customWidth="1"/>
    <col min="9730" max="9730" width="36.7109375" style="452" customWidth="1"/>
    <col min="9731" max="9731" width="1.5703125" style="452" customWidth="1"/>
    <col min="9732" max="9733" width="9.85546875" style="452" customWidth="1"/>
    <col min="9734" max="9734" width="13.28515625" style="452" customWidth="1"/>
    <col min="9735" max="9735" width="1.7109375" style="452" customWidth="1"/>
    <col min="9736" max="9737" width="9.85546875" style="452" customWidth="1"/>
    <col min="9738" max="9738" width="13.28515625" style="452" customWidth="1"/>
    <col min="9739" max="9739" width="0.5703125" style="452" customWidth="1"/>
    <col min="9740" max="9740" width="7.5703125" style="452" hidden="1" customWidth="1"/>
    <col min="9741" max="9741" width="1.5703125" style="452" customWidth="1"/>
    <col min="9742" max="9982" width="7.5703125" style="452"/>
    <col min="9983" max="9983" width="1" style="452" customWidth="1"/>
    <col min="9984" max="9984" width="2.85546875" style="452" customWidth="1"/>
    <col min="9985" max="9985" width="4.28515625" style="452" customWidth="1"/>
    <col min="9986" max="9986" width="36.7109375" style="452" customWidth="1"/>
    <col min="9987" max="9987" width="1.5703125" style="452" customWidth="1"/>
    <col min="9988" max="9989" width="9.85546875" style="452" customWidth="1"/>
    <col min="9990" max="9990" width="13.28515625" style="452" customWidth="1"/>
    <col min="9991" max="9991" width="1.7109375" style="452" customWidth="1"/>
    <col min="9992" max="9993" width="9.85546875" style="452" customWidth="1"/>
    <col min="9994" max="9994" width="13.28515625" style="452" customWidth="1"/>
    <col min="9995" max="9995" width="0.5703125" style="452" customWidth="1"/>
    <col min="9996" max="9996" width="7.5703125" style="452" hidden="1" customWidth="1"/>
    <col min="9997" max="9997" width="1.5703125" style="452" customWidth="1"/>
    <col min="9998" max="10238" width="7.5703125" style="452"/>
    <col min="10239" max="10239" width="1" style="452" customWidth="1"/>
    <col min="10240" max="10240" width="2.85546875" style="452" customWidth="1"/>
    <col min="10241" max="10241" width="4.28515625" style="452" customWidth="1"/>
    <col min="10242" max="10242" width="36.7109375" style="452" customWidth="1"/>
    <col min="10243" max="10243" width="1.5703125" style="452" customWidth="1"/>
    <col min="10244" max="10245" width="9.85546875" style="452" customWidth="1"/>
    <col min="10246" max="10246" width="13.28515625" style="452" customWidth="1"/>
    <col min="10247" max="10247" width="1.7109375" style="452" customWidth="1"/>
    <col min="10248" max="10249" width="9.85546875" style="452" customWidth="1"/>
    <col min="10250" max="10250" width="13.28515625" style="452" customWidth="1"/>
    <col min="10251" max="10251" width="0.5703125" style="452" customWidth="1"/>
    <col min="10252" max="10252" width="7.5703125" style="452" hidden="1" customWidth="1"/>
    <col min="10253" max="10253" width="1.5703125" style="452" customWidth="1"/>
    <col min="10254" max="10494" width="7.5703125" style="452"/>
    <col min="10495" max="10495" width="1" style="452" customWidth="1"/>
    <col min="10496" max="10496" width="2.85546875" style="452" customWidth="1"/>
    <col min="10497" max="10497" width="4.28515625" style="452" customWidth="1"/>
    <col min="10498" max="10498" width="36.7109375" style="452" customWidth="1"/>
    <col min="10499" max="10499" width="1.5703125" style="452" customWidth="1"/>
    <col min="10500" max="10501" width="9.85546875" style="452" customWidth="1"/>
    <col min="10502" max="10502" width="13.28515625" style="452" customWidth="1"/>
    <col min="10503" max="10503" width="1.7109375" style="452" customWidth="1"/>
    <col min="10504" max="10505" width="9.85546875" style="452" customWidth="1"/>
    <col min="10506" max="10506" width="13.28515625" style="452" customWidth="1"/>
    <col min="10507" max="10507" width="0.5703125" style="452" customWidth="1"/>
    <col min="10508" max="10508" width="7.5703125" style="452" hidden="1" customWidth="1"/>
    <col min="10509" max="10509" width="1.5703125" style="452" customWidth="1"/>
    <col min="10510" max="10750" width="7.5703125" style="452"/>
    <col min="10751" max="10751" width="1" style="452" customWidth="1"/>
    <col min="10752" max="10752" width="2.85546875" style="452" customWidth="1"/>
    <col min="10753" max="10753" width="4.28515625" style="452" customWidth="1"/>
    <col min="10754" max="10754" width="36.7109375" style="452" customWidth="1"/>
    <col min="10755" max="10755" width="1.5703125" style="452" customWidth="1"/>
    <col min="10756" max="10757" width="9.85546875" style="452" customWidth="1"/>
    <col min="10758" max="10758" width="13.28515625" style="452" customWidth="1"/>
    <col min="10759" max="10759" width="1.7109375" style="452" customWidth="1"/>
    <col min="10760" max="10761" width="9.85546875" style="452" customWidth="1"/>
    <col min="10762" max="10762" width="13.28515625" style="452" customWidth="1"/>
    <col min="10763" max="10763" width="0.5703125" style="452" customWidth="1"/>
    <col min="10764" max="10764" width="7.5703125" style="452" hidden="1" customWidth="1"/>
    <col min="10765" max="10765" width="1.5703125" style="452" customWidth="1"/>
    <col min="10766" max="11006" width="7.5703125" style="452"/>
    <col min="11007" max="11007" width="1" style="452" customWidth="1"/>
    <col min="11008" max="11008" width="2.85546875" style="452" customWidth="1"/>
    <col min="11009" max="11009" width="4.28515625" style="452" customWidth="1"/>
    <col min="11010" max="11010" width="36.7109375" style="452" customWidth="1"/>
    <col min="11011" max="11011" width="1.5703125" style="452" customWidth="1"/>
    <col min="11012" max="11013" width="9.85546875" style="452" customWidth="1"/>
    <col min="11014" max="11014" width="13.28515625" style="452" customWidth="1"/>
    <col min="11015" max="11015" width="1.7109375" style="452" customWidth="1"/>
    <col min="11016" max="11017" width="9.85546875" style="452" customWidth="1"/>
    <col min="11018" max="11018" width="13.28515625" style="452" customWidth="1"/>
    <col min="11019" max="11019" width="0.5703125" style="452" customWidth="1"/>
    <col min="11020" max="11020" width="7.5703125" style="452" hidden="1" customWidth="1"/>
    <col min="11021" max="11021" width="1.5703125" style="452" customWidth="1"/>
    <col min="11022" max="11262" width="7.5703125" style="452"/>
    <col min="11263" max="11263" width="1" style="452" customWidth="1"/>
    <col min="11264" max="11264" width="2.85546875" style="452" customWidth="1"/>
    <col min="11265" max="11265" width="4.28515625" style="452" customWidth="1"/>
    <col min="11266" max="11266" width="36.7109375" style="452" customWidth="1"/>
    <col min="11267" max="11267" width="1.5703125" style="452" customWidth="1"/>
    <col min="11268" max="11269" width="9.85546875" style="452" customWidth="1"/>
    <col min="11270" max="11270" width="13.28515625" style="452" customWidth="1"/>
    <col min="11271" max="11271" width="1.7109375" style="452" customWidth="1"/>
    <col min="11272" max="11273" width="9.85546875" style="452" customWidth="1"/>
    <col min="11274" max="11274" width="13.28515625" style="452" customWidth="1"/>
    <col min="11275" max="11275" width="0.5703125" style="452" customWidth="1"/>
    <col min="11276" max="11276" width="7.5703125" style="452" hidden="1" customWidth="1"/>
    <col min="11277" max="11277" width="1.5703125" style="452" customWidth="1"/>
    <col min="11278" max="11518" width="7.5703125" style="452"/>
    <col min="11519" max="11519" width="1" style="452" customWidth="1"/>
    <col min="11520" max="11520" width="2.85546875" style="452" customWidth="1"/>
    <col min="11521" max="11521" width="4.28515625" style="452" customWidth="1"/>
    <col min="11522" max="11522" width="36.7109375" style="452" customWidth="1"/>
    <col min="11523" max="11523" width="1.5703125" style="452" customWidth="1"/>
    <col min="11524" max="11525" width="9.85546875" style="452" customWidth="1"/>
    <col min="11526" max="11526" width="13.28515625" style="452" customWidth="1"/>
    <col min="11527" max="11527" width="1.7109375" style="452" customWidth="1"/>
    <col min="11528" max="11529" width="9.85546875" style="452" customWidth="1"/>
    <col min="11530" max="11530" width="13.28515625" style="452" customWidth="1"/>
    <col min="11531" max="11531" width="0.5703125" style="452" customWidth="1"/>
    <col min="11532" max="11532" width="7.5703125" style="452" hidden="1" customWidth="1"/>
    <col min="11533" max="11533" width="1.5703125" style="452" customWidth="1"/>
    <col min="11534" max="11774" width="7.5703125" style="452"/>
    <col min="11775" max="11775" width="1" style="452" customWidth="1"/>
    <col min="11776" max="11776" width="2.85546875" style="452" customWidth="1"/>
    <col min="11777" max="11777" width="4.28515625" style="452" customWidth="1"/>
    <col min="11778" max="11778" width="36.7109375" style="452" customWidth="1"/>
    <col min="11779" max="11779" width="1.5703125" style="452" customWidth="1"/>
    <col min="11780" max="11781" width="9.85546875" style="452" customWidth="1"/>
    <col min="11782" max="11782" width="13.28515625" style="452" customWidth="1"/>
    <col min="11783" max="11783" width="1.7109375" style="452" customWidth="1"/>
    <col min="11784" max="11785" width="9.85546875" style="452" customWidth="1"/>
    <col min="11786" max="11786" width="13.28515625" style="452" customWidth="1"/>
    <col min="11787" max="11787" width="0.5703125" style="452" customWidth="1"/>
    <col min="11788" max="11788" width="7.5703125" style="452" hidden="1" customWidth="1"/>
    <col min="11789" max="11789" width="1.5703125" style="452" customWidth="1"/>
    <col min="11790" max="12030" width="7.5703125" style="452"/>
    <col min="12031" max="12031" width="1" style="452" customWidth="1"/>
    <col min="12032" max="12032" width="2.85546875" style="452" customWidth="1"/>
    <col min="12033" max="12033" width="4.28515625" style="452" customWidth="1"/>
    <col min="12034" max="12034" width="36.7109375" style="452" customWidth="1"/>
    <col min="12035" max="12035" width="1.5703125" style="452" customWidth="1"/>
    <col min="12036" max="12037" width="9.85546875" style="452" customWidth="1"/>
    <col min="12038" max="12038" width="13.28515625" style="452" customWidth="1"/>
    <col min="12039" max="12039" width="1.7109375" style="452" customWidth="1"/>
    <col min="12040" max="12041" width="9.85546875" style="452" customWidth="1"/>
    <col min="12042" max="12042" width="13.28515625" style="452" customWidth="1"/>
    <col min="12043" max="12043" width="0.5703125" style="452" customWidth="1"/>
    <col min="12044" max="12044" width="7.5703125" style="452" hidden="1" customWidth="1"/>
    <col min="12045" max="12045" width="1.5703125" style="452" customWidth="1"/>
    <col min="12046" max="12286" width="7.5703125" style="452"/>
    <col min="12287" max="12287" width="1" style="452" customWidth="1"/>
    <col min="12288" max="12288" width="2.85546875" style="452" customWidth="1"/>
    <col min="12289" max="12289" width="4.28515625" style="452" customWidth="1"/>
    <col min="12290" max="12290" width="36.7109375" style="452" customWidth="1"/>
    <col min="12291" max="12291" width="1.5703125" style="452" customWidth="1"/>
    <col min="12292" max="12293" width="9.85546875" style="452" customWidth="1"/>
    <col min="12294" max="12294" width="13.28515625" style="452" customWidth="1"/>
    <col min="12295" max="12295" width="1.7109375" style="452" customWidth="1"/>
    <col min="12296" max="12297" width="9.85546875" style="452" customWidth="1"/>
    <col min="12298" max="12298" width="13.28515625" style="452" customWidth="1"/>
    <col min="12299" max="12299" width="0.5703125" style="452" customWidth="1"/>
    <col min="12300" max="12300" width="7.5703125" style="452" hidden="1" customWidth="1"/>
    <col min="12301" max="12301" width="1.5703125" style="452" customWidth="1"/>
    <col min="12302" max="12542" width="7.5703125" style="452"/>
    <col min="12543" max="12543" width="1" style="452" customWidth="1"/>
    <col min="12544" max="12544" width="2.85546875" style="452" customWidth="1"/>
    <col min="12545" max="12545" width="4.28515625" style="452" customWidth="1"/>
    <col min="12546" max="12546" width="36.7109375" style="452" customWidth="1"/>
    <col min="12547" max="12547" width="1.5703125" style="452" customWidth="1"/>
    <col min="12548" max="12549" width="9.85546875" style="452" customWidth="1"/>
    <col min="12550" max="12550" width="13.28515625" style="452" customWidth="1"/>
    <col min="12551" max="12551" width="1.7109375" style="452" customWidth="1"/>
    <col min="12552" max="12553" width="9.85546875" style="452" customWidth="1"/>
    <col min="12554" max="12554" width="13.28515625" style="452" customWidth="1"/>
    <col min="12555" max="12555" width="0.5703125" style="452" customWidth="1"/>
    <col min="12556" max="12556" width="7.5703125" style="452" hidden="1" customWidth="1"/>
    <col min="12557" max="12557" width="1.5703125" style="452" customWidth="1"/>
    <col min="12558" max="12798" width="7.5703125" style="452"/>
    <col min="12799" max="12799" width="1" style="452" customWidth="1"/>
    <col min="12800" max="12800" width="2.85546875" style="452" customWidth="1"/>
    <col min="12801" max="12801" width="4.28515625" style="452" customWidth="1"/>
    <col min="12802" max="12802" width="36.7109375" style="452" customWidth="1"/>
    <col min="12803" max="12803" width="1.5703125" style="452" customWidth="1"/>
    <col min="12804" max="12805" width="9.85546875" style="452" customWidth="1"/>
    <col min="12806" max="12806" width="13.28515625" style="452" customWidth="1"/>
    <col min="12807" max="12807" width="1.7109375" style="452" customWidth="1"/>
    <col min="12808" max="12809" width="9.85546875" style="452" customWidth="1"/>
    <col min="12810" max="12810" width="13.28515625" style="452" customWidth="1"/>
    <col min="12811" max="12811" width="0.5703125" style="452" customWidth="1"/>
    <col min="12812" max="12812" width="7.5703125" style="452" hidden="1" customWidth="1"/>
    <col min="12813" max="12813" width="1.5703125" style="452" customWidth="1"/>
    <col min="12814" max="13054" width="7.5703125" style="452"/>
    <col min="13055" max="13055" width="1" style="452" customWidth="1"/>
    <col min="13056" max="13056" width="2.85546875" style="452" customWidth="1"/>
    <col min="13057" max="13057" width="4.28515625" style="452" customWidth="1"/>
    <col min="13058" max="13058" width="36.7109375" style="452" customWidth="1"/>
    <col min="13059" max="13059" width="1.5703125" style="452" customWidth="1"/>
    <col min="13060" max="13061" width="9.85546875" style="452" customWidth="1"/>
    <col min="13062" max="13062" width="13.28515625" style="452" customWidth="1"/>
    <col min="13063" max="13063" width="1.7109375" style="452" customWidth="1"/>
    <col min="13064" max="13065" width="9.85546875" style="452" customWidth="1"/>
    <col min="13066" max="13066" width="13.28515625" style="452" customWidth="1"/>
    <col min="13067" max="13067" width="0.5703125" style="452" customWidth="1"/>
    <col min="13068" max="13068" width="7.5703125" style="452" hidden="1" customWidth="1"/>
    <col min="13069" max="13069" width="1.5703125" style="452" customWidth="1"/>
    <col min="13070" max="13310" width="7.5703125" style="452"/>
    <col min="13311" max="13311" width="1" style="452" customWidth="1"/>
    <col min="13312" max="13312" width="2.85546875" style="452" customWidth="1"/>
    <col min="13313" max="13313" width="4.28515625" style="452" customWidth="1"/>
    <col min="13314" max="13314" width="36.7109375" style="452" customWidth="1"/>
    <col min="13315" max="13315" width="1.5703125" style="452" customWidth="1"/>
    <col min="13316" max="13317" width="9.85546875" style="452" customWidth="1"/>
    <col min="13318" max="13318" width="13.28515625" style="452" customWidth="1"/>
    <col min="13319" max="13319" width="1.7109375" style="452" customWidth="1"/>
    <col min="13320" max="13321" width="9.85546875" style="452" customWidth="1"/>
    <col min="13322" max="13322" width="13.28515625" style="452" customWidth="1"/>
    <col min="13323" max="13323" width="0.5703125" style="452" customWidth="1"/>
    <col min="13324" max="13324" width="7.5703125" style="452" hidden="1" customWidth="1"/>
    <col min="13325" max="13325" width="1.5703125" style="452" customWidth="1"/>
    <col min="13326" max="13566" width="7.5703125" style="452"/>
    <col min="13567" max="13567" width="1" style="452" customWidth="1"/>
    <col min="13568" max="13568" width="2.85546875" style="452" customWidth="1"/>
    <col min="13569" max="13569" width="4.28515625" style="452" customWidth="1"/>
    <col min="13570" max="13570" width="36.7109375" style="452" customWidth="1"/>
    <col min="13571" max="13571" width="1.5703125" style="452" customWidth="1"/>
    <col min="13572" max="13573" width="9.85546875" style="452" customWidth="1"/>
    <col min="13574" max="13574" width="13.28515625" style="452" customWidth="1"/>
    <col min="13575" max="13575" width="1.7109375" style="452" customWidth="1"/>
    <col min="13576" max="13577" width="9.85546875" style="452" customWidth="1"/>
    <col min="13578" max="13578" width="13.28515625" style="452" customWidth="1"/>
    <col min="13579" max="13579" width="0.5703125" style="452" customWidth="1"/>
    <col min="13580" max="13580" width="7.5703125" style="452" hidden="1" customWidth="1"/>
    <col min="13581" max="13581" width="1.5703125" style="452" customWidth="1"/>
    <col min="13582" max="13822" width="7.5703125" style="452"/>
    <col min="13823" max="13823" width="1" style="452" customWidth="1"/>
    <col min="13824" max="13824" width="2.85546875" style="452" customWidth="1"/>
    <col min="13825" max="13825" width="4.28515625" style="452" customWidth="1"/>
    <col min="13826" max="13826" width="36.7109375" style="452" customWidth="1"/>
    <col min="13827" max="13827" width="1.5703125" style="452" customWidth="1"/>
    <col min="13828" max="13829" width="9.85546875" style="452" customWidth="1"/>
    <col min="13830" max="13830" width="13.28515625" style="452" customWidth="1"/>
    <col min="13831" max="13831" width="1.7109375" style="452" customWidth="1"/>
    <col min="13832" max="13833" width="9.85546875" style="452" customWidth="1"/>
    <col min="13834" max="13834" width="13.28515625" style="452" customWidth="1"/>
    <col min="13835" max="13835" width="0.5703125" style="452" customWidth="1"/>
    <col min="13836" max="13836" width="7.5703125" style="452" hidden="1" customWidth="1"/>
    <col min="13837" max="13837" width="1.5703125" style="452" customWidth="1"/>
    <col min="13838" max="14078" width="7.5703125" style="452"/>
    <col min="14079" max="14079" width="1" style="452" customWidth="1"/>
    <col min="14080" max="14080" width="2.85546875" style="452" customWidth="1"/>
    <col min="14081" max="14081" width="4.28515625" style="452" customWidth="1"/>
    <col min="14082" max="14082" width="36.7109375" style="452" customWidth="1"/>
    <col min="14083" max="14083" width="1.5703125" style="452" customWidth="1"/>
    <col min="14084" max="14085" width="9.85546875" style="452" customWidth="1"/>
    <col min="14086" max="14086" width="13.28515625" style="452" customWidth="1"/>
    <col min="14087" max="14087" width="1.7109375" style="452" customWidth="1"/>
    <col min="14088" max="14089" width="9.85546875" style="452" customWidth="1"/>
    <col min="14090" max="14090" width="13.28515625" style="452" customWidth="1"/>
    <col min="14091" max="14091" width="0.5703125" style="452" customWidth="1"/>
    <col min="14092" max="14092" width="7.5703125" style="452" hidden="1" customWidth="1"/>
    <col min="14093" max="14093" width="1.5703125" style="452" customWidth="1"/>
    <col min="14094" max="14334" width="7.5703125" style="452"/>
    <col min="14335" max="14335" width="1" style="452" customWidth="1"/>
    <col min="14336" max="14336" width="2.85546875" style="452" customWidth="1"/>
    <col min="14337" max="14337" width="4.28515625" style="452" customWidth="1"/>
    <col min="14338" max="14338" width="36.7109375" style="452" customWidth="1"/>
    <col min="14339" max="14339" width="1.5703125" style="452" customWidth="1"/>
    <col min="14340" max="14341" width="9.85546875" style="452" customWidth="1"/>
    <col min="14342" max="14342" width="13.28515625" style="452" customWidth="1"/>
    <col min="14343" max="14343" width="1.7109375" style="452" customWidth="1"/>
    <col min="14344" max="14345" width="9.85546875" style="452" customWidth="1"/>
    <col min="14346" max="14346" width="13.28515625" style="452" customWidth="1"/>
    <col min="14347" max="14347" width="0.5703125" style="452" customWidth="1"/>
    <col min="14348" max="14348" width="7.5703125" style="452" hidden="1" customWidth="1"/>
    <col min="14349" max="14349" width="1.5703125" style="452" customWidth="1"/>
    <col min="14350" max="14590" width="7.5703125" style="452"/>
    <col min="14591" max="14591" width="1" style="452" customWidth="1"/>
    <col min="14592" max="14592" width="2.85546875" style="452" customWidth="1"/>
    <col min="14593" max="14593" width="4.28515625" style="452" customWidth="1"/>
    <col min="14594" max="14594" width="36.7109375" style="452" customWidth="1"/>
    <col min="14595" max="14595" width="1.5703125" style="452" customWidth="1"/>
    <col min="14596" max="14597" width="9.85546875" style="452" customWidth="1"/>
    <col min="14598" max="14598" width="13.28515625" style="452" customWidth="1"/>
    <col min="14599" max="14599" width="1.7109375" style="452" customWidth="1"/>
    <col min="14600" max="14601" width="9.85546875" style="452" customWidth="1"/>
    <col min="14602" max="14602" width="13.28515625" style="452" customWidth="1"/>
    <col min="14603" max="14603" width="0.5703125" style="452" customWidth="1"/>
    <col min="14604" max="14604" width="7.5703125" style="452" hidden="1" customWidth="1"/>
    <col min="14605" max="14605" width="1.5703125" style="452" customWidth="1"/>
    <col min="14606" max="14846" width="7.5703125" style="452"/>
    <col min="14847" max="14847" width="1" style="452" customWidth="1"/>
    <col min="14848" max="14848" width="2.85546875" style="452" customWidth="1"/>
    <col min="14849" max="14849" width="4.28515625" style="452" customWidth="1"/>
    <col min="14850" max="14850" width="36.7109375" style="452" customWidth="1"/>
    <col min="14851" max="14851" width="1.5703125" style="452" customWidth="1"/>
    <col min="14852" max="14853" width="9.85546875" style="452" customWidth="1"/>
    <col min="14854" max="14854" width="13.28515625" style="452" customWidth="1"/>
    <col min="14855" max="14855" width="1.7109375" style="452" customWidth="1"/>
    <col min="14856" max="14857" width="9.85546875" style="452" customWidth="1"/>
    <col min="14858" max="14858" width="13.28515625" style="452" customWidth="1"/>
    <col min="14859" max="14859" width="0.5703125" style="452" customWidth="1"/>
    <col min="14860" max="14860" width="7.5703125" style="452" hidden="1" customWidth="1"/>
    <col min="14861" max="14861" width="1.5703125" style="452" customWidth="1"/>
    <col min="14862" max="15102" width="7.5703125" style="452"/>
    <col min="15103" max="15103" width="1" style="452" customWidth="1"/>
    <col min="15104" max="15104" width="2.85546875" style="452" customWidth="1"/>
    <col min="15105" max="15105" width="4.28515625" style="452" customWidth="1"/>
    <col min="15106" max="15106" width="36.7109375" style="452" customWidth="1"/>
    <col min="15107" max="15107" width="1.5703125" style="452" customWidth="1"/>
    <col min="15108" max="15109" width="9.85546875" style="452" customWidth="1"/>
    <col min="15110" max="15110" width="13.28515625" style="452" customWidth="1"/>
    <col min="15111" max="15111" width="1.7109375" style="452" customWidth="1"/>
    <col min="15112" max="15113" width="9.85546875" style="452" customWidth="1"/>
    <col min="15114" max="15114" width="13.28515625" style="452" customWidth="1"/>
    <col min="15115" max="15115" width="0.5703125" style="452" customWidth="1"/>
    <col min="15116" max="15116" width="7.5703125" style="452" hidden="1" customWidth="1"/>
    <col min="15117" max="15117" width="1.5703125" style="452" customWidth="1"/>
    <col min="15118" max="15358" width="7.5703125" style="452"/>
    <col min="15359" max="15359" width="1" style="452" customWidth="1"/>
    <col min="15360" max="15360" width="2.85546875" style="452" customWidth="1"/>
    <col min="15361" max="15361" width="4.28515625" style="452" customWidth="1"/>
    <col min="15362" max="15362" width="36.7109375" style="452" customWidth="1"/>
    <col min="15363" max="15363" width="1.5703125" style="452" customWidth="1"/>
    <col min="15364" max="15365" width="9.85546875" style="452" customWidth="1"/>
    <col min="15366" max="15366" width="13.28515625" style="452" customWidth="1"/>
    <col min="15367" max="15367" width="1.7109375" style="452" customWidth="1"/>
    <col min="15368" max="15369" width="9.85546875" style="452" customWidth="1"/>
    <col min="15370" max="15370" width="13.28515625" style="452" customWidth="1"/>
    <col min="15371" max="15371" width="0.5703125" style="452" customWidth="1"/>
    <col min="15372" max="15372" width="7.5703125" style="452" hidden="1" customWidth="1"/>
    <col min="15373" max="15373" width="1.5703125" style="452" customWidth="1"/>
    <col min="15374" max="15614" width="7.5703125" style="452"/>
    <col min="15615" max="15615" width="1" style="452" customWidth="1"/>
    <col min="15616" max="15616" width="2.85546875" style="452" customWidth="1"/>
    <col min="15617" max="15617" width="4.28515625" style="452" customWidth="1"/>
    <col min="15618" max="15618" width="36.7109375" style="452" customWidth="1"/>
    <col min="15619" max="15619" width="1.5703125" style="452" customWidth="1"/>
    <col min="15620" max="15621" width="9.85546875" style="452" customWidth="1"/>
    <col min="15622" max="15622" width="13.28515625" style="452" customWidth="1"/>
    <col min="15623" max="15623" width="1.7109375" style="452" customWidth="1"/>
    <col min="15624" max="15625" width="9.85546875" style="452" customWidth="1"/>
    <col min="15626" max="15626" width="13.28515625" style="452" customWidth="1"/>
    <col min="15627" max="15627" width="0.5703125" style="452" customWidth="1"/>
    <col min="15628" max="15628" width="7.5703125" style="452" hidden="1" customWidth="1"/>
    <col min="15629" max="15629" width="1.5703125" style="452" customWidth="1"/>
    <col min="15630" max="15870" width="7.5703125" style="452"/>
    <col min="15871" max="15871" width="1" style="452" customWidth="1"/>
    <col min="15872" max="15872" width="2.85546875" style="452" customWidth="1"/>
    <col min="15873" max="15873" width="4.28515625" style="452" customWidth="1"/>
    <col min="15874" max="15874" width="36.7109375" style="452" customWidth="1"/>
    <col min="15875" max="15875" width="1.5703125" style="452" customWidth="1"/>
    <col min="15876" max="15877" width="9.85546875" style="452" customWidth="1"/>
    <col min="15878" max="15878" width="13.28515625" style="452" customWidth="1"/>
    <col min="15879" max="15879" width="1.7109375" style="452" customWidth="1"/>
    <col min="15880" max="15881" width="9.85546875" style="452" customWidth="1"/>
    <col min="15882" max="15882" width="13.28515625" style="452" customWidth="1"/>
    <col min="15883" max="15883" width="0.5703125" style="452" customWidth="1"/>
    <col min="15884" max="15884" width="7.5703125" style="452" hidden="1" customWidth="1"/>
    <col min="15885" max="15885" width="1.5703125" style="452" customWidth="1"/>
    <col min="15886" max="16126" width="7.5703125" style="452"/>
    <col min="16127" max="16127" width="1" style="452" customWidth="1"/>
    <col min="16128" max="16128" width="2.85546875" style="452" customWidth="1"/>
    <col min="16129" max="16129" width="4.28515625" style="452" customWidth="1"/>
    <col min="16130" max="16130" width="36.7109375" style="452" customWidth="1"/>
    <col min="16131" max="16131" width="1.5703125" style="452" customWidth="1"/>
    <col min="16132" max="16133" width="9.85546875" style="452" customWidth="1"/>
    <col min="16134" max="16134" width="13.28515625" style="452" customWidth="1"/>
    <col min="16135" max="16135" width="1.7109375" style="452" customWidth="1"/>
    <col min="16136" max="16137" width="9.85546875" style="452" customWidth="1"/>
    <col min="16138" max="16138" width="13.28515625" style="452" customWidth="1"/>
    <col min="16139" max="16139" width="0.5703125" style="452" customWidth="1"/>
    <col min="16140" max="16140" width="7.5703125" style="452" hidden="1" customWidth="1"/>
    <col min="16141" max="16141" width="1.5703125" style="452" customWidth="1"/>
    <col min="16142" max="16384" width="7.5703125" style="452"/>
  </cols>
  <sheetData>
    <row r="2" spans="1:13" s="529" customFormat="1" ht="16.5" customHeight="1">
      <c r="B2" s="453" t="s">
        <v>1217</v>
      </c>
      <c r="C2" s="454" t="s">
        <v>705</v>
      </c>
      <c r="D2" s="574"/>
    </row>
    <row r="3" spans="1:13" s="529" customFormat="1" ht="16.5" customHeight="1">
      <c r="B3" s="453"/>
      <c r="C3" s="454" t="s">
        <v>1170</v>
      </c>
      <c r="D3" s="574"/>
    </row>
    <row r="4" spans="1:13" s="529" customFormat="1" ht="16.5" customHeight="1">
      <c r="B4" s="456" t="s">
        <v>1218</v>
      </c>
      <c r="C4" s="457" t="s">
        <v>706</v>
      </c>
      <c r="D4" s="574"/>
    </row>
    <row r="5" spans="1:13" s="529" customFormat="1" ht="16.5" customHeight="1">
      <c r="B5" s="456"/>
      <c r="C5" s="457" t="s">
        <v>1171</v>
      </c>
      <c r="D5" s="574"/>
    </row>
    <row r="6" spans="1:13" s="529" customFormat="1" ht="16.5" customHeight="1" thickBot="1">
      <c r="A6" s="623"/>
      <c r="D6" s="574"/>
    </row>
    <row r="7" spans="1:13" s="529" customFormat="1" ht="3" customHeight="1" thickTop="1">
      <c r="A7" s="460"/>
      <c r="B7" s="460"/>
      <c r="C7" s="460"/>
      <c r="D7" s="624"/>
      <c r="E7" s="460"/>
      <c r="F7" s="460"/>
      <c r="G7" s="460"/>
      <c r="H7" s="460"/>
      <c r="I7" s="460"/>
      <c r="J7" s="460"/>
      <c r="K7" s="460"/>
      <c r="L7" s="460"/>
      <c r="M7" s="438"/>
    </row>
    <row r="8" spans="1:13" s="529" customFormat="1" ht="17.100000000000001" customHeight="1">
      <c r="A8" s="438"/>
      <c r="B8" s="461" t="s">
        <v>707</v>
      </c>
      <c r="C8" s="438"/>
      <c r="D8" s="463" t="s">
        <v>1</v>
      </c>
      <c r="E8" s="1722" t="s">
        <v>736</v>
      </c>
      <c r="F8" s="1722"/>
      <c r="G8" s="1722"/>
      <c r="H8" s="1671"/>
      <c r="I8" s="1722" t="s">
        <v>1045</v>
      </c>
      <c r="J8" s="1722"/>
      <c r="K8" s="1722"/>
      <c r="L8" s="468"/>
      <c r="M8" s="468"/>
    </row>
    <row r="9" spans="1:13" s="529" customFormat="1" ht="13.5">
      <c r="A9" s="438"/>
      <c r="B9" s="413" t="s">
        <v>710</v>
      </c>
      <c r="C9" s="438"/>
      <c r="D9" s="467" t="s">
        <v>6</v>
      </c>
      <c r="E9" s="1725" t="s">
        <v>736</v>
      </c>
      <c r="F9" s="1725"/>
      <c r="G9" s="1725"/>
      <c r="H9" s="468"/>
      <c r="I9" s="1725" t="s">
        <v>1046</v>
      </c>
      <c r="J9" s="1725"/>
      <c r="K9" s="1725"/>
      <c r="L9" s="438"/>
      <c r="M9" s="438"/>
    </row>
    <row r="10" spans="1:13" s="529" customFormat="1" ht="17.100000000000001" customHeight="1">
      <c r="A10" s="438"/>
      <c r="B10" s="438"/>
      <c r="C10" s="438"/>
      <c r="D10" s="463"/>
      <c r="E10" s="510" t="s">
        <v>2</v>
      </c>
      <c r="F10" s="510" t="s">
        <v>33</v>
      </c>
      <c r="G10" s="510" t="s">
        <v>34</v>
      </c>
      <c r="H10" s="470"/>
      <c r="I10" s="510" t="s">
        <v>2</v>
      </c>
      <c r="J10" s="510" t="s">
        <v>33</v>
      </c>
      <c r="K10" s="510" t="s">
        <v>34</v>
      </c>
      <c r="L10" s="470"/>
      <c r="M10" s="470"/>
    </row>
    <row r="11" spans="1:13" s="529" customFormat="1" ht="16.5" customHeight="1">
      <c r="A11" s="438"/>
      <c r="B11" s="438"/>
      <c r="C11" s="438"/>
      <c r="D11" s="469"/>
      <c r="E11" s="471" t="s">
        <v>7</v>
      </c>
      <c r="F11" s="471" t="s">
        <v>35</v>
      </c>
      <c r="G11" s="471" t="s">
        <v>36</v>
      </c>
      <c r="H11" s="471"/>
      <c r="I11" s="471" t="s">
        <v>7</v>
      </c>
      <c r="J11" s="471" t="s">
        <v>35</v>
      </c>
      <c r="K11" s="471" t="s">
        <v>36</v>
      </c>
      <c r="L11" s="511"/>
      <c r="M11" s="511"/>
    </row>
    <row r="12" spans="1:13" ht="3" customHeight="1">
      <c r="A12" s="473"/>
      <c r="B12" s="473"/>
      <c r="C12" s="473"/>
      <c r="D12" s="566"/>
      <c r="E12" s="473"/>
      <c r="F12" s="473"/>
      <c r="G12" s="473"/>
      <c r="H12" s="473"/>
      <c r="I12" s="473"/>
      <c r="J12" s="473"/>
      <c r="K12" s="473"/>
      <c r="L12" s="473"/>
      <c r="M12" s="448"/>
    </row>
    <row r="13" spans="1:13" ht="6" customHeight="1">
      <c r="A13" s="448"/>
      <c r="B13" s="448"/>
      <c r="C13" s="448"/>
      <c r="D13" s="477"/>
      <c r="E13" s="448"/>
      <c r="F13" s="448"/>
      <c r="G13" s="448"/>
      <c r="H13" s="448"/>
      <c r="I13" s="448"/>
      <c r="J13" s="448"/>
      <c r="K13" s="448"/>
      <c r="L13" s="512"/>
      <c r="M13" s="448"/>
    </row>
    <row r="14" spans="1:13" ht="14.1" customHeight="1">
      <c r="A14" s="448"/>
      <c r="B14" s="461" t="s">
        <v>2</v>
      </c>
      <c r="C14" s="438"/>
      <c r="D14" s="1671">
        <v>2023</v>
      </c>
      <c r="E14" s="513">
        <f>SUM(E17,E20,E23,E26,E29,E32,E35,E38,E41,E44,E47)</f>
        <v>141293</v>
      </c>
      <c r="F14" s="513">
        <f>SUM(F17,F20,F23,F26,F29,F32,F35,F38,F41,F44,F47)</f>
        <v>56524</v>
      </c>
      <c r="G14" s="513">
        <f>SUM(G17,G20,G23,G26,G29,G32,G35,G38,G41,G44,G47)</f>
        <v>84769</v>
      </c>
      <c r="H14" s="532"/>
      <c r="I14" s="513">
        <f>SUM(I17,I20,I23,I26,I29,I32,I35,I38,I41,I44,I47)</f>
        <v>22816</v>
      </c>
      <c r="J14" s="513">
        <f>SUM(J17,J20,J23,J26,J29,J32,J35,J38,J41,J44,J47)</f>
        <v>9187</v>
      </c>
      <c r="K14" s="513">
        <f>SUM(K17,K20,K23,K26,K29,K32,K35,K38,K41,K44,K47)</f>
        <v>13629</v>
      </c>
      <c r="L14" s="438"/>
      <c r="M14" s="448"/>
    </row>
    <row r="15" spans="1:13" ht="14.1" customHeight="1">
      <c r="A15" s="448"/>
      <c r="B15" s="413" t="s">
        <v>7</v>
      </c>
      <c r="C15" s="438"/>
      <c r="D15" s="1671"/>
      <c r="E15" s="513"/>
      <c r="F15" s="513"/>
      <c r="G15" s="513"/>
      <c r="H15" s="532"/>
      <c r="I15" s="513"/>
      <c r="J15" s="513"/>
      <c r="K15" s="513"/>
      <c r="L15" s="438"/>
      <c r="M15" s="448"/>
    </row>
    <row r="16" spans="1:13" ht="14.1" customHeight="1">
      <c r="A16" s="448"/>
      <c r="B16" s="413"/>
      <c r="C16" s="438"/>
      <c r="D16" s="427"/>
      <c r="E16" s="514"/>
      <c r="F16" s="514"/>
      <c r="G16" s="514"/>
      <c r="H16" s="514"/>
      <c r="I16" s="514"/>
      <c r="J16" s="514"/>
      <c r="K16" s="514"/>
      <c r="L16" s="438"/>
      <c r="M16" s="448"/>
    </row>
    <row r="17" spans="1:15" ht="14.1" customHeight="1">
      <c r="A17" s="448"/>
      <c r="B17" s="461" t="s">
        <v>1164</v>
      </c>
      <c r="C17" s="466"/>
      <c r="D17" s="427">
        <v>2023</v>
      </c>
      <c r="E17" s="514">
        <f>SUM(F17:G17)</f>
        <v>1369</v>
      </c>
      <c r="F17" s="514">
        <v>500</v>
      </c>
      <c r="G17" s="514">
        <v>869</v>
      </c>
      <c r="H17" s="514"/>
      <c r="I17" s="514">
        <f>SUM(J17:K17)</f>
        <v>5338</v>
      </c>
      <c r="J17" s="514">
        <v>2204</v>
      </c>
      <c r="K17" s="514">
        <v>3134</v>
      </c>
      <c r="L17" s="626"/>
      <c r="M17" s="448"/>
      <c r="O17" s="452">
        <v>1</v>
      </c>
    </row>
    <row r="18" spans="1:15" ht="14.1" customHeight="1">
      <c r="A18" s="448"/>
      <c r="B18" s="413" t="s">
        <v>1165</v>
      </c>
      <c r="C18" s="482"/>
      <c r="D18" s="427"/>
      <c r="E18" s="514"/>
      <c r="F18" s="514"/>
      <c r="G18" s="514"/>
      <c r="H18" s="514"/>
      <c r="I18" s="514"/>
      <c r="J18" s="514"/>
      <c r="K18" s="514"/>
      <c r="L18" s="560"/>
      <c r="M18" s="449"/>
    </row>
    <row r="19" spans="1:15" ht="14.1" customHeight="1">
      <c r="A19" s="448"/>
      <c r="B19" s="413"/>
      <c r="C19" s="482"/>
      <c r="D19" s="427"/>
      <c r="E19" s="514"/>
      <c r="F19" s="514"/>
      <c r="G19" s="514"/>
      <c r="H19" s="514"/>
      <c r="I19" s="514"/>
      <c r="J19" s="514"/>
      <c r="K19" s="514"/>
      <c r="L19" s="560"/>
      <c r="M19" s="449"/>
    </row>
    <row r="20" spans="1:15" ht="14.1" customHeight="1">
      <c r="A20" s="448"/>
      <c r="B20" s="461" t="s">
        <v>713</v>
      </c>
      <c r="C20" s="438"/>
      <c r="D20" s="427">
        <v>2023</v>
      </c>
      <c r="E20" s="514">
        <f>SUM(F20:G20)</f>
        <v>1620</v>
      </c>
      <c r="F20" s="514">
        <v>432</v>
      </c>
      <c r="G20" s="514">
        <v>1188</v>
      </c>
      <c r="H20" s="514"/>
      <c r="I20" s="514">
        <f>SUM(J20:K20)</f>
        <v>1712</v>
      </c>
      <c r="J20" s="514">
        <v>500</v>
      </c>
      <c r="K20" s="514">
        <v>1212</v>
      </c>
      <c r="L20" s="626"/>
      <c r="M20" s="448"/>
      <c r="O20" s="452">
        <v>2</v>
      </c>
    </row>
    <row r="21" spans="1:15" ht="14.1" customHeight="1">
      <c r="A21" s="448"/>
      <c r="B21" s="413" t="s">
        <v>714</v>
      </c>
      <c r="C21" s="461"/>
      <c r="D21" s="427"/>
      <c r="E21" s="514"/>
      <c r="F21" s="514"/>
      <c r="G21" s="514"/>
      <c r="H21" s="514"/>
      <c r="I21" s="514"/>
      <c r="J21" s="514"/>
      <c r="K21" s="514"/>
      <c r="L21" s="560"/>
      <c r="M21" s="448"/>
      <c r="N21" s="452" t="s">
        <v>49</v>
      </c>
    </row>
    <row r="22" spans="1:15" ht="14.1" customHeight="1">
      <c r="A22" s="448"/>
      <c r="B22" s="413"/>
      <c r="C22" s="461"/>
      <c r="D22" s="427"/>
      <c r="E22" s="514"/>
      <c r="F22" s="514"/>
      <c r="G22" s="514"/>
      <c r="H22" s="514"/>
      <c r="I22" s="514"/>
      <c r="J22" s="514"/>
      <c r="K22" s="514"/>
      <c r="L22" s="560"/>
      <c r="M22" s="448"/>
    </row>
    <row r="23" spans="1:15" ht="14.1" customHeight="1">
      <c r="A23" s="448"/>
      <c r="B23" s="461" t="s">
        <v>754</v>
      </c>
      <c r="C23" s="466"/>
      <c r="D23" s="427">
        <v>2023</v>
      </c>
      <c r="E23" s="514">
        <f>SUM(F23:G23)</f>
        <v>10668</v>
      </c>
      <c r="F23" s="514">
        <v>3580</v>
      </c>
      <c r="G23" s="514">
        <v>7088</v>
      </c>
      <c r="H23" s="514"/>
      <c r="I23" s="514">
        <f>SUM(J23:K23)</f>
        <v>386</v>
      </c>
      <c r="J23" s="514">
        <v>88</v>
      </c>
      <c r="K23" s="514">
        <v>298</v>
      </c>
      <c r="L23" s="626"/>
      <c r="M23" s="448"/>
      <c r="O23" s="452">
        <v>3</v>
      </c>
    </row>
    <row r="24" spans="1:15" ht="14.1" customHeight="1">
      <c r="A24" s="448"/>
      <c r="B24" s="413" t="s">
        <v>1163</v>
      </c>
      <c r="C24" s="482"/>
      <c r="D24" s="427"/>
      <c r="E24" s="514"/>
      <c r="F24" s="514"/>
      <c r="G24" s="514"/>
      <c r="H24" s="514"/>
      <c r="I24" s="514"/>
      <c r="J24" s="514"/>
      <c r="K24" s="514"/>
      <c r="L24" s="560"/>
      <c r="M24" s="448"/>
    </row>
    <row r="25" spans="1:15" ht="14.1" customHeight="1">
      <c r="A25" s="448"/>
      <c r="B25" s="413"/>
      <c r="C25" s="482"/>
      <c r="D25" s="427"/>
      <c r="E25" s="514"/>
      <c r="F25" s="514"/>
      <c r="G25" s="514"/>
      <c r="H25" s="514"/>
      <c r="I25" s="514"/>
      <c r="J25" s="514"/>
      <c r="K25" s="514"/>
      <c r="L25" s="560"/>
      <c r="M25" s="448"/>
    </row>
    <row r="26" spans="1:15" ht="14.1" customHeight="1">
      <c r="A26" s="448"/>
      <c r="B26" s="461" t="s">
        <v>1161</v>
      </c>
      <c r="C26" s="438"/>
      <c r="D26" s="427">
        <v>2023</v>
      </c>
      <c r="E26" s="514">
        <f>SUM(F26:G26)</f>
        <v>13192</v>
      </c>
      <c r="F26" s="514">
        <v>3559</v>
      </c>
      <c r="G26" s="514">
        <v>9633</v>
      </c>
      <c r="H26" s="514"/>
      <c r="I26" s="514">
        <f>SUM(J26:K26)</f>
        <v>782</v>
      </c>
      <c r="J26" s="514">
        <v>265</v>
      </c>
      <c r="K26" s="514">
        <v>517</v>
      </c>
      <c r="L26" s="626"/>
      <c r="M26" s="448"/>
      <c r="O26" s="452">
        <v>4</v>
      </c>
    </row>
    <row r="27" spans="1:15" ht="14.1" customHeight="1">
      <c r="A27" s="448"/>
      <c r="B27" s="413" t="s">
        <v>1162</v>
      </c>
      <c r="C27" s="438"/>
      <c r="D27" s="427"/>
      <c r="E27" s="514"/>
      <c r="F27" s="514"/>
      <c r="G27" s="514"/>
      <c r="H27" s="514"/>
      <c r="I27" s="514"/>
      <c r="J27" s="514"/>
      <c r="K27" s="514"/>
      <c r="L27" s="626"/>
      <c r="M27" s="448"/>
    </row>
    <row r="28" spans="1:15" ht="14.1" customHeight="1">
      <c r="A28" s="448"/>
      <c r="B28" s="413"/>
      <c r="C28" s="438"/>
      <c r="D28" s="427"/>
      <c r="E28" s="514"/>
      <c r="F28" s="514"/>
      <c r="G28" s="514"/>
      <c r="H28" s="514"/>
      <c r="I28" s="514"/>
      <c r="J28" s="514"/>
      <c r="K28" s="514"/>
      <c r="L28" s="626"/>
      <c r="M28" s="448"/>
    </row>
    <row r="29" spans="1:15" ht="14.1" customHeight="1">
      <c r="A29" s="448"/>
      <c r="B29" s="461" t="s">
        <v>1159</v>
      </c>
      <c r="C29" s="466"/>
      <c r="D29" s="427">
        <v>2023</v>
      </c>
      <c r="E29" s="514">
        <f>SUM(F29:G29)</f>
        <v>23637</v>
      </c>
      <c r="F29" s="514">
        <v>8217</v>
      </c>
      <c r="G29" s="514">
        <v>15420</v>
      </c>
      <c r="H29" s="514"/>
      <c r="I29" s="514">
        <f>SUM(J29:K29)</f>
        <v>1639</v>
      </c>
      <c r="J29" s="514">
        <v>627</v>
      </c>
      <c r="K29" s="514">
        <v>1012</v>
      </c>
      <c r="L29" s="626"/>
      <c r="M29" s="448"/>
      <c r="O29" s="452">
        <v>5</v>
      </c>
    </row>
    <row r="30" spans="1:15" ht="14.1" customHeight="1">
      <c r="A30" s="448"/>
      <c r="B30" s="413" t="s">
        <v>1160</v>
      </c>
      <c r="C30" s="482"/>
      <c r="D30" s="427"/>
      <c r="E30" s="514"/>
      <c r="F30" s="514"/>
      <c r="G30" s="514"/>
      <c r="H30" s="514"/>
      <c r="I30" s="514"/>
      <c r="J30" s="514"/>
      <c r="K30" s="514"/>
      <c r="L30" s="560"/>
      <c r="M30" s="448"/>
    </row>
    <row r="31" spans="1:15" ht="14.1" customHeight="1">
      <c r="A31" s="448"/>
      <c r="B31" s="413"/>
      <c r="C31" s="482"/>
      <c r="D31" s="427"/>
      <c r="E31" s="514"/>
      <c r="F31" s="514"/>
      <c r="G31" s="514"/>
      <c r="H31" s="514"/>
      <c r="I31" s="514"/>
      <c r="J31" s="514"/>
      <c r="K31" s="514"/>
      <c r="L31" s="560"/>
      <c r="M31" s="448"/>
    </row>
    <row r="32" spans="1:15" ht="14.1" customHeight="1">
      <c r="A32" s="448"/>
      <c r="B32" s="461" t="s">
        <v>1157</v>
      </c>
      <c r="C32" s="438"/>
      <c r="D32" s="427">
        <v>2023</v>
      </c>
      <c r="E32" s="514">
        <f>SUM(F32:G32)</f>
        <v>10054</v>
      </c>
      <c r="F32" s="514">
        <v>4329</v>
      </c>
      <c r="G32" s="514">
        <v>5725</v>
      </c>
      <c r="H32" s="514"/>
      <c r="I32" s="514">
        <f>SUM(J32:K32)</f>
        <v>1571</v>
      </c>
      <c r="J32" s="514">
        <v>520</v>
      </c>
      <c r="K32" s="514">
        <v>1051</v>
      </c>
      <c r="L32" s="626"/>
      <c r="M32" s="448"/>
      <c r="O32" s="452">
        <v>6</v>
      </c>
    </row>
    <row r="33" spans="1:15" ht="14.1" customHeight="1">
      <c r="A33" s="448"/>
      <c r="B33" s="413" t="s">
        <v>1158</v>
      </c>
      <c r="C33" s="466"/>
      <c r="D33" s="427"/>
      <c r="E33" s="514"/>
      <c r="F33" s="514"/>
      <c r="G33" s="514"/>
      <c r="H33" s="514"/>
      <c r="I33" s="514"/>
      <c r="J33" s="514"/>
      <c r="K33" s="514"/>
      <c r="L33" s="560"/>
      <c r="M33" s="448"/>
    </row>
    <row r="34" spans="1:15" ht="14.1" customHeight="1">
      <c r="A34" s="448"/>
      <c r="B34" s="462"/>
      <c r="C34" s="466"/>
      <c r="D34" s="427"/>
      <c r="E34" s="514"/>
      <c r="F34" s="514"/>
      <c r="G34" s="514"/>
      <c r="H34" s="514"/>
      <c r="I34" s="514"/>
      <c r="J34" s="514"/>
      <c r="K34" s="514"/>
      <c r="L34" s="560"/>
      <c r="M34" s="448"/>
    </row>
    <row r="35" spans="1:15" ht="14.1" customHeight="1">
      <c r="A35" s="448"/>
      <c r="B35" s="461" t="s">
        <v>1155</v>
      </c>
      <c r="C35" s="466"/>
      <c r="D35" s="427">
        <v>2023</v>
      </c>
      <c r="E35" s="514">
        <f>SUM(F35:G35)</f>
        <v>7028</v>
      </c>
      <c r="F35" s="514">
        <v>4279</v>
      </c>
      <c r="G35" s="514">
        <v>2749</v>
      </c>
      <c r="H35" s="514"/>
      <c r="I35" s="514">
        <f>SUM(J35:K35)</f>
        <v>1360</v>
      </c>
      <c r="J35" s="514">
        <v>1027</v>
      </c>
      <c r="K35" s="514">
        <v>333</v>
      </c>
      <c r="L35" s="626"/>
      <c r="M35" s="448"/>
      <c r="O35" s="452">
        <v>7</v>
      </c>
    </row>
    <row r="36" spans="1:15" ht="14.1" customHeight="1">
      <c r="A36" s="448"/>
      <c r="B36" s="413" t="s">
        <v>1156</v>
      </c>
      <c r="C36" s="482"/>
      <c r="D36" s="427"/>
      <c r="E36" s="514"/>
      <c r="F36" s="514"/>
      <c r="G36" s="514"/>
      <c r="H36" s="514"/>
      <c r="I36" s="514"/>
      <c r="J36" s="514"/>
      <c r="K36" s="514"/>
      <c r="L36" s="560"/>
      <c r="M36" s="448"/>
    </row>
    <row r="37" spans="1:15" ht="14.1" customHeight="1">
      <c r="A37" s="448"/>
      <c r="B37" s="413"/>
      <c r="C37" s="482"/>
      <c r="D37" s="427"/>
      <c r="E37" s="514"/>
      <c r="F37" s="514"/>
      <c r="G37" s="514"/>
      <c r="H37" s="514"/>
      <c r="I37" s="514"/>
      <c r="J37" s="514"/>
      <c r="K37" s="514"/>
      <c r="L37" s="560"/>
      <c r="M37" s="448"/>
    </row>
    <row r="38" spans="1:15" ht="14.1" customHeight="1">
      <c r="A38" s="448"/>
      <c r="B38" s="461" t="s">
        <v>759</v>
      </c>
      <c r="C38" s="438"/>
      <c r="D38" s="427">
        <v>2023</v>
      </c>
      <c r="E38" s="514">
        <f>SUM(F38:G38)</f>
        <v>12475</v>
      </c>
      <c r="F38" s="514">
        <v>7167</v>
      </c>
      <c r="G38" s="514">
        <v>5308</v>
      </c>
      <c r="H38" s="514"/>
      <c r="I38" s="514">
        <f>SUM(J38:K38)</f>
        <v>944</v>
      </c>
      <c r="J38" s="514">
        <v>679</v>
      </c>
      <c r="K38" s="514">
        <v>265</v>
      </c>
      <c r="L38" s="560"/>
      <c r="M38" s="448"/>
      <c r="O38" s="452">
        <v>8</v>
      </c>
    </row>
    <row r="39" spans="1:15" ht="14.1" customHeight="1">
      <c r="A39" s="448"/>
      <c r="B39" s="462" t="s">
        <v>760</v>
      </c>
      <c r="C39" s="466"/>
      <c r="D39" s="427"/>
      <c r="E39" s="514"/>
      <c r="F39" s="514"/>
      <c r="G39" s="514"/>
      <c r="H39" s="514"/>
      <c r="I39" s="514"/>
      <c r="J39" s="514"/>
      <c r="K39" s="514"/>
      <c r="L39" s="560"/>
      <c r="M39" s="448"/>
    </row>
    <row r="40" spans="1:15" ht="14.1" customHeight="1">
      <c r="A40" s="448"/>
      <c r="B40" s="462"/>
      <c r="C40" s="466"/>
      <c r="D40" s="427"/>
      <c r="E40" s="514"/>
      <c r="F40" s="514"/>
      <c r="G40" s="514"/>
      <c r="H40" s="514"/>
      <c r="I40" s="514"/>
      <c r="J40" s="514"/>
      <c r="K40" s="514"/>
      <c r="L40" s="560"/>
      <c r="M40" s="448"/>
    </row>
    <row r="41" spans="1:15" ht="14.1" customHeight="1">
      <c r="A41" s="448"/>
      <c r="B41" s="461" t="s">
        <v>1153</v>
      </c>
      <c r="C41" s="466"/>
      <c r="D41" s="427">
        <v>2023</v>
      </c>
      <c r="E41" s="514">
        <f>SUM(F41:G41)</f>
        <v>20326</v>
      </c>
      <c r="F41" s="514">
        <v>8085</v>
      </c>
      <c r="G41" s="514">
        <v>12241</v>
      </c>
      <c r="H41" s="514"/>
      <c r="I41" s="514">
        <f>SUM(J41:K41)</f>
        <v>742</v>
      </c>
      <c r="J41" s="514">
        <v>227</v>
      </c>
      <c r="K41" s="514">
        <v>515</v>
      </c>
      <c r="L41" s="626"/>
      <c r="M41" s="448"/>
      <c r="O41" s="452">
        <v>9</v>
      </c>
    </row>
    <row r="42" spans="1:15" ht="14.1" customHeight="1">
      <c r="A42" s="448"/>
      <c r="B42" s="462" t="s">
        <v>1154</v>
      </c>
      <c r="C42" s="482"/>
      <c r="D42" s="427"/>
      <c r="E42" s="514"/>
      <c r="F42" s="514"/>
      <c r="G42" s="514"/>
      <c r="H42" s="514"/>
      <c r="I42" s="514"/>
      <c r="J42" s="514"/>
      <c r="K42" s="514"/>
      <c r="L42" s="560"/>
      <c r="M42" s="448"/>
    </row>
    <row r="43" spans="1:15" ht="14.1" customHeight="1">
      <c r="A43" s="448"/>
      <c r="B43" s="462"/>
      <c r="C43" s="466"/>
      <c r="D43" s="427"/>
      <c r="E43" s="514"/>
      <c r="F43" s="514"/>
      <c r="G43" s="514"/>
      <c r="H43" s="514"/>
      <c r="I43" s="514"/>
      <c r="J43" s="514"/>
      <c r="K43" s="514"/>
      <c r="L43" s="560"/>
      <c r="M43" s="448"/>
    </row>
    <row r="44" spans="1:15" ht="14.1" customHeight="1">
      <c r="A44" s="448"/>
      <c r="B44" s="461" t="s">
        <v>763</v>
      </c>
      <c r="C44" s="466"/>
      <c r="D44" s="427">
        <v>2023</v>
      </c>
      <c r="E44" s="514">
        <f>SUM(F44:G44)</f>
        <v>4133</v>
      </c>
      <c r="F44" s="514">
        <v>1420</v>
      </c>
      <c r="G44" s="514">
        <v>2713</v>
      </c>
      <c r="H44" s="514"/>
      <c r="I44" s="514">
        <f>SUM(J44:K44)</f>
        <v>1863</v>
      </c>
      <c r="J44" s="514">
        <v>618</v>
      </c>
      <c r="K44" s="514">
        <v>1245</v>
      </c>
      <c r="L44" s="626"/>
      <c r="M44" s="448"/>
      <c r="O44" s="452">
        <v>9</v>
      </c>
    </row>
    <row r="45" spans="1:15" ht="14.1" customHeight="1">
      <c r="A45" s="448"/>
      <c r="B45" s="413" t="s">
        <v>764</v>
      </c>
      <c r="C45" s="482"/>
      <c r="D45" s="427"/>
      <c r="E45" s="514"/>
      <c r="F45" s="514"/>
      <c r="G45" s="514"/>
      <c r="H45" s="514"/>
      <c r="I45" s="514"/>
      <c r="J45" s="514"/>
      <c r="K45" s="514"/>
      <c r="L45" s="560"/>
      <c r="M45" s="448"/>
    </row>
    <row r="46" spans="1:15" ht="14.1" customHeight="1">
      <c r="A46" s="448"/>
      <c r="B46" s="462"/>
      <c r="C46" s="466"/>
      <c r="D46" s="427"/>
      <c r="E46" s="514"/>
      <c r="F46" s="514"/>
      <c r="G46" s="514"/>
      <c r="H46" s="514"/>
      <c r="I46" s="514"/>
      <c r="J46" s="514"/>
      <c r="K46" s="514"/>
      <c r="L46" s="560"/>
      <c r="M46" s="448"/>
    </row>
    <row r="47" spans="1:15" ht="14.1" customHeight="1">
      <c r="A47" s="448"/>
      <c r="B47" s="461" t="s">
        <v>726</v>
      </c>
      <c r="C47" s="466"/>
      <c r="D47" s="427">
        <v>2023</v>
      </c>
      <c r="E47" s="514">
        <f>SUM(F47:G47)</f>
        <v>36791</v>
      </c>
      <c r="F47" s="514">
        <v>14956</v>
      </c>
      <c r="G47" s="514">
        <v>21835</v>
      </c>
      <c r="H47" s="514"/>
      <c r="I47" s="514">
        <f>SUM(J47:K47)</f>
        <v>6479</v>
      </c>
      <c r="J47" s="514">
        <v>2432</v>
      </c>
      <c r="K47" s="514">
        <v>4047</v>
      </c>
      <c r="L47" s="626"/>
      <c r="M47" s="448"/>
      <c r="O47" s="452">
        <v>9</v>
      </c>
    </row>
    <row r="48" spans="1:15" ht="14.1" customHeight="1">
      <c r="A48" s="448"/>
      <c r="B48" s="413" t="s">
        <v>727</v>
      </c>
      <c r="C48" s="482"/>
      <c r="D48" s="427"/>
      <c r="E48" s="514"/>
      <c r="F48" s="514"/>
      <c r="G48" s="514"/>
      <c r="H48" s="514"/>
      <c r="I48" s="514"/>
      <c r="J48" s="514"/>
      <c r="K48" s="514"/>
      <c r="L48" s="560"/>
      <c r="M48" s="448"/>
    </row>
    <row r="49" spans="1:13" s="448" customFormat="1" ht="17.100000000000001" customHeight="1" thickBot="1">
      <c r="A49" s="484"/>
      <c r="B49" s="569"/>
      <c r="C49" s="569"/>
      <c r="D49" s="537"/>
      <c r="E49" s="488"/>
      <c r="F49" s="488"/>
      <c r="G49" s="488"/>
      <c r="H49" s="488"/>
      <c r="I49" s="488"/>
      <c r="J49" s="488"/>
      <c r="K49" s="488"/>
      <c r="L49" s="555"/>
    </row>
    <row r="50" spans="1:13" s="384" customFormat="1" ht="3" customHeight="1">
      <c r="B50" s="438"/>
      <c r="C50" s="461"/>
      <c r="D50" s="427"/>
      <c r="E50" s="438"/>
      <c r="F50" s="438"/>
      <c r="G50" s="438"/>
      <c r="H50" s="438"/>
      <c r="I50" s="438"/>
      <c r="J50" s="438"/>
      <c r="K50" s="438"/>
      <c r="L50" s="438"/>
    </row>
    <row r="51" spans="1:13" s="542" customFormat="1" ht="16.5" customHeight="1">
      <c r="A51" s="437"/>
      <c r="B51" s="438"/>
      <c r="C51" s="438"/>
      <c r="D51" s="427"/>
      <c r="E51" s="438"/>
      <c r="F51" s="582"/>
      <c r="G51" s="582"/>
      <c r="H51" s="529"/>
      <c r="I51" s="529"/>
      <c r="J51" s="529"/>
      <c r="K51" s="367" t="s">
        <v>829</v>
      </c>
      <c r="L51" s="529"/>
    </row>
    <row r="52" spans="1:13" s="542" customFormat="1" ht="15" customHeight="1">
      <c r="B52" s="529"/>
      <c r="C52" s="529"/>
      <c r="D52" s="574"/>
      <c r="E52" s="529"/>
      <c r="F52" s="529"/>
      <c r="G52" s="529"/>
      <c r="H52" s="529"/>
      <c r="I52" s="529"/>
      <c r="J52" s="529"/>
      <c r="K52" s="368" t="s">
        <v>810</v>
      </c>
      <c r="L52" s="529"/>
    </row>
    <row r="53" spans="1:13" s="448" customFormat="1" ht="15" customHeight="1">
      <c r="C53" s="577"/>
      <c r="D53" s="1672"/>
    </row>
    <row r="54" spans="1:13" s="448" customFormat="1" ht="15" customHeight="1">
      <c r="C54" s="577"/>
      <c r="D54" s="1672"/>
    </row>
    <row r="55" spans="1:13" s="448" customFormat="1" ht="9.75" customHeight="1">
      <c r="C55" s="449"/>
      <c r="D55" s="1673"/>
    </row>
    <row r="56" spans="1:13" s="448" customFormat="1" ht="15" customHeight="1">
      <c r="C56" s="1672"/>
      <c r="D56" s="1672"/>
    </row>
    <row r="57" spans="1:13" s="448" customFormat="1" ht="9.75" customHeight="1">
      <c r="C57" s="449"/>
      <c r="D57" s="1673"/>
    </row>
    <row r="58" spans="1:13" s="448" customFormat="1" ht="15" customHeight="1">
      <c r="C58" s="577"/>
      <c r="D58" s="1672"/>
    </row>
    <row r="59" spans="1:13" s="448" customFormat="1" ht="9.75" customHeight="1">
      <c r="C59" s="449"/>
      <c r="D59" s="1672"/>
    </row>
    <row r="60" spans="1:13" s="448" customFormat="1" ht="9.75" customHeight="1">
      <c r="D60" s="1673"/>
    </row>
    <row r="61" spans="1:13" s="448" customFormat="1" ht="15" customHeight="1">
      <c r="B61" s="577"/>
      <c r="C61" s="577"/>
      <c r="D61" s="477"/>
      <c r="E61" s="449"/>
      <c r="F61" s="449"/>
      <c r="G61" s="449"/>
      <c r="H61" s="449"/>
      <c r="I61" s="449"/>
      <c r="J61" s="449"/>
      <c r="K61" s="449"/>
      <c r="L61" s="449"/>
      <c r="M61" s="449"/>
    </row>
    <row r="62" spans="1:13" s="448" customFormat="1" ht="9.75" customHeight="1">
      <c r="C62" s="576"/>
      <c r="D62" s="477"/>
    </row>
    <row r="63" spans="1:13" s="448" customFormat="1" ht="9.75" customHeight="1">
      <c r="C63" s="576"/>
      <c r="D63" s="477"/>
    </row>
    <row r="64" spans="1:13" s="448" customFormat="1" ht="15" customHeight="1">
      <c r="C64" s="577"/>
      <c r="D64" s="1672"/>
    </row>
    <row r="65" spans="2:13" s="448" customFormat="1" ht="9.75" customHeight="1">
      <c r="C65" s="449"/>
      <c r="D65" s="1673"/>
    </row>
    <row r="66" spans="2:13" s="448" customFormat="1" ht="15" customHeight="1">
      <c r="C66" s="577"/>
      <c r="D66" s="1672"/>
    </row>
    <row r="67" spans="2:13" s="448" customFormat="1" ht="9.75" customHeight="1">
      <c r="C67" s="449"/>
      <c r="D67" s="1673"/>
    </row>
    <row r="68" spans="2:13" s="448" customFormat="1" ht="15" customHeight="1">
      <c r="C68" s="577"/>
      <c r="D68" s="1672"/>
    </row>
    <row r="69" spans="2:13" s="448" customFormat="1" ht="9.75" customHeight="1">
      <c r="C69" s="449"/>
      <c r="D69" s="1673"/>
    </row>
    <row r="70" spans="2:13" s="448" customFormat="1" ht="15" customHeight="1">
      <c r="C70" s="577"/>
      <c r="D70" s="1672"/>
    </row>
    <row r="71" spans="2:13" s="448" customFormat="1" ht="9.75" customHeight="1">
      <c r="D71" s="1673"/>
    </row>
    <row r="72" spans="2:13" s="448" customFormat="1" ht="18" customHeight="1">
      <c r="B72" s="577"/>
      <c r="D72" s="477"/>
    </row>
    <row r="73" spans="2:13" s="448" customFormat="1" ht="15" customHeight="1">
      <c r="B73" s="577"/>
      <c r="C73" s="577"/>
      <c r="D73" s="477"/>
      <c r="E73" s="449"/>
      <c r="F73" s="449"/>
      <c r="G73" s="449"/>
      <c r="H73" s="449"/>
      <c r="I73" s="449"/>
      <c r="J73" s="449"/>
      <c r="K73" s="449"/>
      <c r="L73" s="449"/>
      <c r="M73" s="449"/>
    </row>
    <row r="74" spans="2:13" s="448" customFormat="1" ht="9.75" customHeight="1">
      <c r="B74" s="449"/>
      <c r="C74" s="576"/>
      <c r="D74" s="477"/>
    </row>
    <row r="75" spans="2:13" s="448" customFormat="1" ht="15" customHeight="1">
      <c r="B75" s="577"/>
      <c r="C75" s="577"/>
      <c r="D75" s="477"/>
      <c r="E75" s="449"/>
      <c r="F75" s="449"/>
      <c r="G75" s="449"/>
      <c r="H75" s="449"/>
      <c r="I75" s="449"/>
      <c r="J75" s="449"/>
      <c r="K75" s="449"/>
      <c r="L75" s="449"/>
      <c r="M75" s="449"/>
    </row>
    <row r="76" spans="2:13" s="448" customFormat="1" ht="9.75" customHeight="1">
      <c r="B76" s="449"/>
      <c r="C76" s="576"/>
      <c r="D76" s="477"/>
    </row>
    <row r="77" spans="2:13" s="448" customFormat="1" ht="5.0999999999999996" customHeight="1">
      <c r="D77" s="477"/>
    </row>
    <row r="78" spans="2:13" s="448" customFormat="1" ht="11.1" customHeight="1">
      <c r="D78" s="477"/>
    </row>
    <row r="79" spans="2:13" s="448" customFormat="1" ht="11.1" customHeight="1">
      <c r="C79" s="577"/>
      <c r="D79" s="477"/>
      <c r="E79" s="449"/>
      <c r="F79" s="449"/>
      <c r="G79" s="449"/>
      <c r="H79" s="449"/>
      <c r="I79" s="449"/>
      <c r="J79" s="449"/>
      <c r="K79" s="449"/>
      <c r="L79" s="449"/>
      <c r="M79" s="449"/>
    </row>
    <row r="80" spans="2:13" s="448" customFormat="1" ht="11.25" customHeight="1">
      <c r="C80" s="576"/>
      <c r="D80" s="477"/>
    </row>
    <row r="81" spans="4:13" s="448" customFormat="1" ht="5.25" customHeight="1">
      <c r="D81" s="477"/>
    </row>
    <row r="82" spans="4:13" s="448" customFormat="1" ht="4.1500000000000004" customHeight="1">
      <c r="D82" s="477"/>
      <c r="E82" s="491"/>
      <c r="F82" s="491"/>
      <c r="G82" s="491"/>
      <c r="H82" s="491"/>
      <c r="I82" s="491"/>
      <c r="J82" s="491"/>
      <c r="K82" s="491"/>
      <c r="L82" s="491"/>
      <c r="M82" s="491"/>
    </row>
    <row r="83" spans="4:13" s="448" customFormat="1" ht="11.1" customHeight="1">
      <c r="D83" s="477"/>
    </row>
    <row r="84" spans="4:13" s="448" customFormat="1" ht="10.5" customHeight="1">
      <c r="D84" s="477"/>
    </row>
    <row r="85" spans="4:13" s="448" customFormat="1">
      <c r="D85" s="477"/>
    </row>
    <row r="86" spans="4:13" s="448" customFormat="1">
      <c r="D86" s="477"/>
    </row>
    <row r="87" spans="4:13" s="448" customFormat="1">
      <c r="D87" s="477"/>
    </row>
    <row r="88" spans="4:13" s="448" customFormat="1">
      <c r="D88" s="477"/>
      <c r="E88" s="491"/>
      <c r="F88" s="491"/>
      <c r="G88" s="491"/>
      <c r="H88" s="491"/>
      <c r="I88" s="491"/>
      <c r="J88" s="491"/>
      <c r="K88" s="491"/>
      <c r="L88" s="491"/>
      <c r="M88" s="491"/>
    </row>
    <row r="89" spans="4:13" s="448" customFormat="1">
      <c r="D89" s="477"/>
      <c r="E89" s="491"/>
      <c r="F89" s="491"/>
      <c r="G89" s="491"/>
      <c r="H89" s="491"/>
      <c r="I89" s="491"/>
      <c r="J89" s="491"/>
      <c r="K89" s="491"/>
      <c r="L89" s="491"/>
      <c r="M89" s="491"/>
    </row>
    <row r="90" spans="4:13" s="448" customFormat="1">
      <c r="D90" s="477"/>
      <c r="E90" s="491"/>
      <c r="F90" s="491"/>
      <c r="G90" s="491"/>
      <c r="H90" s="491"/>
      <c r="I90" s="491"/>
      <c r="J90" s="491"/>
      <c r="K90" s="491"/>
      <c r="L90" s="491"/>
      <c r="M90" s="491"/>
    </row>
    <row r="91" spans="4:13" s="448" customFormat="1">
      <c r="D91" s="477"/>
      <c r="E91" s="491"/>
      <c r="F91" s="491"/>
      <c r="G91" s="491"/>
      <c r="H91" s="491"/>
      <c r="I91" s="491"/>
      <c r="J91" s="491"/>
      <c r="K91" s="491"/>
      <c r="L91" s="491"/>
      <c r="M91" s="491"/>
    </row>
    <row r="92" spans="4:13" s="448" customFormat="1">
      <c r="D92" s="477"/>
      <c r="E92" s="491"/>
      <c r="F92" s="491"/>
      <c r="G92" s="491"/>
      <c r="H92" s="491"/>
      <c r="I92" s="491"/>
      <c r="J92" s="491"/>
      <c r="K92" s="491"/>
      <c r="L92" s="491"/>
      <c r="M92" s="491"/>
    </row>
    <row r="93" spans="4:13" s="448" customFormat="1">
      <c r="D93" s="477"/>
      <c r="E93" s="491"/>
      <c r="F93" s="491"/>
      <c r="G93" s="491"/>
      <c r="H93" s="491"/>
      <c r="I93" s="491"/>
      <c r="J93" s="491"/>
      <c r="K93" s="491"/>
      <c r="L93" s="491"/>
      <c r="M93" s="491"/>
    </row>
    <row r="94" spans="4:13" s="448" customFormat="1">
      <c r="D94" s="477"/>
      <c r="E94" s="491"/>
      <c r="F94" s="491"/>
      <c r="G94" s="491"/>
      <c r="H94" s="491"/>
      <c r="I94" s="491"/>
      <c r="J94" s="491"/>
      <c r="K94" s="491"/>
      <c r="L94" s="491"/>
      <c r="M94" s="491"/>
    </row>
    <row r="95" spans="4:13" s="448" customFormat="1">
      <c r="D95" s="477"/>
      <c r="E95" s="491"/>
      <c r="F95" s="491"/>
      <c r="G95" s="491"/>
      <c r="H95" s="491"/>
      <c r="I95" s="491"/>
      <c r="J95" s="491"/>
      <c r="K95" s="491"/>
      <c r="L95" s="491"/>
      <c r="M95" s="491"/>
    </row>
    <row r="96" spans="4:13" s="448" customFormat="1">
      <c r="D96" s="477"/>
      <c r="E96" s="491"/>
      <c r="F96" s="491"/>
      <c r="G96" s="491"/>
      <c r="H96" s="491"/>
      <c r="I96" s="491"/>
      <c r="J96" s="491"/>
      <c r="K96" s="491"/>
      <c r="L96" s="491"/>
      <c r="M96" s="491"/>
    </row>
    <row r="97" spans="4:13" s="448" customFormat="1">
      <c r="D97" s="477"/>
      <c r="E97" s="491"/>
      <c r="F97" s="491"/>
      <c r="G97" s="491"/>
      <c r="H97" s="491"/>
      <c r="I97" s="491"/>
      <c r="J97" s="491"/>
      <c r="K97" s="491"/>
      <c r="L97" s="491"/>
      <c r="M97" s="491"/>
    </row>
    <row r="98" spans="4:13" s="448" customFormat="1">
      <c r="D98" s="477"/>
      <c r="E98" s="491"/>
      <c r="F98" s="491"/>
      <c r="G98" s="491"/>
      <c r="H98" s="491"/>
      <c r="I98" s="491"/>
      <c r="J98" s="491"/>
      <c r="K98" s="491"/>
      <c r="L98" s="491"/>
      <c r="M98" s="491"/>
    </row>
    <row r="99" spans="4:13" s="448" customFormat="1">
      <c r="D99" s="477"/>
      <c r="E99" s="491"/>
      <c r="F99" s="491"/>
      <c r="G99" s="491"/>
      <c r="H99" s="491"/>
      <c r="I99" s="491"/>
      <c r="J99" s="491"/>
      <c r="K99" s="491"/>
      <c r="L99" s="491"/>
      <c r="M99" s="491"/>
    </row>
    <row r="100" spans="4:13" s="448" customFormat="1">
      <c r="D100" s="477"/>
      <c r="E100" s="491"/>
      <c r="F100" s="491"/>
      <c r="G100" s="491"/>
      <c r="H100" s="491"/>
      <c r="I100" s="491"/>
      <c r="J100" s="491"/>
      <c r="K100" s="491"/>
      <c r="L100" s="491"/>
      <c r="M100" s="491"/>
    </row>
    <row r="101" spans="4:13" s="448" customFormat="1">
      <c r="D101" s="477"/>
      <c r="E101" s="491"/>
      <c r="F101" s="491"/>
      <c r="G101" s="491"/>
      <c r="H101" s="491"/>
      <c r="I101" s="491"/>
      <c r="J101" s="491"/>
      <c r="K101" s="491"/>
      <c r="L101" s="491"/>
      <c r="M101" s="491"/>
    </row>
    <row r="102" spans="4:13" s="448" customFormat="1">
      <c r="D102" s="477"/>
      <c r="E102" s="491"/>
      <c r="F102" s="491"/>
      <c r="G102" s="491"/>
      <c r="H102" s="491"/>
      <c r="I102" s="491"/>
      <c r="J102" s="491"/>
      <c r="K102" s="491"/>
      <c r="L102" s="491"/>
      <c r="M102" s="491"/>
    </row>
    <row r="103" spans="4:13" s="448" customFormat="1">
      <c r="D103" s="477"/>
      <c r="E103" s="491"/>
      <c r="F103" s="491"/>
      <c r="G103" s="491"/>
      <c r="H103" s="491"/>
      <c r="I103" s="491"/>
      <c r="J103" s="491"/>
      <c r="K103" s="491"/>
      <c r="L103" s="491"/>
      <c r="M103" s="491"/>
    </row>
    <row r="104" spans="4:13" s="448" customFormat="1">
      <c r="D104" s="477"/>
      <c r="E104" s="491"/>
      <c r="F104" s="491"/>
      <c r="G104" s="491"/>
      <c r="H104" s="491"/>
      <c r="I104" s="491"/>
      <c r="J104" s="491"/>
      <c r="K104" s="491"/>
      <c r="L104" s="491"/>
      <c r="M104" s="491"/>
    </row>
    <row r="105" spans="4:13" s="448" customFormat="1">
      <c r="D105" s="477"/>
      <c r="E105" s="491"/>
      <c r="F105" s="491"/>
      <c r="G105" s="491"/>
      <c r="H105" s="491"/>
      <c r="I105" s="491"/>
      <c r="J105" s="491"/>
      <c r="K105" s="491"/>
      <c r="L105" s="491"/>
      <c r="M105" s="491"/>
    </row>
    <row r="106" spans="4:13" s="448" customFormat="1">
      <c r="D106" s="477"/>
      <c r="E106" s="491"/>
      <c r="F106" s="491"/>
      <c r="G106" s="491"/>
      <c r="H106" s="491"/>
      <c r="I106" s="491"/>
      <c r="J106" s="491"/>
      <c r="K106" s="491"/>
      <c r="L106" s="491"/>
      <c r="M106" s="491"/>
    </row>
    <row r="107" spans="4:13" s="448" customFormat="1">
      <c r="D107" s="477"/>
    </row>
    <row r="108" spans="4:13" s="448" customFormat="1">
      <c r="D108" s="477"/>
    </row>
    <row r="109" spans="4:13" s="448" customFormat="1">
      <c r="D109" s="477"/>
    </row>
    <row r="110" spans="4:13" s="448" customFormat="1">
      <c r="D110" s="477"/>
    </row>
    <row r="111" spans="4:13" s="448" customFormat="1">
      <c r="D111" s="477"/>
    </row>
    <row r="112" spans="4:13" s="448" customFormat="1">
      <c r="D112" s="477"/>
    </row>
    <row r="113" spans="4:4" s="448" customFormat="1">
      <c r="D113" s="477"/>
    </row>
    <row r="114" spans="4:4" s="448" customFormat="1">
      <c r="D114" s="477"/>
    </row>
    <row r="115" spans="4:4" s="448" customFormat="1">
      <c r="D115" s="477"/>
    </row>
    <row r="116" spans="4:4" s="448" customFormat="1">
      <c r="D116" s="477"/>
    </row>
    <row r="117" spans="4:4" s="448" customFormat="1">
      <c r="D117" s="477"/>
    </row>
    <row r="118" spans="4:4" s="448" customFormat="1">
      <c r="D118" s="477"/>
    </row>
    <row r="119" spans="4:4" s="448" customFormat="1">
      <c r="D119" s="477"/>
    </row>
    <row r="120" spans="4:4" s="448" customFormat="1">
      <c r="D120" s="477"/>
    </row>
    <row r="121" spans="4:4" s="448" customFormat="1">
      <c r="D121" s="477"/>
    </row>
    <row r="122" spans="4:4" s="448" customFormat="1">
      <c r="D122" s="477"/>
    </row>
    <row r="123" spans="4:4" s="448" customFormat="1">
      <c r="D123" s="477"/>
    </row>
    <row r="124" spans="4:4" s="448" customFormat="1">
      <c r="D124" s="477"/>
    </row>
    <row r="125" spans="4:4" s="448" customFormat="1">
      <c r="D125" s="477"/>
    </row>
    <row r="126" spans="4:4" s="448" customFormat="1">
      <c r="D126" s="477"/>
    </row>
    <row r="127" spans="4:4" s="448" customFormat="1">
      <c r="D127" s="477"/>
    </row>
    <row r="128" spans="4:4" s="448" customFormat="1">
      <c r="D128" s="477"/>
    </row>
    <row r="129" spans="4:4" s="448" customFormat="1">
      <c r="D129" s="477"/>
    </row>
    <row r="130" spans="4:4" s="448" customFormat="1">
      <c r="D130" s="477"/>
    </row>
    <row r="131" spans="4:4" s="448" customFormat="1">
      <c r="D131" s="477"/>
    </row>
    <row r="132" spans="4:4" s="448" customFormat="1">
      <c r="D132" s="477"/>
    </row>
    <row r="133" spans="4:4" s="448" customFormat="1">
      <c r="D133" s="477"/>
    </row>
    <row r="134" spans="4:4" s="448" customFormat="1">
      <c r="D134" s="477"/>
    </row>
    <row r="135" spans="4:4" s="448" customFormat="1">
      <c r="D135" s="477"/>
    </row>
    <row r="136" spans="4:4" s="448" customFormat="1">
      <c r="D136" s="477"/>
    </row>
    <row r="137" spans="4:4" s="448" customFormat="1">
      <c r="D137" s="477"/>
    </row>
    <row r="138" spans="4:4" s="448" customFormat="1">
      <c r="D138" s="477"/>
    </row>
    <row r="139" spans="4:4" s="448" customFormat="1">
      <c r="D139" s="477"/>
    </row>
    <row r="140" spans="4:4" s="448" customFormat="1">
      <c r="D140" s="477"/>
    </row>
    <row r="141" spans="4:4" s="448" customFormat="1">
      <c r="D141" s="477"/>
    </row>
    <row r="142" spans="4:4" s="448" customFormat="1">
      <c r="D142" s="477"/>
    </row>
    <row r="143" spans="4:4" s="448" customFormat="1">
      <c r="D143" s="477"/>
    </row>
    <row r="144" spans="4:4" s="448" customFormat="1">
      <c r="D144" s="477"/>
    </row>
    <row r="145" spans="4:4" s="448" customFormat="1">
      <c r="D145" s="477"/>
    </row>
    <row r="146" spans="4:4" s="448" customFormat="1">
      <c r="D146" s="477"/>
    </row>
    <row r="147" spans="4:4" s="448" customFormat="1">
      <c r="D147" s="477"/>
    </row>
    <row r="148" spans="4:4" s="448" customFormat="1">
      <c r="D148" s="477"/>
    </row>
    <row r="149" spans="4:4" s="448" customFormat="1">
      <c r="D149" s="477"/>
    </row>
    <row r="150" spans="4:4" s="448" customFormat="1">
      <c r="D150" s="477"/>
    </row>
    <row r="151" spans="4:4" s="448" customFormat="1">
      <c r="D151" s="477"/>
    </row>
    <row r="152" spans="4:4" s="448" customFormat="1">
      <c r="D152" s="477"/>
    </row>
    <row r="153" spans="4:4" s="448" customFormat="1">
      <c r="D153" s="477"/>
    </row>
    <row r="154" spans="4:4" s="448" customFormat="1">
      <c r="D154" s="477"/>
    </row>
    <row r="155" spans="4:4" s="448" customFormat="1">
      <c r="D155" s="477"/>
    </row>
    <row r="156" spans="4:4" s="448" customFormat="1">
      <c r="D156" s="477"/>
    </row>
    <row r="157" spans="4:4" s="448" customFormat="1">
      <c r="D157" s="477"/>
    </row>
    <row r="158" spans="4:4" s="448" customFormat="1">
      <c r="D158" s="477"/>
    </row>
    <row r="159" spans="4:4" s="448" customFormat="1">
      <c r="D159" s="477"/>
    </row>
    <row r="160" spans="4:4" s="448" customFormat="1">
      <c r="D160" s="477"/>
    </row>
    <row r="161" spans="4:4" s="448" customFormat="1">
      <c r="D161" s="477"/>
    </row>
    <row r="162" spans="4:4" s="448" customFormat="1">
      <c r="D162" s="477"/>
    </row>
    <row r="163" spans="4:4" s="448" customFormat="1">
      <c r="D163" s="477"/>
    </row>
    <row r="164" spans="4:4" s="448" customFormat="1">
      <c r="D164" s="477"/>
    </row>
    <row r="165" spans="4:4" s="448" customFormat="1">
      <c r="D165" s="477"/>
    </row>
    <row r="166" spans="4:4" s="448" customFormat="1">
      <c r="D166" s="477"/>
    </row>
    <row r="167" spans="4:4" s="448" customFormat="1">
      <c r="D167" s="477"/>
    </row>
    <row r="168" spans="4:4" s="448" customFormat="1">
      <c r="D168" s="477"/>
    </row>
    <row r="169" spans="4:4" s="448" customFormat="1">
      <c r="D169" s="477"/>
    </row>
    <row r="170" spans="4:4" s="448" customFormat="1">
      <c r="D170" s="477"/>
    </row>
    <row r="171" spans="4:4" s="448" customFormat="1">
      <c r="D171" s="477"/>
    </row>
    <row r="172" spans="4:4" s="448" customFormat="1">
      <c r="D172" s="477"/>
    </row>
    <row r="173" spans="4:4" s="448" customFormat="1">
      <c r="D173" s="477"/>
    </row>
    <row r="174" spans="4:4" s="448" customFormat="1">
      <c r="D174" s="477"/>
    </row>
    <row r="175" spans="4:4" s="448" customFormat="1">
      <c r="D175" s="477"/>
    </row>
    <row r="176" spans="4:4" s="448" customFormat="1">
      <c r="D176" s="477"/>
    </row>
    <row r="177" spans="4:4" s="448" customFormat="1">
      <c r="D177" s="477"/>
    </row>
    <row r="178" spans="4:4" s="448" customFormat="1">
      <c r="D178" s="477"/>
    </row>
    <row r="179" spans="4:4" s="448" customFormat="1">
      <c r="D179" s="477"/>
    </row>
    <row r="180" spans="4:4" s="448" customFormat="1">
      <c r="D180" s="477"/>
    </row>
    <row r="181" spans="4:4" s="448" customFormat="1">
      <c r="D181" s="477"/>
    </row>
    <row r="182" spans="4:4" s="448" customFormat="1">
      <c r="D182" s="477"/>
    </row>
    <row r="183" spans="4:4" s="448" customFormat="1">
      <c r="D183" s="477"/>
    </row>
    <row r="184" spans="4:4" s="448" customFormat="1">
      <c r="D184" s="477"/>
    </row>
    <row r="185" spans="4:4" s="448" customFormat="1">
      <c r="D185" s="477"/>
    </row>
    <row r="186" spans="4:4" s="448" customFormat="1">
      <c r="D186" s="477"/>
    </row>
    <row r="187" spans="4:4" s="448" customFormat="1">
      <c r="D187" s="477"/>
    </row>
    <row r="188" spans="4:4" s="448" customFormat="1">
      <c r="D188" s="477"/>
    </row>
    <row r="189" spans="4:4" s="448" customFormat="1">
      <c r="D189" s="477"/>
    </row>
    <row r="190" spans="4:4" s="448" customFormat="1">
      <c r="D190" s="477"/>
    </row>
    <row r="191" spans="4:4" s="448" customFormat="1">
      <c r="D191" s="477"/>
    </row>
    <row r="192" spans="4:4" s="448" customFormat="1">
      <c r="D192" s="477"/>
    </row>
    <row r="193" spans="4:4" s="448" customFormat="1">
      <c r="D193" s="477"/>
    </row>
    <row r="194" spans="4:4" s="448" customFormat="1">
      <c r="D194" s="477"/>
    </row>
    <row r="195" spans="4:4" s="448" customFormat="1">
      <c r="D195" s="477"/>
    </row>
    <row r="196" spans="4:4" s="448" customFormat="1">
      <c r="D196" s="477"/>
    </row>
    <row r="197" spans="4:4" s="448" customFormat="1">
      <c r="D197" s="477"/>
    </row>
    <row r="198" spans="4:4" s="448" customFormat="1">
      <c r="D198" s="477"/>
    </row>
    <row r="199" spans="4:4" s="448" customFormat="1">
      <c r="D199" s="477"/>
    </row>
    <row r="200" spans="4:4" s="448" customFormat="1">
      <c r="D200" s="477"/>
    </row>
    <row r="201" spans="4:4" s="448" customFormat="1">
      <c r="D201" s="477"/>
    </row>
    <row r="202" spans="4:4" s="448" customFormat="1">
      <c r="D202" s="477"/>
    </row>
    <row r="203" spans="4:4" s="448" customFormat="1">
      <c r="D203" s="477"/>
    </row>
    <row r="204" spans="4:4" s="448" customFormat="1">
      <c r="D204" s="477"/>
    </row>
    <row r="205" spans="4:4" s="448" customFormat="1">
      <c r="D205" s="477"/>
    </row>
    <row r="206" spans="4:4" s="448" customFormat="1">
      <c r="D206" s="477"/>
    </row>
    <row r="207" spans="4:4" s="448" customFormat="1">
      <c r="D207" s="477"/>
    </row>
    <row r="208" spans="4:4" s="448" customFormat="1">
      <c r="D208" s="477"/>
    </row>
    <row r="209" spans="4:4" s="448" customFormat="1">
      <c r="D209" s="477"/>
    </row>
    <row r="210" spans="4:4" s="448" customFormat="1">
      <c r="D210" s="477"/>
    </row>
    <row r="211" spans="4:4" s="448" customFormat="1">
      <c r="D211" s="477"/>
    </row>
    <row r="212" spans="4:4" s="448" customFormat="1">
      <c r="D212" s="477"/>
    </row>
    <row r="213" spans="4:4" s="448" customFormat="1">
      <c r="D213" s="477"/>
    </row>
    <row r="214" spans="4:4" s="448" customFormat="1">
      <c r="D214" s="477"/>
    </row>
    <row r="215" spans="4:4" s="448" customFormat="1">
      <c r="D215" s="477"/>
    </row>
    <row r="216" spans="4:4" s="448" customFormat="1">
      <c r="D216" s="477"/>
    </row>
    <row r="217" spans="4:4" s="448" customFormat="1">
      <c r="D217" s="477"/>
    </row>
    <row r="218" spans="4:4" s="448" customFormat="1">
      <c r="D218" s="477"/>
    </row>
    <row r="219" spans="4:4" s="448" customFormat="1">
      <c r="D219" s="477"/>
    </row>
    <row r="220" spans="4:4" s="448" customFormat="1">
      <c r="D220" s="477"/>
    </row>
    <row r="221" spans="4:4" s="448" customFormat="1">
      <c r="D221" s="477"/>
    </row>
    <row r="222" spans="4:4" s="448" customFormat="1">
      <c r="D222" s="477"/>
    </row>
    <row r="223" spans="4:4" s="448" customFormat="1">
      <c r="D223" s="477"/>
    </row>
    <row r="224" spans="4:4" s="448" customFormat="1">
      <c r="D224" s="477"/>
    </row>
    <row r="225" spans="4:4" s="448" customFormat="1">
      <c r="D225" s="477"/>
    </row>
    <row r="226" spans="4:4" s="448" customFormat="1">
      <c r="D226" s="477"/>
    </row>
    <row r="227" spans="4:4" s="448" customFormat="1">
      <c r="D227" s="477"/>
    </row>
    <row r="228" spans="4:4" s="448" customFormat="1">
      <c r="D228" s="477"/>
    </row>
    <row r="229" spans="4:4" s="448" customFormat="1">
      <c r="D229" s="477"/>
    </row>
    <row r="230" spans="4:4" s="448" customFormat="1">
      <c r="D230" s="477"/>
    </row>
    <row r="231" spans="4:4" s="448" customFormat="1">
      <c r="D231" s="477"/>
    </row>
    <row r="232" spans="4:4" s="448" customFormat="1">
      <c r="D232" s="477"/>
    </row>
    <row r="233" spans="4:4" s="448" customFormat="1">
      <c r="D233" s="477"/>
    </row>
    <row r="234" spans="4:4" s="448" customFormat="1">
      <c r="D234" s="477"/>
    </row>
    <row r="235" spans="4:4" s="448" customFormat="1">
      <c r="D235" s="477"/>
    </row>
    <row r="236" spans="4:4" s="448" customFormat="1">
      <c r="D236" s="477"/>
    </row>
    <row r="237" spans="4:4" s="448" customFormat="1">
      <c r="D237" s="477"/>
    </row>
    <row r="238" spans="4:4" s="448" customFormat="1">
      <c r="D238" s="477"/>
    </row>
    <row r="239" spans="4:4" s="448" customFormat="1">
      <c r="D239" s="477"/>
    </row>
    <row r="240" spans="4:4" s="448" customFormat="1">
      <c r="D240" s="477"/>
    </row>
    <row r="241" spans="4:4" s="448" customFormat="1">
      <c r="D241" s="477"/>
    </row>
    <row r="242" spans="4:4" s="448" customFormat="1">
      <c r="D242" s="477"/>
    </row>
    <row r="243" spans="4:4" s="448" customFormat="1">
      <c r="D243" s="477"/>
    </row>
    <row r="244" spans="4:4" s="448" customFormat="1">
      <c r="D244" s="477"/>
    </row>
    <row r="245" spans="4:4" s="448" customFormat="1">
      <c r="D245" s="477"/>
    </row>
    <row r="246" spans="4:4" s="448" customFormat="1">
      <c r="D246" s="477"/>
    </row>
    <row r="247" spans="4:4" s="448" customFormat="1">
      <c r="D247" s="477"/>
    </row>
    <row r="248" spans="4:4" s="448" customFormat="1">
      <c r="D248" s="477"/>
    </row>
    <row r="249" spans="4:4" s="448" customFormat="1">
      <c r="D249" s="477"/>
    </row>
    <row r="250" spans="4:4" s="448" customFormat="1">
      <c r="D250" s="477"/>
    </row>
    <row r="251" spans="4:4" s="448" customFormat="1">
      <c r="D251" s="477"/>
    </row>
    <row r="252" spans="4:4" s="448" customFormat="1">
      <c r="D252" s="477"/>
    </row>
    <row r="253" spans="4:4" s="448" customFormat="1">
      <c r="D253" s="477"/>
    </row>
    <row r="254" spans="4:4" s="448" customFormat="1">
      <c r="D254" s="477"/>
    </row>
    <row r="255" spans="4:4" s="448" customFormat="1">
      <c r="D255" s="477"/>
    </row>
    <row r="256" spans="4:4" s="448" customFormat="1">
      <c r="D256" s="477"/>
    </row>
    <row r="257" spans="4:4" s="448" customFormat="1">
      <c r="D257" s="477"/>
    </row>
    <row r="258" spans="4:4" s="448" customFormat="1">
      <c r="D258" s="477"/>
    </row>
    <row r="259" spans="4:4" s="448" customFormat="1">
      <c r="D259" s="477"/>
    </row>
    <row r="260" spans="4:4" s="448" customFormat="1">
      <c r="D260" s="477"/>
    </row>
    <row r="261" spans="4:4" s="448" customFormat="1">
      <c r="D261" s="477"/>
    </row>
    <row r="262" spans="4:4" s="448" customFormat="1">
      <c r="D262" s="477"/>
    </row>
    <row r="263" spans="4:4" s="448" customFormat="1">
      <c r="D263" s="477"/>
    </row>
    <row r="264" spans="4:4" s="448" customFormat="1">
      <c r="D264" s="477"/>
    </row>
    <row r="265" spans="4:4" s="448" customFormat="1">
      <c r="D265" s="477"/>
    </row>
    <row r="266" spans="4:4" s="448" customFormat="1">
      <c r="D266" s="477"/>
    </row>
    <row r="267" spans="4:4" s="448" customFormat="1">
      <c r="D267" s="477"/>
    </row>
    <row r="268" spans="4:4" s="448" customFormat="1">
      <c r="D268" s="477"/>
    </row>
    <row r="269" spans="4:4" s="448" customFormat="1">
      <c r="D269" s="477"/>
    </row>
    <row r="270" spans="4:4" s="448" customFormat="1">
      <c r="D270" s="477"/>
    </row>
    <row r="271" spans="4:4" s="448" customFormat="1">
      <c r="D271" s="477"/>
    </row>
    <row r="272" spans="4:4" s="448" customFormat="1">
      <c r="D272" s="477"/>
    </row>
    <row r="273" spans="4:4" s="448" customFormat="1">
      <c r="D273" s="477"/>
    </row>
    <row r="274" spans="4:4" s="448" customFormat="1">
      <c r="D274" s="477"/>
    </row>
    <row r="275" spans="4:4" s="448" customFormat="1">
      <c r="D275" s="477"/>
    </row>
    <row r="276" spans="4:4" s="448" customFormat="1">
      <c r="D276" s="477"/>
    </row>
    <row r="277" spans="4:4" s="448" customFormat="1">
      <c r="D277" s="477"/>
    </row>
    <row r="278" spans="4:4" s="448" customFormat="1">
      <c r="D278" s="477"/>
    </row>
    <row r="279" spans="4:4" s="448" customFormat="1">
      <c r="D279" s="477"/>
    </row>
    <row r="280" spans="4:4" s="448" customFormat="1">
      <c r="D280" s="477"/>
    </row>
    <row r="281" spans="4:4" s="448" customFormat="1">
      <c r="D281" s="477"/>
    </row>
    <row r="282" spans="4:4" s="448" customFormat="1">
      <c r="D282" s="477"/>
    </row>
    <row r="283" spans="4:4" s="448" customFormat="1">
      <c r="D283" s="477"/>
    </row>
    <row r="284" spans="4:4" s="448" customFormat="1">
      <c r="D284" s="477"/>
    </row>
    <row r="285" spans="4:4" s="448" customFormat="1">
      <c r="D285" s="477"/>
    </row>
    <row r="286" spans="4:4" s="448" customFormat="1">
      <c r="D286" s="477"/>
    </row>
    <row r="287" spans="4:4" s="448" customFormat="1">
      <c r="D287" s="477"/>
    </row>
    <row r="288" spans="4:4" s="448" customFormat="1">
      <c r="D288" s="477"/>
    </row>
    <row r="289" spans="4:4" s="448" customFormat="1">
      <c r="D289" s="477"/>
    </row>
    <row r="290" spans="4:4" s="448" customFormat="1">
      <c r="D290" s="477"/>
    </row>
    <row r="291" spans="4:4" s="448" customFormat="1">
      <c r="D291" s="477"/>
    </row>
    <row r="292" spans="4:4" s="448" customFormat="1">
      <c r="D292" s="477"/>
    </row>
    <row r="293" spans="4:4" s="448" customFormat="1">
      <c r="D293" s="477"/>
    </row>
    <row r="294" spans="4:4" s="448" customFormat="1">
      <c r="D294" s="477"/>
    </row>
    <row r="295" spans="4:4" s="448" customFormat="1">
      <c r="D295" s="477"/>
    </row>
    <row r="296" spans="4:4" s="448" customFormat="1">
      <c r="D296" s="477"/>
    </row>
    <row r="297" spans="4:4" s="448" customFormat="1">
      <c r="D297" s="477"/>
    </row>
    <row r="298" spans="4:4" s="448" customFormat="1">
      <c r="D298" s="477"/>
    </row>
    <row r="299" spans="4:4" s="448" customFormat="1">
      <c r="D299" s="477"/>
    </row>
    <row r="300" spans="4:4" s="448" customFormat="1">
      <c r="D300" s="477"/>
    </row>
    <row r="301" spans="4:4" s="448" customFormat="1">
      <c r="D301" s="477"/>
    </row>
    <row r="302" spans="4:4" s="448" customFormat="1">
      <c r="D302" s="477"/>
    </row>
    <row r="303" spans="4:4" s="448" customFormat="1">
      <c r="D303" s="477"/>
    </row>
    <row r="304" spans="4:4" s="448" customFormat="1">
      <c r="D304" s="477"/>
    </row>
    <row r="305" spans="4:4" s="448" customFormat="1">
      <c r="D305" s="477"/>
    </row>
    <row r="306" spans="4:4" s="448" customFormat="1">
      <c r="D306" s="477"/>
    </row>
    <row r="307" spans="4:4" s="448" customFormat="1">
      <c r="D307" s="477"/>
    </row>
    <row r="308" spans="4:4" s="448" customFormat="1">
      <c r="D308" s="477"/>
    </row>
    <row r="309" spans="4:4" s="448" customFormat="1">
      <c r="D309" s="477"/>
    </row>
    <row r="310" spans="4:4" s="448" customFormat="1">
      <c r="D310" s="477"/>
    </row>
    <row r="311" spans="4:4" s="448" customFormat="1">
      <c r="D311" s="477"/>
    </row>
    <row r="312" spans="4:4" s="448" customFormat="1">
      <c r="D312" s="477"/>
    </row>
    <row r="313" spans="4:4" s="448" customFormat="1">
      <c r="D313" s="477"/>
    </row>
    <row r="314" spans="4:4" s="448" customFormat="1">
      <c r="D314" s="477"/>
    </row>
    <row r="315" spans="4:4" s="448" customFormat="1">
      <c r="D315" s="477"/>
    </row>
    <row r="316" spans="4:4" s="448" customFormat="1">
      <c r="D316" s="477"/>
    </row>
    <row r="317" spans="4:4" s="448" customFormat="1">
      <c r="D317" s="477"/>
    </row>
    <row r="318" spans="4:4" s="448" customFormat="1">
      <c r="D318" s="477"/>
    </row>
    <row r="319" spans="4:4" s="448" customFormat="1">
      <c r="D319" s="477"/>
    </row>
    <row r="320" spans="4:4" s="448" customFormat="1">
      <c r="D320" s="477"/>
    </row>
    <row r="321" spans="4:4" s="448" customFormat="1">
      <c r="D321" s="477"/>
    </row>
    <row r="322" spans="4:4" s="448" customFormat="1">
      <c r="D322" s="477"/>
    </row>
    <row r="323" spans="4:4" s="448" customFormat="1">
      <c r="D323" s="477"/>
    </row>
    <row r="324" spans="4:4" s="448" customFormat="1">
      <c r="D324" s="477"/>
    </row>
    <row r="325" spans="4:4" s="448" customFormat="1">
      <c r="D325" s="477"/>
    </row>
    <row r="326" spans="4:4" s="448" customFormat="1">
      <c r="D326" s="477"/>
    </row>
    <row r="327" spans="4:4" s="448" customFormat="1">
      <c r="D327" s="477"/>
    </row>
    <row r="328" spans="4:4" s="448" customFormat="1">
      <c r="D328" s="477"/>
    </row>
    <row r="329" spans="4:4" s="448" customFormat="1">
      <c r="D329" s="477"/>
    </row>
    <row r="330" spans="4:4" s="448" customFormat="1">
      <c r="D330" s="477"/>
    </row>
    <row r="331" spans="4:4" s="448" customFormat="1">
      <c r="D331" s="477"/>
    </row>
    <row r="332" spans="4:4" s="448" customFormat="1">
      <c r="D332" s="477"/>
    </row>
    <row r="333" spans="4:4" s="448" customFormat="1">
      <c r="D333" s="477"/>
    </row>
    <row r="334" spans="4:4" s="448" customFormat="1">
      <c r="D334" s="477"/>
    </row>
    <row r="335" spans="4:4" s="448" customFormat="1">
      <c r="D335" s="477"/>
    </row>
    <row r="336" spans="4:4" s="448" customFormat="1">
      <c r="D336" s="477"/>
    </row>
    <row r="337" spans="4:4" s="448" customFormat="1">
      <c r="D337" s="477"/>
    </row>
    <row r="338" spans="4:4" s="448" customFormat="1">
      <c r="D338" s="477"/>
    </row>
    <row r="339" spans="4:4" s="448" customFormat="1">
      <c r="D339" s="477"/>
    </row>
    <row r="340" spans="4:4" s="448" customFormat="1">
      <c r="D340" s="477"/>
    </row>
    <row r="341" spans="4:4" s="448" customFormat="1">
      <c r="D341" s="477"/>
    </row>
    <row r="342" spans="4:4" s="448" customFormat="1">
      <c r="D342" s="477"/>
    </row>
    <row r="343" spans="4:4" s="448" customFormat="1">
      <c r="D343" s="477"/>
    </row>
    <row r="344" spans="4:4" s="448" customFormat="1">
      <c r="D344" s="477"/>
    </row>
    <row r="345" spans="4:4" s="448" customFormat="1">
      <c r="D345" s="477"/>
    </row>
    <row r="346" spans="4:4" s="448" customFormat="1">
      <c r="D346" s="477"/>
    </row>
    <row r="347" spans="4:4" s="448" customFormat="1">
      <c r="D347" s="477"/>
    </row>
    <row r="348" spans="4:4" s="448" customFormat="1">
      <c r="D348" s="477"/>
    </row>
    <row r="349" spans="4:4" s="448" customFormat="1">
      <c r="D349" s="477"/>
    </row>
    <row r="350" spans="4:4" s="448" customFormat="1">
      <c r="D350" s="477"/>
    </row>
    <row r="351" spans="4:4" s="448" customFormat="1">
      <c r="D351" s="477"/>
    </row>
    <row r="352" spans="4:4" s="448" customFormat="1">
      <c r="D352" s="477"/>
    </row>
    <row r="353" spans="4:4" s="448" customFormat="1">
      <c r="D353" s="477"/>
    </row>
    <row r="354" spans="4:4" s="448" customFormat="1">
      <c r="D354" s="477"/>
    </row>
    <row r="355" spans="4:4" s="448" customFormat="1">
      <c r="D355" s="477"/>
    </row>
    <row r="356" spans="4:4" s="448" customFormat="1">
      <c r="D356" s="477"/>
    </row>
    <row r="357" spans="4:4" s="448" customFormat="1">
      <c r="D357" s="477"/>
    </row>
    <row r="358" spans="4:4" s="448" customFormat="1">
      <c r="D358" s="477"/>
    </row>
    <row r="359" spans="4:4" s="448" customFormat="1">
      <c r="D359" s="477"/>
    </row>
    <row r="360" spans="4:4" s="448" customFormat="1">
      <c r="D360" s="477"/>
    </row>
    <row r="361" spans="4:4" s="448" customFormat="1">
      <c r="D361" s="477"/>
    </row>
    <row r="362" spans="4:4" s="448" customFormat="1">
      <c r="D362" s="477"/>
    </row>
    <row r="363" spans="4:4" s="448" customFormat="1">
      <c r="D363" s="477"/>
    </row>
    <row r="364" spans="4:4" s="448" customFormat="1">
      <c r="D364" s="477"/>
    </row>
    <row r="365" spans="4:4" s="448" customFormat="1">
      <c r="D365" s="477"/>
    </row>
    <row r="366" spans="4:4" s="448" customFormat="1">
      <c r="D366" s="477"/>
    </row>
    <row r="367" spans="4:4" s="448" customFormat="1">
      <c r="D367" s="477"/>
    </row>
    <row r="368" spans="4:4" s="448" customFormat="1">
      <c r="D368" s="477"/>
    </row>
    <row r="369" spans="4:4" s="448" customFormat="1">
      <c r="D369" s="477"/>
    </row>
    <row r="370" spans="4:4" s="448" customFormat="1">
      <c r="D370" s="477"/>
    </row>
    <row r="371" spans="4:4" s="448" customFormat="1">
      <c r="D371" s="477"/>
    </row>
    <row r="372" spans="4:4" s="448" customFormat="1">
      <c r="D372" s="477"/>
    </row>
    <row r="373" spans="4:4" s="448" customFormat="1">
      <c r="D373" s="477"/>
    </row>
    <row r="374" spans="4:4" s="448" customFormat="1">
      <c r="D374" s="477"/>
    </row>
    <row r="375" spans="4:4" s="448" customFormat="1">
      <c r="D375" s="477"/>
    </row>
    <row r="376" spans="4:4" s="448" customFormat="1">
      <c r="D376" s="477"/>
    </row>
    <row r="377" spans="4:4" s="448" customFormat="1">
      <c r="D377" s="477"/>
    </row>
    <row r="378" spans="4:4" s="448" customFormat="1">
      <c r="D378" s="477"/>
    </row>
    <row r="379" spans="4:4" s="448" customFormat="1">
      <c r="D379" s="477"/>
    </row>
    <row r="380" spans="4:4" s="448" customFormat="1">
      <c r="D380" s="477"/>
    </row>
    <row r="381" spans="4:4" s="448" customFormat="1">
      <c r="D381" s="477"/>
    </row>
    <row r="382" spans="4:4" s="448" customFormat="1">
      <c r="D382" s="477"/>
    </row>
    <row r="383" spans="4:4" s="448" customFormat="1">
      <c r="D383" s="477"/>
    </row>
    <row r="384" spans="4:4" s="448" customFormat="1">
      <c r="D384" s="477"/>
    </row>
    <row r="385" spans="4:4" s="448" customFormat="1">
      <c r="D385" s="477"/>
    </row>
    <row r="386" spans="4:4" s="448" customFormat="1">
      <c r="D386" s="477"/>
    </row>
    <row r="387" spans="4:4" s="448" customFormat="1">
      <c r="D387" s="477"/>
    </row>
    <row r="388" spans="4:4" s="448" customFormat="1">
      <c r="D388" s="477"/>
    </row>
    <row r="389" spans="4:4" s="448" customFormat="1">
      <c r="D389" s="477"/>
    </row>
    <row r="390" spans="4:4" s="448" customFormat="1">
      <c r="D390" s="477"/>
    </row>
    <row r="391" spans="4:4" s="448" customFormat="1">
      <c r="D391" s="477"/>
    </row>
    <row r="392" spans="4:4" s="448" customFormat="1">
      <c r="D392" s="477"/>
    </row>
    <row r="393" spans="4:4" s="448" customFormat="1">
      <c r="D393" s="477"/>
    </row>
    <row r="394" spans="4:4" s="448" customFormat="1">
      <c r="D394" s="477"/>
    </row>
    <row r="395" spans="4:4" s="448" customFormat="1">
      <c r="D395" s="477"/>
    </row>
    <row r="396" spans="4:4" s="448" customFormat="1">
      <c r="D396" s="477"/>
    </row>
    <row r="397" spans="4:4" s="448" customFormat="1">
      <c r="D397" s="477"/>
    </row>
    <row r="398" spans="4:4" s="448" customFormat="1">
      <c r="D398" s="477"/>
    </row>
    <row r="399" spans="4:4" s="448" customFormat="1">
      <c r="D399" s="477"/>
    </row>
    <row r="400" spans="4:4" s="448" customFormat="1">
      <c r="D400" s="477"/>
    </row>
    <row r="401" spans="4:4" s="448" customFormat="1">
      <c r="D401" s="477"/>
    </row>
    <row r="402" spans="4:4" s="448" customFormat="1">
      <c r="D402" s="477"/>
    </row>
    <row r="403" spans="4:4" s="448" customFormat="1">
      <c r="D403" s="477"/>
    </row>
    <row r="404" spans="4:4" s="448" customFormat="1">
      <c r="D404" s="477"/>
    </row>
    <row r="405" spans="4:4" s="448" customFormat="1">
      <c r="D405" s="477"/>
    </row>
    <row r="406" spans="4:4" s="448" customFormat="1">
      <c r="D406" s="477"/>
    </row>
    <row r="407" spans="4:4" s="448" customFormat="1">
      <c r="D407" s="477"/>
    </row>
    <row r="408" spans="4:4" s="448" customFormat="1">
      <c r="D408" s="477"/>
    </row>
    <row r="409" spans="4:4" s="448" customFormat="1">
      <c r="D409" s="477"/>
    </row>
    <row r="410" spans="4:4" s="448" customFormat="1">
      <c r="D410" s="477"/>
    </row>
    <row r="411" spans="4:4" s="448" customFormat="1">
      <c r="D411" s="477"/>
    </row>
    <row r="412" spans="4:4" s="448" customFormat="1">
      <c r="D412" s="477"/>
    </row>
    <row r="413" spans="4:4" s="448" customFormat="1">
      <c r="D413" s="477"/>
    </row>
    <row r="414" spans="4:4" s="448" customFormat="1">
      <c r="D414" s="477"/>
    </row>
    <row r="415" spans="4:4" s="448" customFormat="1">
      <c r="D415" s="477"/>
    </row>
    <row r="416" spans="4:4" s="448" customFormat="1">
      <c r="D416" s="477"/>
    </row>
    <row r="417" spans="4:4" s="448" customFormat="1">
      <c r="D417" s="477"/>
    </row>
    <row r="418" spans="4:4" s="448" customFormat="1">
      <c r="D418" s="477"/>
    </row>
    <row r="419" spans="4:4" s="448" customFormat="1">
      <c r="D419" s="477"/>
    </row>
    <row r="420" spans="4:4" s="448" customFormat="1">
      <c r="D420" s="477"/>
    </row>
    <row r="421" spans="4:4" s="448" customFormat="1">
      <c r="D421" s="477"/>
    </row>
    <row r="422" spans="4:4" s="448" customFormat="1">
      <c r="D422" s="477"/>
    </row>
    <row r="423" spans="4:4" s="448" customFormat="1">
      <c r="D423" s="477"/>
    </row>
    <row r="424" spans="4:4" s="448" customFormat="1">
      <c r="D424" s="477"/>
    </row>
    <row r="425" spans="4:4" s="448" customFormat="1">
      <c r="D425" s="477"/>
    </row>
    <row r="426" spans="4:4" s="448" customFormat="1">
      <c r="D426" s="477"/>
    </row>
    <row r="427" spans="4:4" s="448" customFormat="1">
      <c r="D427" s="477"/>
    </row>
    <row r="428" spans="4:4" s="448" customFormat="1">
      <c r="D428" s="477"/>
    </row>
    <row r="429" spans="4:4" s="448" customFormat="1">
      <c r="D429" s="477"/>
    </row>
    <row r="430" spans="4:4" s="448" customFormat="1">
      <c r="D430" s="477"/>
    </row>
    <row r="431" spans="4:4" s="448" customFormat="1">
      <c r="D431" s="477"/>
    </row>
    <row r="432" spans="4:4" s="448" customFormat="1">
      <c r="D432" s="477"/>
    </row>
    <row r="433" spans="4:4" s="448" customFormat="1">
      <c r="D433" s="477"/>
    </row>
    <row r="434" spans="4:4" s="448" customFormat="1">
      <c r="D434" s="477"/>
    </row>
    <row r="435" spans="4:4" s="448" customFormat="1">
      <c r="D435" s="477"/>
    </row>
    <row r="436" spans="4:4" s="448" customFormat="1">
      <c r="D436" s="477"/>
    </row>
    <row r="437" spans="4:4" s="448" customFormat="1">
      <c r="D437" s="477"/>
    </row>
    <row r="438" spans="4:4" s="448" customFormat="1">
      <c r="D438" s="477"/>
    </row>
    <row r="439" spans="4:4" s="448" customFormat="1">
      <c r="D439" s="477"/>
    </row>
    <row r="440" spans="4:4" s="448" customFormat="1">
      <c r="D440" s="477"/>
    </row>
    <row r="441" spans="4:4" s="448" customFormat="1">
      <c r="D441" s="477"/>
    </row>
    <row r="442" spans="4:4" s="448" customFormat="1">
      <c r="D442" s="477"/>
    </row>
    <row r="443" spans="4:4" s="448" customFormat="1">
      <c r="D443" s="477"/>
    </row>
    <row r="444" spans="4:4" s="448" customFormat="1">
      <c r="D444" s="477"/>
    </row>
    <row r="445" spans="4:4" s="448" customFormat="1">
      <c r="D445" s="477"/>
    </row>
    <row r="446" spans="4:4" s="448" customFormat="1">
      <c r="D446" s="477"/>
    </row>
    <row r="447" spans="4:4" s="448" customFormat="1">
      <c r="D447" s="477"/>
    </row>
    <row r="448" spans="4:4" s="448" customFormat="1">
      <c r="D448" s="477"/>
    </row>
    <row r="449" spans="4:4" s="448" customFormat="1">
      <c r="D449" s="477"/>
    </row>
    <row r="450" spans="4:4" s="448" customFormat="1">
      <c r="D450" s="477"/>
    </row>
    <row r="451" spans="4:4" s="448" customFormat="1">
      <c r="D451" s="477"/>
    </row>
    <row r="452" spans="4:4" s="448" customFormat="1">
      <c r="D452" s="477"/>
    </row>
    <row r="453" spans="4:4" s="448" customFormat="1">
      <c r="D453" s="477"/>
    </row>
    <row r="454" spans="4:4" s="448" customFormat="1">
      <c r="D454" s="477"/>
    </row>
    <row r="455" spans="4:4" s="448" customFormat="1">
      <c r="D455" s="477"/>
    </row>
    <row r="456" spans="4:4" s="448" customFormat="1">
      <c r="D456" s="477"/>
    </row>
    <row r="457" spans="4:4" s="448" customFormat="1">
      <c r="D457" s="477"/>
    </row>
    <row r="458" spans="4:4" s="448" customFormat="1">
      <c r="D458" s="477"/>
    </row>
    <row r="459" spans="4:4" s="448" customFormat="1">
      <c r="D459" s="477"/>
    </row>
    <row r="460" spans="4:4" s="448" customFormat="1">
      <c r="D460" s="477"/>
    </row>
    <row r="461" spans="4:4" s="448" customFormat="1">
      <c r="D461" s="477"/>
    </row>
    <row r="462" spans="4:4" s="448" customFormat="1">
      <c r="D462" s="477"/>
    </row>
    <row r="463" spans="4:4" s="448" customFormat="1">
      <c r="D463" s="477"/>
    </row>
    <row r="464" spans="4:4" s="448" customFormat="1">
      <c r="D464" s="477"/>
    </row>
    <row r="465" spans="4:4" s="448" customFormat="1">
      <c r="D465" s="477"/>
    </row>
    <row r="466" spans="4:4" s="448" customFormat="1">
      <c r="D466" s="477"/>
    </row>
    <row r="467" spans="4:4" s="448" customFormat="1">
      <c r="D467" s="477"/>
    </row>
    <row r="468" spans="4:4" s="448" customFormat="1">
      <c r="D468" s="477"/>
    </row>
    <row r="469" spans="4:4" s="448" customFormat="1">
      <c r="D469" s="477"/>
    </row>
    <row r="470" spans="4:4" s="448" customFormat="1">
      <c r="D470" s="477"/>
    </row>
    <row r="471" spans="4:4" s="448" customFormat="1">
      <c r="D471" s="477"/>
    </row>
    <row r="472" spans="4:4" s="448" customFormat="1">
      <c r="D472" s="477"/>
    </row>
    <row r="473" spans="4:4" s="448" customFormat="1">
      <c r="D473" s="477"/>
    </row>
    <row r="474" spans="4:4" s="448" customFormat="1">
      <c r="D474" s="477"/>
    </row>
    <row r="475" spans="4:4" s="448" customFormat="1">
      <c r="D475" s="477"/>
    </row>
    <row r="476" spans="4:4" s="448" customFormat="1">
      <c r="D476" s="477"/>
    </row>
    <row r="477" spans="4:4" s="448" customFormat="1">
      <c r="D477" s="477"/>
    </row>
    <row r="478" spans="4:4" s="448" customFormat="1">
      <c r="D478" s="477"/>
    </row>
    <row r="479" spans="4:4" s="448" customFormat="1">
      <c r="D479" s="477"/>
    </row>
    <row r="480" spans="4:4" s="448" customFormat="1">
      <c r="D480" s="477"/>
    </row>
    <row r="481" spans="4:4" s="448" customFormat="1">
      <c r="D481" s="477"/>
    </row>
    <row r="482" spans="4:4" s="448" customFormat="1">
      <c r="D482" s="477"/>
    </row>
    <row r="483" spans="4:4" s="448" customFormat="1">
      <c r="D483" s="477"/>
    </row>
    <row r="484" spans="4:4" s="448" customFormat="1">
      <c r="D484" s="477"/>
    </row>
    <row r="485" spans="4:4" s="448" customFormat="1">
      <c r="D485" s="477"/>
    </row>
    <row r="486" spans="4:4" s="448" customFormat="1">
      <c r="D486" s="477"/>
    </row>
    <row r="487" spans="4:4" s="448" customFormat="1">
      <c r="D487" s="477"/>
    </row>
    <row r="488" spans="4:4" s="448" customFormat="1">
      <c r="D488" s="477"/>
    </row>
    <row r="489" spans="4:4" s="448" customFormat="1">
      <c r="D489" s="477"/>
    </row>
    <row r="490" spans="4:4" s="448" customFormat="1">
      <c r="D490" s="477"/>
    </row>
    <row r="491" spans="4:4" s="448" customFormat="1">
      <c r="D491" s="477"/>
    </row>
    <row r="492" spans="4:4" s="448" customFormat="1">
      <c r="D492" s="477"/>
    </row>
    <row r="493" spans="4:4" s="448" customFormat="1">
      <c r="D493" s="477"/>
    </row>
    <row r="494" spans="4:4" s="448" customFormat="1">
      <c r="D494" s="477"/>
    </row>
    <row r="495" spans="4:4" s="448" customFormat="1">
      <c r="D495" s="477"/>
    </row>
    <row r="496" spans="4:4" s="448" customFormat="1">
      <c r="D496" s="477"/>
    </row>
    <row r="497" spans="4:4" s="448" customFormat="1">
      <c r="D497" s="477"/>
    </row>
    <row r="498" spans="4:4" s="448" customFormat="1">
      <c r="D498" s="477"/>
    </row>
    <row r="499" spans="4:4" s="448" customFormat="1">
      <c r="D499" s="477"/>
    </row>
    <row r="500" spans="4:4" s="448" customFormat="1">
      <c r="D500" s="477"/>
    </row>
    <row r="501" spans="4:4" s="448" customFormat="1">
      <c r="D501" s="477"/>
    </row>
    <row r="502" spans="4:4" s="448" customFormat="1">
      <c r="D502" s="477"/>
    </row>
    <row r="503" spans="4:4" s="448" customFormat="1">
      <c r="D503" s="477"/>
    </row>
    <row r="504" spans="4:4" s="448" customFormat="1">
      <c r="D504" s="477"/>
    </row>
    <row r="505" spans="4:4" s="448" customFormat="1">
      <c r="D505" s="477"/>
    </row>
  </sheetData>
  <mergeCells count="4">
    <mergeCell ref="E8:G8"/>
    <mergeCell ref="I8:K8"/>
    <mergeCell ref="E9:G9"/>
    <mergeCell ref="I9:K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headerFooter scaleWithDoc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T505"/>
  <sheetViews>
    <sheetView showGridLines="0" view="pageBreakPreview" zoomScale="90" zoomScaleNormal="100" zoomScaleSheetLayoutView="90" workbookViewId="0">
      <selection activeCell="B5" sqref="B5"/>
    </sheetView>
  </sheetViews>
  <sheetFormatPr defaultColWidth="7.5703125" defaultRowHeight="16.5"/>
  <cols>
    <col min="1" max="1" width="1" style="452" customWidth="1"/>
    <col min="2" max="2" width="12.7109375" style="452" customWidth="1"/>
    <col min="3" max="3" width="32.28515625" style="452" customWidth="1"/>
    <col min="4" max="4" width="7" style="459" customWidth="1"/>
    <col min="5" max="5" width="7.85546875" style="452" customWidth="1"/>
    <col min="6" max="6" width="7.140625" style="452" customWidth="1"/>
    <col min="7" max="7" width="11.7109375" style="452" customWidth="1"/>
    <col min="8" max="8" width="0.7109375" style="452" customWidth="1"/>
    <col min="9" max="9" width="10.42578125" style="452" customWidth="1"/>
    <col min="10" max="10" width="10" style="452" customWidth="1"/>
    <col min="11" max="11" width="12.140625" style="452" customWidth="1"/>
    <col min="12" max="12" width="0.5703125" style="452" customWidth="1"/>
    <col min="13" max="13" width="0.140625" style="452" hidden="1" customWidth="1"/>
    <col min="14" max="254" width="7.5703125" style="452"/>
    <col min="255" max="255" width="1" style="452" customWidth="1"/>
    <col min="256" max="256" width="2.85546875" style="452" customWidth="1"/>
    <col min="257" max="257" width="4.28515625" style="452" customWidth="1"/>
    <col min="258" max="258" width="36.7109375" style="452" customWidth="1"/>
    <col min="259" max="259" width="1.5703125" style="452" customWidth="1"/>
    <col min="260" max="261" width="9.85546875" style="452" customWidth="1"/>
    <col min="262" max="262" width="13.28515625" style="452" customWidth="1"/>
    <col min="263" max="263" width="1.7109375" style="452" customWidth="1"/>
    <col min="264" max="265" width="9.85546875" style="452" customWidth="1"/>
    <col min="266" max="266" width="13.28515625" style="452" customWidth="1"/>
    <col min="267" max="267" width="0.5703125" style="452" customWidth="1"/>
    <col min="268" max="268" width="7.5703125" style="452" hidden="1" customWidth="1"/>
    <col min="269" max="269" width="1.5703125" style="452" customWidth="1"/>
    <col min="270" max="510" width="7.5703125" style="452"/>
    <col min="511" max="511" width="1" style="452" customWidth="1"/>
    <col min="512" max="512" width="2.85546875" style="452" customWidth="1"/>
    <col min="513" max="513" width="4.28515625" style="452" customWidth="1"/>
    <col min="514" max="514" width="36.7109375" style="452" customWidth="1"/>
    <col min="515" max="515" width="1.5703125" style="452" customWidth="1"/>
    <col min="516" max="517" width="9.85546875" style="452" customWidth="1"/>
    <col min="518" max="518" width="13.28515625" style="452" customWidth="1"/>
    <col min="519" max="519" width="1.7109375" style="452" customWidth="1"/>
    <col min="520" max="521" width="9.85546875" style="452" customWidth="1"/>
    <col min="522" max="522" width="13.28515625" style="452" customWidth="1"/>
    <col min="523" max="523" width="0.5703125" style="452" customWidth="1"/>
    <col min="524" max="524" width="7.5703125" style="452" hidden="1" customWidth="1"/>
    <col min="525" max="525" width="1.5703125" style="452" customWidth="1"/>
    <col min="526" max="766" width="7.5703125" style="452"/>
    <col min="767" max="767" width="1" style="452" customWidth="1"/>
    <col min="768" max="768" width="2.85546875" style="452" customWidth="1"/>
    <col min="769" max="769" width="4.28515625" style="452" customWidth="1"/>
    <col min="770" max="770" width="36.7109375" style="452" customWidth="1"/>
    <col min="771" max="771" width="1.5703125" style="452" customWidth="1"/>
    <col min="772" max="773" width="9.85546875" style="452" customWidth="1"/>
    <col min="774" max="774" width="13.28515625" style="452" customWidth="1"/>
    <col min="775" max="775" width="1.7109375" style="452" customWidth="1"/>
    <col min="776" max="777" width="9.85546875" style="452" customWidth="1"/>
    <col min="778" max="778" width="13.28515625" style="452" customWidth="1"/>
    <col min="779" max="779" width="0.5703125" style="452" customWidth="1"/>
    <col min="780" max="780" width="7.5703125" style="452" hidden="1" customWidth="1"/>
    <col min="781" max="781" width="1.5703125" style="452" customWidth="1"/>
    <col min="782" max="1022" width="7.5703125" style="452"/>
    <col min="1023" max="1023" width="1" style="452" customWidth="1"/>
    <col min="1024" max="1024" width="2.85546875" style="452" customWidth="1"/>
    <col min="1025" max="1025" width="4.28515625" style="452" customWidth="1"/>
    <col min="1026" max="1026" width="36.7109375" style="452" customWidth="1"/>
    <col min="1027" max="1027" width="1.5703125" style="452" customWidth="1"/>
    <col min="1028" max="1029" width="9.85546875" style="452" customWidth="1"/>
    <col min="1030" max="1030" width="13.28515625" style="452" customWidth="1"/>
    <col min="1031" max="1031" width="1.7109375" style="452" customWidth="1"/>
    <col min="1032" max="1033" width="9.85546875" style="452" customWidth="1"/>
    <col min="1034" max="1034" width="13.28515625" style="452" customWidth="1"/>
    <col min="1035" max="1035" width="0.5703125" style="452" customWidth="1"/>
    <col min="1036" max="1036" width="7.5703125" style="452" hidden="1" customWidth="1"/>
    <col min="1037" max="1037" width="1.5703125" style="452" customWidth="1"/>
    <col min="1038" max="1278" width="7.5703125" style="452"/>
    <col min="1279" max="1279" width="1" style="452" customWidth="1"/>
    <col min="1280" max="1280" width="2.85546875" style="452" customWidth="1"/>
    <col min="1281" max="1281" width="4.28515625" style="452" customWidth="1"/>
    <col min="1282" max="1282" width="36.7109375" style="452" customWidth="1"/>
    <col min="1283" max="1283" width="1.5703125" style="452" customWidth="1"/>
    <col min="1284" max="1285" width="9.85546875" style="452" customWidth="1"/>
    <col min="1286" max="1286" width="13.28515625" style="452" customWidth="1"/>
    <col min="1287" max="1287" width="1.7109375" style="452" customWidth="1"/>
    <col min="1288" max="1289" width="9.85546875" style="452" customWidth="1"/>
    <col min="1290" max="1290" width="13.28515625" style="452" customWidth="1"/>
    <col min="1291" max="1291" width="0.5703125" style="452" customWidth="1"/>
    <col min="1292" max="1292" width="7.5703125" style="452" hidden="1" customWidth="1"/>
    <col min="1293" max="1293" width="1.5703125" style="452" customWidth="1"/>
    <col min="1294" max="1534" width="7.5703125" style="452"/>
    <col min="1535" max="1535" width="1" style="452" customWidth="1"/>
    <col min="1536" max="1536" width="2.85546875" style="452" customWidth="1"/>
    <col min="1537" max="1537" width="4.28515625" style="452" customWidth="1"/>
    <col min="1538" max="1538" width="36.7109375" style="452" customWidth="1"/>
    <col min="1539" max="1539" width="1.5703125" style="452" customWidth="1"/>
    <col min="1540" max="1541" width="9.85546875" style="452" customWidth="1"/>
    <col min="1542" max="1542" width="13.28515625" style="452" customWidth="1"/>
    <col min="1543" max="1543" width="1.7109375" style="452" customWidth="1"/>
    <col min="1544" max="1545" width="9.85546875" style="452" customWidth="1"/>
    <col min="1546" max="1546" width="13.28515625" style="452" customWidth="1"/>
    <col min="1547" max="1547" width="0.5703125" style="452" customWidth="1"/>
    <col min="1548" max="1548" width="7.5703125" style="452" hidden="1" customWidth="1"/>
    <col min="1549" max="1549" width="1.5703125" style="452" customWidth="1"/>
    <col min="1550" max="1790" width="7.5703125" style="452"/>
    <col min="1791" max="1791" width="1" style="452" customWidth="1"/>
    <col min="1792" max="1792" width="2.85546875" style="452" customWidth="1"/>
    <col min="1793" max="1793" width="4.28515625" style="452" customWidth="1"/>
    <col min="1794" max="1794" width="36.7109375" style="452" customWidth="1"/>
    <col min="1795" max="1795" width="1.5703125" style="452" customWidth="1"/>
    <col min="1796" max="1797" width="9.85546875" style="452" customWidth="1"/>
    <col min="1798" max="1798" width="13.28515625" style="452" customWidth="1"/>
    <col min="1799" max="1799" width="1.7109375" style="452" customWidth="1"/>
    <col min="1800" max="1801" width="9.85546875" style="452" customWidth="1"/>
    <col min="1802" max="1802" width="13.28515625" style="452" customWidth="1"/>
    <col min="1803" max="1803" width="0.5703125" style="452" customWidth="1"/>
    <col min="1804" max="1804" width="7.5703125" style="452" hidden="1" customWidth="1"/>
    <col min="1805" max="1805" width="1.5703125" style="452" customWidth="1"/>
    <col min="1806" max="2046" width="7.5703125" style="452"/>
    <col min="2047" max="2047" width="1" style="452" customWidth="1"/>
    <col min="2048" max="2048" width="2.85546875" style="452" customWidth="1"/>
    <col min="2049" max="2049" width="4.28515625" style="452" customWidth="1"/>
    <col min="2050" max="2050" width="36.7109375" style="452" customWidth="1"/>
    <col min="2051" max="2051" width="1.5703125" style="452" customWidth="1"/>
    <col min="2052" max="2053" width="9.85546875" style="452" customWidth="1"/>
    <col min="2054" max="2054" width="13.28515625" style="452" customWidth="1"/>
    <col min="2055" max="2055" width="1.7109375" style="452" customWidth="1"/>
    <col min="2056" max="2057" width="9.85546875" style="452" customWidth="1"/>
    <col min="2058" max="2058" width="13.28515625" style="452" customWidth="1"/>
    <col min="2059" max="2059" width="0.5703125" style="452" customWidth="1"/>
    <col min="2060" max="2060" width="7.5703125" style="452" hidden="1" customWidth="1"/>
    <col min="2061" max="2061" width="1.5703125" style="452" customWidth="1"/>
    <col min="2062" max="2302" width="7.5703125" style="452"/>
    <col min="2303" max="2303" width="1" style="452" customWidth="1"/>
    <col min="2304" max="2304" width="2.85546875" style="452" customWidth="1"/>
    <col min="2305" max="2305" width="4.28515625" style="452" customWidth="1"/>
    <col min="2306" max="2306" width="36.7109375" style="452" customWidth="1"/>
    <col min="2307" max="2307" width="1.5703125" style="452" customWidth="1"/>
    <col min="2308" max="2309" width="9.85546875" style="452" customWidth="1"/>
    <col min="2310" max="2310" width="13.28515625" style="452" customWidth="1"/>
    <col min="2311" max="2311" width="1.7109375" style="452" customWidth="1"/>
    <col min="2312" max="2313" width="9.85546875" style="452" customWidth="1"/>
    <col min="2314" max="2314" width="13.28515625" style="452" customWidth="1"/>
    <col min="2315" max="2315" width="0.5703125" style="452" customWidth="1"/>
    <col min="2316" max="2316" width="7.5703125" style="452" hidden="1" customWidth="1"/>
    <col min="2317" max="2317" width="1.5703125" style="452" customWidth="1"/>
    <col min="2318" max="2558" width="7.5703125" style="452"/>
    <col min="2559" max="2559" width="1" style="452" customWidth="1"/>
    <col min="2560" max="2560" width="2.85546875" style="452" customWidth="1"/>
    <col min="2561" max="2561" width="4.28515625" style="452" customWidth="1"/>
    <col min="2562" max="2562" width="36.7109375" style="452" customWidth="1"/>
    <col min="2563" max="2563" width="1.5703125" style="452" customWidth="1"/>
    <col min="2564" max="2565" width="9.85546875" style="452" customWidth="1"/>
    <col min="2566" max="2566" width="13.28515625" style="452" customWidth="1"/>
    <col min="2567" max="2567" width="1.7109375" style="452" customWidth="1"/>
    <col min="2568" max="2569" width="9.85546875" style="452" customWidth="1"/>
    <col min="2570" max="2570" width="13.28515625" style="452" customWidth="1"/>
    <col min="2571" max="2571" width="0.5703125" style="452" customWidth="1"/>
    <col min="2572" max="2572" width="7.5703125" style="452" hidden="1" customWidth="1"/>
    <col min="2573" max="2573" width="1.5703125" style="452" customWidth="1"/>
    <col min="2574" max="2814" width="7.5703125" style="452"/>
    <col min="2815" max="2815" width="1" style="452" customWidth="1"/>
    <col min="2816" max="2816" width="2.85546875" style="452" customWidth="1"/>
    <col min="2817" max="2817" width="4.28515625" style="452" customWidth="1"/>
    <col min="2818" max="2818" width="36.7109375" style="452" customWidth="1"/>
    <col min="2819" max="2819" width="1.5703125" style="452" customWidth="1"/>
    <col min="2820" max="2821" width="9.85546875" style="452" customWidth="1"/>
    <col min="2822" max="2822" width="13.28515625" style="452" customWidth="1"/>
    <col min="2823" max="2823" width="1.7109375" style="452" customWidth="1"/>
    <col min="2824" max="2825" width="9.85546875" style="452" customWidth="1"/>
    <col min="2826" max="2826" width="13.28515625" style="452" customWidth="1"/>
    <col min="2827" max="2827" width="0.5703125" style="452" customWidth="1"/>
    <col min="2828" max="2828" width="7.5703125" style="452" hidden="1" customWidth="1"/>
    <col min="2829" max="2829" width="1.5703125" style="452" customWidth="1"/>
    <col min="2830" max="3070" width="7.5703125" style="452"/>
    <col min="3071" max="3071" width="1" style="452" customWidth="1"/>
    <col min="3072" max="3072" width="2.85546875" style="452" customWidth="1"/>
    <col min="3073" max="3073" width="4.28515625" style="452" customWidth="1"/>
    <col min="3074" max="3074" width="36.7109375" style="452" customWidth="1"/>
    <col min="3075" max="3075" width="1.5703125" style="452" customWidth="1"/>
    <col min="3076" max="3077" width="9.85546875" style="452" customWidth="1"/>
    <col min="3078" max="3078" width="13.28515625" style="452" customWidth="1"/>
    <col min="3079" max="3079" width="1.7109375" style="452" customWidth="1"/>
    <col min="3080" max="3081" width="9.85546875" style="452" customWidth="1"/>
    <col min="3082" max="3082" width="13.28515625" style="452" customWidth="1"/>
    <col min="3083" max="3083" width="0.5703125" style="452" customWidth="1"/>
    <col min="3084" max="3084" width="7.5703125" style="452" hidden="1" customWidth="1"/>
    <col min="3085" max="3085" width="1.5703125" style="452" customWidth="1"/>
    <col min="3086" max="3326" width="7.5703125" style="452"/>
    <col min="3327" max="3327" width="1" style="452" customWidth="1"/>
    <col min="3328" max="3328" width="2.85546875" style="452" customWidth="1"/>
    <col min="3329" max="3329" width="4.28515625" style="452" customWidth="1"/>
    <col min="3330" max="3330" width="36.7109375" style="452" customWidth="1"/>
    <col min="3331" max="3331" width="1.5703125" style="452" customWidth="1"/>
    <col min="3332" max="3333" width="9.85546875" style="452" customWidth="1"/>
    <col min="3334" max="3334" width="13.28515625" style="452" customWidth="1"/>
    <col min="3335" max="3335" width="1.7109375" style="452" customWidth="1"/>
    <col min="3336" max="3337" width="9.85546875" style="452" customWidth="1"/>
    <col min="3338" max="3338" width="13.28515625" style="452" customWidth="1"/>
    <col min="3339" max="3339" width="0.5703125" style="452" customWidth="1"/>
    <col min="3340" max="3340" width="7.5703125" style="452" hidden="1" customWidth="1"/>
    <col min="3341" max="3341" width="1.5703125" style="452" customWidth="1"/>
    <col min="3342" max="3582" width="7.5703125" style="452"/>
    <col min="3583" max="3583" width="1" style="452" customWidth="1"/>
    <col min="3584" max="3584" width="2.85546875" style="452" customWidth="1"/>
    <col min="3585" max="3585" width="4.28515625" style="452" customWidth="1"/>
    <col min="3586" max="3586" width="36.7109375" style="452" customWidth="1"/>
    <col min="3587" max="3587" width="1.5703125" style="452" customWidth="1"/>
    <col min="3588" max="3589" width="9.85546875" style="452" customWidth="1"/>
    <col min="3590" max="3590" width="13.28515625" style="452" customWidth="1"/>
    <col min="3591" max="3591" width="1.7109375" style="452" customWidth="1"/>
    <col min="3592" max="3593" width="9.85546875" style="452" customWidth="1"/>
    <col min="3594" max="3594" width="13.28515625" style="452" customWidth="1"/>
    <col min="3595" max="3595" width="0.5703125" style="452" customWidth="1"/>
    <col min="3596" max="3596" width="7.5703125" style="452" hidden="1" customWidth="1"/>
    <col min="3597" max="3597" width="1.5703125" style="452" customWidth="1"/>
    <col min="3598" max="3838" width="7.5703125" style="452"/>
    <col min="3839" max="3839" width="1" style="452" customWidth="1"/>
    <col min="3840" max="3840" width="2.85546875" style="452" customWidth="1"/>
    <col min="3841" max="3841" width="4.28515625" style="452" customWidth="1"/>
    <col min="3842" max="3842" width="36.7109375" style="452" customWidth="1"/>
    <col min="3843" max="3843" width="1.5703125" style="452" customWidth="1"/>
    <col min="3844" max="3845" width="9.85546875" style="452" customWidth="1"/>
    <col min="3846" max="3846" width="13.28515625" style="452" customWidth="1"/>
    <col min="3847" max="3847" width="1.7109375" style="452" customWidth="1"/>
    <col min="3848" max="3849" width="9.85546875" style="452" customWidth="1"/>
    <col min="3850" max="3850" width="13.28515625" style="452" customWidth="1"/>
    <col min="3851" max="3851" width="0.5703125" style="452" customWidth="1"/>
    <col min="3852" max="3852" width="7.5703125" style="452" hidden="1" customWidth="1"/>
    <col min="3853" max="3853" width="1.5703125" style="452" customWidth="1"/>
    <col min="3854" max="4094" width="7.5703125" style="452"/>
    <col min="4095" max="4095" width="1" style="452" customWidth="1"/>
    <col min="4096" max="4096" width="2.85546875" style="452" customWidth="1"/>
    <col min="4097" max="4097" width="4.28515625" style="452" customWidth="1"/>
    <col min="4098" max="4098" width="36.7109375" style="452" customWidth="1"/>
    <col min="4099" max="4099" width="1.5703125" style="452" customWidth="1"/>
    <col min="4100" max="4101" width="9.85546875" style="452" customWidth="1"/>
    <col min="4102" max="4102" width="13.28515625" style="452" customWidth="1"/>
    <col min="4103" max="4103" width="1.7109375" style="452" customWidth="1"/>
    <col min="4104" max="4105" width="9.85546875" style="452" customWidth="1"/>
    <col min="4106" max="4106" width="13.28515625" style="452" customWidth="1"/>
    <col min="4107" max="4107" width="0.5703125" style="452" customWidth="1"/>
    <col min="4108" max="4108" width="7.5703125" style="452" hidden="1" customWidth="1"/>
    <col min="4109" max="4109" width="1.5703125" style="452" customWidth="1"/>
    <col min="4110" max="4350" width="7.5703125" style="452"/>
    <col min="4351" max="4351" width="1" style="452" customWidth="1"/>
    <col min="4352" max="4352" width="2.85546875" style="452" customWidth="1"/>
    <col min="4353" max="4353" width="4.28515625" style="452" customWidth="1"/>
    <col min="4354" max="4354" width="36.7109375" style="452" customWidth="1"/>
    <col min="4355" max="4355" width="1.5703125" style="452" customWidth="1"/>
    <col min="4356" max="4357" width="9.85546875" style="452" customWidth="1"/>
    <col min="4358" max="4358" width="13.28515625" style="452" customWidth="1"/>
    <col min="4359" max="4359" width="1.7109375" style="452" customWidth="1"/>
    <col min="4360" max="4361" width="9.85546875" style="452" customWidth="1"/>
    <col min="4362" max="4362" width="13.28515625" style="452" customWidth="1"/>
    <col min="4363" max="4363" width="0.5703125" style="452" customWidth="1"/>
    <col min="4364" max="4364" width="7.5703125" style="452" hidden="1" customWidth="1"/>
    <col min="4365" max="4365" width="1.5703125" style="452" customWidth="1"/>
    <col min="4366" max="4606" width="7.5703125" style="452"/>
    <col min="4607" max="4607" width="1" style="452" customWidth="1"/>
    <col min="4608" max="4608" width="2.85546875" style="452" customWidth="1"/>
    <col min="4609" max="4609" width="4.28515625" style="452" customWidth="1"/>
    <col min="4610" max="4610" width="36.7109375" style="452" customWidth="1"/>
    <col min="4611" max="4611" width="1.5703125" style="452" customWidth="1"/>
    <col min="4612" max="4613" width="9.85546875" style="452" customWidth="1"/>
    <col min="4614" max="4614" width="13.28515625" style="452" customWidth="1"/>
    <col min="4615" max="4615" width="1.7109375" style="452" customWidth="1"/>
    <col min="4616" max="4617" width="9.85546875" style="452" customWidth="1"/>
    <col min="4618" max="4618" width="13.28515625" style="452" customWidth="1"/>
    <col min="4619" max="4619" width="0.5703125" style="452" customWidth="1"/>
    <col min="4620" max="4620" width="7.5703125" style="452" hidden="1" customWidth="1"/>
    <col min="4621" max="4621" width="1.5703125" style="452" customWidth="1"/>
    <col min="4622" max="4862" width="7.5703125" style="452"/>
    <col min="4863" max="4863" width="1" style="452" customWidth="1"/>
    <col min="4864" max="4864" width="2.85546875" style="452" customWidth="1"/>
    <col min="4865" max="4865" width="4.28515625" style="452" customWidth="1"/>
    <col min="4866" max="4866" width="36.7109375" style="452" customWidth="1"/>
    <col min="4867" max="4867" width="1.5703125" style="452" customWidth="1"/>
    <col min="4868" max="4869" width="9.85546875" style="452" customWidth="1"/>
    <col min="4870" max="4870" width="13.28515625" style="452" customWidth="1"/>
    <col min="4871" max="4871" width="1.7109375" style="452" customWidth="1"/>
    <col min="4872" max="4873" width="9.85546875" style="452" customWidth="1"/>
    <col min="4874" max="4874" width="13.28515625" style="452" customWidth="1"/>
    <col min="4875" max="4875" width="0.5703125" style="452" customWidth="1"/>
    <col min="4876" max="4876" width="7.5703125" style="452" hidden="1" customWidth="1"/>
    <col min="4877" max="4877" width="1.5703125" style="452" customWidth="1"/>
    <col min="4878" max="5118" width="7.5703125" style="452"/>
    <col min="5119" max="5119" width="1" style="452" customWidth="1"/>
    <col min="5120" max="5120" width="2.85546875" style="452" customWidth="1"/>
    <col min="5121" max="5121" width="4.28515625" style="452" customWidth="1"/>
    <col min="5122" max="5122" width="36.7109375" style="452" customWidth="1"/>
    <col min="5123" max="5123" width="1.5703125" style="452" customWidth="1"/>
    <col min="5124" max="5125" width="9.85546875" style="452" customWidth="1"/>
    <col min="5126" max="5126" width="13.28515625" style="452" customWidth="1"/>
    <col min="5127" max="5127" width="1.7109375" style="452" customWidth="1"/>
    <col min="5128" max="5129" width="9.85546875" style="452" customWidth="1"/>
    <col min="5130" max="5130" width="13.28515625" style="452" customWidth="1"/>
    <col min="5131" max="5131" width="0.5703125" style="452" customWidth="1"/>
    <col min="5132" max="5132" width="7.5703125" style="452" hidden="1" customWidth="1"/>
    <col min="5133" max="5133" width="1.5703125" style="452" customWidth="1"/>
    <col min="5134" max="5374" width="7.5703125" style="452"/>
    <col min="5375" max="5375" width="1" style="452" customWidth="1"/>
    <col min="5376" max="5376" width="2.85546875" style="452" customWidth="1"/>
    <col min="5377" max="5377" width="4.28515625" style="452" customWidth="1"/>
    <col min="5378" max="5378" width="36.7109375" style="452" customWidth="1"/>
    <col min="5379" max="5379" width="1.5703125" style="452" customWidth="1"/>
    <col min="5380" max="5381" width="9.85546875" style="452" customWidth="1"/>
    <col min="5382" max="5382" width="13.28515625" style="452" customWidth="1"/>
    <col min="5383" max="5383" width="1.7109375" style="452" customWidth="1"/>
    <col min="5384" max="5385" width="9.85546875" style="452" customWidth="1"/>
    <col min="5386" max="5386" width="13.28515625" style="452" customWidth="1"/>
    <col min="5387" max="5387" width="0.5703125" style="452" customWidth="1"/>
    <col min="5388" max="5388" width="7.5703125" style="452" hidden="1" customWidth="1"/>
    <col min="5389" max="5389" width="1.5703125" style="452" customWidth="1"/>
    <col min="5390" max="5630" width="7.5703125" style="452"/>
    <col min="5631" max="5631" width="1" style="452" customWidth="1"/>
    <col min="5632" max="5632" width="2.85546875" style="452" customWidth="1"/>
    <col min="5633" max="5633" width="4.28515625" style="452" customWidth="1"/>
    <col min="5634" max="5634" width="36.7109375" style="452" customWidth="1"/>
    <col min="5635" max="5635" width="1.5703125" style="452" customWidth="1"/>
    <col min="5636" max="5637" width="9.85546875" style="452" customWidth="1"/>
    <col min="5638" max="5638" width="13.28515625" style="452" customWidth="1"/>
    <col min="5639" max="5639" width="1.7109375" style="452" customWidth="1"/>
    <col min="5640" max="5641" width="9.85546875" style="452" customWidth="1"/>
    <col min="5642" max="5642" width="13.28515625" style="452" customWidth="1"/>
    <col min="5643" max="5643" width="0.5703125" style="452" customWidth="1"/>
    <col min="5644" max="5644" width="7.5703125" style="452" hidden="1" customWidth="1"/>
    <col min="5645" max="5645" width="1.5703125" style="452" customWidth="1"/>
    <col min="5646" max="5886" width="7.5703125" style="452"/>
    <col min="5887" max="5887" width="1" style="452" customWidth="1"/>
    <col min="5888" max="5888" width="2.85546875" style="452" customWidth="1"/>
    <col min="5889" max="5889" width="4.28515625" style="452" customWidth="1"/>
    <col min="5890" max="5890" width="36.7109375" style="452" customWidth="1"/>
    <col min="5891" max="5891" width="1.5703125" style="452" customWidth="1"/>
    <col min="5892" max="5893" width="9.85546875" style="452" customWidth="1"/>
    <col min="5894" max="5894" width="13.28515625" style="452" customWidth="1"/>
    <col min="5895" max="5895" width="1.7109375" style="452" customWidth="1"/>
    <col min="5896" max="5897" width="9.85546875" style="452" customWidth="1"/>
    <col min="5898" max="5898" width="13.28515625" style="452" customWidth="1"/>
    <col min="5899" max="5899" width="0.5703125" style="452" customWidth="1"/>
    <col min="5900" max="5900" width="7.5703125" style="452" hidden="1" customWidth="1"/>
    <col min="5901" max="5901" width="1.5703125" style="452" customWidth="1"/>
    <col min="5902" max="6142" width="7.5703125" style="452"/>
    <col min="6143" max="6143" width="1" style="452" customWidth="1"/>
    <col min="6144" max="6144" width="2.85546875" style="452" customWidth="1"/>
    <col min="6145" max="6145" width="4.28515625" style="452" customWidth="1"/>
    <col min="6146" max="6146" width="36.7109375" style="452" customWidth="1"/>
    <col min="6147" max="6147" width="1.5703125" style="452" customWidth="1"/>
    <col min="6148" max="6149" width="9.85546875" style="452" customWidth="1"/>
    <col min="6150" max="6150" width="13.28515625" style="452" customWidth="1"/>
    <col min="6151" max="6151" width="1.7109375" style="452" customWidth="1"/>
    <col min="6152" max="6153" width="9.85546875" style="452" customWidth="1"/>
    <col min="6154" max="6154" width="13.28515625" style="452" customWidth="1"/>
    <col min="6155" max="6155" width="0.5703125" style="452" customWidth="1"/>
    <col min="6156" max="6156" width="7.5703125" style="452" hidden="1" customWidth="1"/>
    <col min="6157" max="6157" width="1.5703125" style="452" customWidth="1"/>
    <col min="6158" max="6398" width="7.5703125" style="452"/>
    <col min="6399" max="6399" width="1" style="452" customWidth="1"/>
    <col min="6400" max="6400" width="2.85546875" style="452" customWidth="1"/>
    <col min="6401" max="6401" width="4.28515625" style="452" customWidth="1"/>
    <col min="6402" max="6402" width="36.7109375" style="452" customWidth="1"/>
    <col min="6403" max="6403" width="1.5703125" style="452" customWidth="1"/>
    <col min="6404" max="6405" width="9.85546875" style="452" customWidth="1"/>
    <col min="6406" max="6406" width="13.28515625" style="452" customWidth="1"/>
    <col min="6407" max="6407" width="1.7109375" style="452" customWidth="1"/>
    <col min="6408" max="6409" width="9.85546875" style="452" customWidth="1"/>
    <col min="6410" max="6410" width="13.28515625" style="452" customWidth="1"/>
    <col min="6411" max="6411" width="0.5703125" style="452" customWidth="1"/>
    <col min="6412" max="6412" width="7.5703125" style="452" hidden="1" customWidth="1"/>
    <col min="6413" max="6413" width="1.5703125" style="452" customWidth="1"/>
    <col min="6414" max="6654" width="7.5703125" style="452"/>
    <col min="6655" max="6655" width="1" style="452" customWidth="1"/>
    <col min="6656" max="6656" width="2.85546875" style="452" customWidth="1"/>
    <col min="6657" max="6657" width="4.28515625" style="452" customWidth="1"/>
    <col min="6658" max="6658" width="36.7109375" style="452" customWidth="1"/>
    <col min="6659" max="6659" width="1.5703125" style="452" customWidth="1"/>
    <col min="6660" max="6661" width="9.85546875" style="452" customWidth="1"/>
    <col min="6662" max="6662" width="13.28515625" style="452" customWidth="1"/>
    <col min="6663" max="6663" width="1.7109375" style="452" customWidth="1"/>
    <col min="6664" max="6665" width="9.85546875" style="452" customWidth="1"/>
    <col min="6666" max="6666" width="13.28515625" style="452" customWidth="1"/>
    <col min="6667" max="6667" width="0.5703125" style="452" customWidth="1"/>
    <col min="6668" max="6668" width="7.5703125" style="452" hidden="1" customWidth="1"/>
    <col min="6669" max="6669" width="1.5703125" style="452" customWidth="1"/>
    <col min="6670" max="6910" width="7.5703125" style="452"/>
    <col min="6911" max="6911" width="1" style="452" customWidth="1"/>
    <col min="6912" max="6912" width="2.85546875" style="452" customWidth="1"/>
    <col min="6913" max="6913" width="4.28515625" style="452" customWidth="1"/>
    <col min="6914" max="6914" width="36.7109375" style="452" customWidth="1"/>
    <col min="6915" max="6915" width="1.5703125" style="452" customWidth="1"/>
    <col min="6916" max="6917" width="9.85546875" style="452" customWidth="1"/>
    <col min="6918" max="6918" width="13.28515625" style="452" customWidth="1"/>
    <col min="6919" max="6919" width="1.7109375" style="452" customWidth="1"/>
    <col min="6920" max="6921" width="9.85546875" style="452" customWidth="1"/>
    <col min="6922" max="6922" width="13.28515625" style="452" customWidth="1"/>
    <col min="6923" max="6923" width="0.5703125" style="452" customWidth="1"/>
    <col min="6924" max="6924" width="7.5703125" style="452" hidden="1" customWidth="1"/>
    <col min="6925" max="6925" width="1.5703125" style="452" customWidth="1"/>
    <col min="6926" max="7166" width="7.5703125" style="452"/>
    <col min="7167" max="7167" width="1" style="452" customWidth="1"/>
    <col min="7168" max="7168" width="2.85546875" style="452" customWidth="1"/>
    <col min="7169" max="7169" width="4.28515625" style="452" customWidth="1"/>
    <col min="7170" max="7170" width="36.7109375" style="452" customWidth="1"/>
    <col min="7171" max="7171" width="1.5703125" style="452" customWidth="1"/>
    <col min="7172" max="7173" width="9.85546875" style="452" customWidth="1"/>
    <col min="7174" max="7174" width="13.28515625" style="452" customWidth="1"/>
    <col min="7175" max="7175" width="1.7109375" style="452" customWidth="1"/>
    <col min="7176" max="7177" width="9.85546875" style="452" customWidth="1"/>
    <col min="7178" max="7178" width="13.28515625" style="452" customWidth="1"/>
    <col min="7179" max="7179" width="0.5703125" style="452" customWidth="1"/>
    <col min="7180" max="7180" width="7.5703125" style="452" hidden="1" customWidth="1"/>
    <col min="7181" max="7181" width="1.5703125" style="452" customWidth="1"/>
    <col min="7182" max="7422" width="7.5703125" style="452"/>
    <col min="7423" max="7423" width="1" style="452" customWidth="1"/>
    <col min="7424" max="7424" width="2.85546875" style="452" customWidth="1"/>
    <col min="7425" max="7425" width="4.28515625" style="452" customWidth="1"/>
    <col min="7426" max="7426" width="36.7109375" style="452" customWidth="1"/>
    <col min="7427" max="7427" width="1.5703125" style="452" customWidth="1"/>
    <col min="7428" max="7429" width="9.85546875" style="452" customWidth="1"/>
    <col min="7430" max="7430" width="13.28515625" style="452" customWidth="1"/>
    <col min="7431" max="7431" width="1.7109375" style="452" customWidth="1"/>
    <col min="7432" max="7433" width="9.85546875" style="452" customWidth="1"/>
    <col min="7434" max="7434" width="13.28515625" style="452" customWidth="1"/>
    <col min="7435" max="7435" width="0.5703125" style="452" customWidth="1"/>
    <col min="7436" max="7436" width="7.5703125" style="452" hidden="1" customWidth="1"/>
    <col min="7437" max="7437" width="1.5703125" style="452" customWidth="1"/>
    <col min="7438" max="7678" width="7.5703125" style="452"/>
    <col min="7679" max="7679" width="1" style="452" customWidth="1"/>
    <col min="7680" max="7680" width="2.85546875" style="452" customWidth="1"/>
    <col min="7681" max="7681" width="4.28515625" style="452" customWidth="1"/>
    <col min="7682" max="7682" width="36.7109375" style="452" customWidth="1"/>
    <col min="7683" max="7683" width="1.5703125" style="452" customWidth="1"/>
    <col min="7684" max="7685" width="9.85546875" style="452" customWidth="1"/>
    <col min="7686" max="7686" width="13.28515625" style="452" customWidth="1"/>
    <col min="7687" max="7687" width="1.7109375" style="452" customWidth="1"/>
    <col min="7688" max="7689" width="9.85546875" style="452" customWidth="1"/>
    <col min="7690" max="7690" width="13.28515625" style="452" customWidth="1"/>
    <col min="7691" max="7691" width="0.5703125" style="452" customWidth="1"/>
    <col min="7692" max="7692" width="7.5703125" style="452" hidden="1" customWidth="1"/>
    <col min="7693" max="7693" width="1.5703125" style="452" customWidth="1"/>
    <col min="7694" max="7934" width="7.5703125" style="452"/>
    <col min="7935" max="7935" width="1" style="452" customWidth="1"/>
    <col min="7936" max="7936" width="2.85546875" style="452" customWidth="1"/>
    <col min="7937" max="7937" width="4.28515625" style="452" customWidth="1"/>
    <col min="7938" max="7938" width="36.7109375" style="452" customWidth="1"/>
    <col min="7939" max="7939" width="1.5703125" style="452" customWidth="1"/>
    <col min="7940" max="7941" width="9.85546875" style="452" customWidth="1"/>
    <col min="7942" max="7942" width="13.28515625" style="452" customWidth="1"/>
    <col min="7943" max="7943" width="1.7109375" style="452" customWidth="1"/>
    <col min="7944" max="7945" width="9.85546875" style="452" customWidth="1"/>
    <col min="7946" max="7946" width="13.28515625" style="452" customWidth="1"/>
    <col min="7947" max="7947" width="0.5703125" style="452" customWidth="1"/>
    <col min="7948" max="7948" width="7.5703125" style="452" hidden="1" customWidth="1"/>
    <col min="7949" max="7949" width="1.5703125" style="452" customWidth="1"/>
    <col min="7950" max="8190" width="7.5703125" style="452"/>
    <col min="8191" max="8191" width="1" style="452" customWidth="1"/>
    <col min="8192" max="8192" width="2.85546875" style="452" customWidth="1"/>
    <col min="8193" max="8193" width="4.28515625" style="452" customWidth="1"/>
    <col min="8194" max="8194" width="36.7109375" style="452" customWidth="1"/>
    <col min="8195" max="8195" width="1.5703125" style="452" customWidth="1"/>
    <col min="8196" max="8197" width="9.85546875" style="452" customWidth="1"/>
    <col min="8198" max="8198" width="13.28515625" style="452" customWidth="1"/>
    <col min="8199" max="8199" width="1.7109375" style="452" customWidth="1"/>
    <col min="8200" max="8201" width="9.85546875" style="452" customWidth="1"/>
    <col min="8202" max="8202" width="13.28515625" style="452" customWidth="1"/>
    <col min="8203" max="8203" width="0.5703125" style="452" customWidth="1"/>
    <col min="8204" max="8204" width="7.5703125" style="452" hidden="1" customWidth="1"/>
    <col min="8205" max="8205" width="1.5703125" style="452" customWidth="1"/>
    <col min="8206" max="8446" width="7.5703125" style="452"/>
    <col min="8447" max="8447" width="1" style="452" customWidth="1"/>
    <col min="8448" max="8448" width="2.85546875" style="452" customWidth="1"/>
    <col min="8449" max="8449" width="4.28515625" style="452" customWidth="1"/>
    <col min="8450" max="8450" width="36.7109375" style="452" customWidth="1"/>
    <col min="8451" max="8451" width="1.5703125" style="452" customWidth="1"/>
    <col min="8452" max="8453" width="9.85546875" style="452" customWidth="1"/>
    <col min="8454" max="8454" width="13.28515625" style="452" customWidth="1"/>
    <col min="8455" max="8455" width="1.7109375" style="452" customWidth="1"/>
    <col min="8456" max="8457" width="9.85546875" style="452" customWidth="1"/>
    <col min="8458" max="8458" width="13.28515625" style="452" customWidth="1"/>
    <col min="8459" max="8459" width="0.5703125" style="452" customWidth="1"/>
    <col min="8460" max="8460" width="7.5703125" style="452" hidden="1" customWidth="1"/>
    <col min="8461" max="8461" width="1.5703125" style="452" customWidth="1"/>
    <col min="8462" max="8702" width="7.5703125" style="452"/>
    <col min="8703" max="8703" width="1" style="452" customWidth="1"/>
    <col min="8704" max="8704" width="2.85546875" style="452" customWidth="1"/>
    <col min="8705" max="8705" width="4.28515625" style="452" customWidth="1"/>
    <col min="8706" max="8706" width="36.7109375" style="452" customWidth="1"/>
    <col min="8707" max="8707" width="1.5703125" style="452" customWidth="1"/>
    <col min="8708" max="8709" width="9.85546875" style="452" customWidth="1"/>
    <col min="8710" max="8710" width="13.28515625" style="452" customWidth="1"/>
    <col min="8711" max="8711" width="1.7109375" style="452" customWidth="1"/>
    <col min="8712" max="8713" width="9.85546875" style="452" customWidth="1"/>
    <col min="8714" max="8714" width="13.28515625" style="452" customWidth="1"/>
    <col min="8715" max="8715" width="0.5703125" style="452" customWidth="1"/>
    <col min="8716" max="8716" width="7.5703125" style="452" hidden="1" customWidth="1"/>
    <col min="8717" max="8717" width="1.5703125" style="452" customWidth="1"/>
    <col min="8718" max="8958" width="7.5703125" style="452"/>
    <col min="8959" max="8959" width="1" style="452" customWidth="1"/>
    <col min="8960" max="8960" width="2.85546875" style="452" customWidth="1"/>
    <col min="8961" max="8961" width="4.28515625" style="452" customWidth="1"/>
    <col min="8962" max="8962" width="36.7109375" style="452" customWidth="1"/>
    <col min="8963" max="8963" width="1.5703125" style="452" customWidth="1"/>
    <col min="8964" max="8965" width="9.85546875" style="452" customWidth="1"/>
    <col min="8966" max="8966" width="13.28515625" style="452" customWidth="1"/>
    <col min="8967" max="8967" width="1.7109375" style="452" customWidth="1"/>
    <col min="8968" max="8969" width="9.85546875" style="452" customWidth="1"/>
    <col min="8970" max="8970" width="13.28515625" style="452" customWidth="1"/>
    <col min="8971" max="8971" width="0.5703125" style="452" customWidth="1"/>
    <col min="8972" max="8972" width="7.5703125" style="452" hidden="1" customWidth="1"/>
    <col min="8973" max="8973" width="1.5703125" style="452" customWidth="1"/>
    <col min="8974" max="9214" width="7.5703125" style="452"/>
    <col min="9215" max="9215" width="1" style="452" customWidth="1"/>
    <col min="9216" max="9216" width="2.85546875" style="452" customWidth="1"/>
    <col min="9217" max="9217" width="4.28515625" style="452" customWidth="1"/>
    <col min="9218" max="9218" width="36.7109375" style="452" customWidth="1"/>
    <col min="9219" max="9219" width="1.5703125" style="452" customWidth="1"/>
    <col min="9220" max="9221" width="9.85546875" style="452" customWidth="1"/>
    <col min="9222" max="9222" width="13.28515625" style="452" customWidth="1"/>
    <col min="9223" max="9223" width="1.7109375" style="452" customWidth="1"/>
    <col min="9224" max="9225" width="9.85546875" style="452" customWidth="1"/>
    <col min="9226" max="9226" width="13.28515625" style="452" customWidth="1"/>
    <col min="9227" max="9227" width="0.5703125" style="452" customWidth="1"/>
    <col min="9228" max="9228" width="7.5703125" style="452" hidden="1" customWidth="1"/>
    <col min="9229" max="9229" width="1.5703125" style="452" customWidth="1"/>
    <col min="9230" max="9470" width="7.5703125" style="452"/>
    <col min="9471" max="9471" width="1" style="452" customWidth="1"/>
    <col min="9472" max="9472" width="2.85546875" style="452" customWidth="1"/>
    <col min="9473" max="9473" width="4.28515625" style="452" customWidth="1"/>
    <col min="9474" max="9474" width="36.7109375" style="452" customWidth="1"/>
    <col min="9475" max="9475" width="1.5703125" style="452" customWidth="1"/>
    <col min="9476" max="9477" width="9.85546875" style="452" customWidth="1"/>
    <col min="9478" max="9478" width="13.28515625" style="452" customWidth="1"/>
    <col min="9479" max="9479" width="1.7109375" style="452" customWidth="1"/>
    <col min="9480" max="9481" width="9.85546875" style="452" customWidth="1"/>
    <col min="9482" max="9482" width="13.28515625" style="452" customWidth="1"/>
    <col min="9483" max="9483" width="0.5703125" style="452" customWidth="1"/>
    <col min="9484" max="9484" width="7.5703125" style="452" hidden="1" customWidth="1"/>
    <col min="9485" max="9485" width="1.5703125" style="452" customWidth="1"/>
    <col min="9486" max="9726" width="7.5703125" style="452"/>
    <col min="9727" max="9727" width="1" style="452" customWidth="1"/>
    <col min="9728" max="9728" width="2.85546875" style="452" customWidth="1"/>
    <col min="9729" max="9729" width="4.28515625" style="452" customWidth="1"/>
    <col min="9730" max="9730" width="36.7109375" style="452" customWidth="1"/>
    <col min="9731" max="9731" width="1.5703125" style="452" customWidth="1"/>
    <col min="9732" max="9733" width="9.85546875" style="452" customWidth="1"/>
    <col min="9734" max="9734" width="13.28515625" style="452" customWidth="1"/>
    <col min="9735" max="9735" width="1.7109375" style="452" customWidth="1"/>
    <col min="9736" max="9737" width="9.85546875" style="452" customWidth="1"/>
    <col min="9738" max="9738" width="13.28515625" style="452" customWidth="1"/>
    <col min="9739" max="9739" width="0.5703125" style="452" customWidth="1"/>
    <col min="9740" max="9740" width="7.5703125" style="452" hidden="1" customWidth="1"/>
    <col min="9741" max="9741" width="1.5703125" style="452" customWidth="1"/>
    <col min="9742" max="9982" width="7.5703125" style="452"/>
    <col min="9983" max="9983" width="1" style="452" customWidth="1"/>
    <col min="9984" max="9984" width="2.85546875" style="452" customWidth="1"/>
    <col min="9985" max="9985" width="4.28515625" style="452" customWidth="1"/>
    <col min="9986" max="9986" width="36.7109375" style="452" customWidth="1"/>
    <col min="9987" max="9987" width="1.5703125" style="452" customWidth="1"/>
    <col min="9988" max="9989" width="9.85546875" style="452" customWidth="1"/>
    <col min="9990" max="9990" width="13.28515625" style="452" customWidth="1"/>
    <col min="9991" max="9991" width="1.7109375" style="452" customWidth="1"/>
    <col min="9992" max="9993" width="9.85546875" style="452" customWidth="1"/>
    <col min="9994" max="9994" width="13.28515625" style="452" customWidth="1"/>
    <col min="9995" max="9995" width="0.5703125" style="452" customWidth="1"/>
    <col min="9996" max="9996" width="7.5703125" style="452" hidden="1" customWidth="1"/>
    <col min="9997" max="9997" width="1.5703125" style="452" customWidth="1"/>
    <col min="9998" max="10238" width="7.5703125" style="452"/>
    <col min="10239" max="10239" width="1" style="452" customWidth="1"/>
    <col min="10240" max="10240" width="2.85546875" style="452" customWidth="1"/>
    <col min="10241" max="10241" width="4.28515625" style="452" customWidth="1"/>
    <col min="10242" max="10242" width="36.7109375" style="452" customWidth="1"/>
    <col min="10243" max="10243" width="1.5703125" style="452" customWidth="1"/>
    <col min="10244" max="10245" width="9.85546875" style="452" customWidth="1"/>
    <col min="10246" max="10246" width="13.28515625" style="452" customWidth="1"/>
    <col min="10247" max="10247" width="1.7109375" style="452" customWidth="1"/>
    <col min="10248" max="10249" width="9.85546875" style="452" customWidth="1"/>
    <col min="10250" max="10250" width="13.28515625" style="452" customWidth="1"/>
    <col min="10251" max="10251" width="0.5703125" style="452" customWidth="1"/>
    <col min="10252" max="10252" width="7.5703125" style="452" hidden="1" customWidth="1"/>
    <col min="10253" max="10253" width="1.5703125" style="452" customWidth="1"/>
    <col min="10254" max="10494" width="7.5703125" style="452"/>
    <col min="10495" max="10495" width="1" style="452" customWidth="1"/>
    <col min="10496" max="10496" width="2.85546875" style="452" customWidth="1"/>
    <col min="10497" max="10497" width="4.28515625" style="452" customWidth="1"/>
    <col min="10498" max="10498" width="36.7109375" style="452" customWidth="1"/>
    <col min="10499" max="10499" width="1.5703125" style="452" customWidth="1"/>
    <col min="10500" max="10501" width="9.85546875" style="452" customWidth="1"/>
    <col min="10502" max="10502" width="13.28515625" style="452" customWidth="1"/>
    <col min="10503" max="10503" width="1.7109375" style="452" customWidth="1"/>
    <col min="10504" max="10505" width="9.85546875" style="452" customWidth="1"/>
    <col min="10506" max="10506" width="13.28515625" style="452" customWidth="1"/>
    <col min="10507" max="10507" width="0.5703125" style="452" customWidth="1"/>
    <col min="10508" max="10508" width="7.5703125" style="452" hidden="1" customWidth="1"/>
    <col min="10509" max="10509" width="1.5703125" style="452" customWidth="1"/>
    <col min="10510" max="10750" width="7.5703125" style="452"/>
    <col min="10751" max="10751" width="1" style="452" customWidth="1"/>
    <col min="10752" max="10752" width="2.85546875" style="452" customWidth="1"/>
    <col min="10753" max="10753" width="4.28515625" style="452" customWidth="1"/>
    <col min="10754" max="10754" width="36.7109375" style="452" customWidth="1"/>
    <col min="10755" max="10755" width="1.5703125" style="452" customWidth="1"/>
    <col min="10756" max="10757" width="9.85546875" style="452" customWidth="1"/>
    <col min="10758" max="10758" width="13.28515625" style="452" customWidth="1"/>
    <col min="10759" max="10759" width="1.7109375" style="452" customWidth="1"/>
    <col min="10760" max="10761" width="9.85546875" style="452" customWidth="1"/>
    <col min="10762" max="10762" width="13.28515625" style="452" customWidth="1"/>
    <col min="10763" max="10763" width="0.5703125" style="452" customWidth="1"/>
    <col min="10764" max="10764" width="7.5703125" style="452" hidden="1" customWidth="1"/>
    <col min="10765" max="10765" width="1.5703125" style="452" customWidth="1"/>
    <col min="10766" max="11006" width="7.5703125" style="452"/>
    <col min="11007" max="11007" width="1" style="452" customWidth="1"/>
    <col min="11008" max="11008" width="2.85546875" style="452" customWidth="1"/>
    <col min="11009" max="11009" width="4.28515625" style="452" customWidth="1"/>
    <col min="11010" max="11010" width="36.7109375" style="452" customWidth="1"/>
    <col min="11011" max="11011" width="1.5703125" style="452" customWidth="1"/>
    <col min="11012" max="11013" width="9.85546875" style="452" customWidth="1"/>
    <col min="11014" max="11014" width="13.28515625" style="452" customWidth="1"/>
    <col min="11015" max="11015" width="1.7109375" style="452" customWidth="1"/>
    <col min="11016" max="11017" width="9.85546875" style="452" customWidth="1"/>
    <col min="11018" max="11018" width="13.28515625" style="452" customWidth="1"/>
    <col min="11019" max="11019" width="0.5703125" style="452" customWidth="1"/>
    <col min="11020" max="11020" width="7.5703125" style="452" hidden="1" customWidth="1"/>
    <col min="11021" max="11021" width="1.5703125" style="452" customWidth="1"/>
    <col min="11022" max="11262" width="7.5703125" style="452"/>
    <col min="11263" max="11263" width="1" style="452" customWidth="1"/>
    <col min="11264" max="11264" width="2.85546875" style="452" customWidth="1"/>
    <col min="11265" max="11265" width="4.28515625" style="452" customWidth="1"/>
    <col min="11266" max="11266" width="36.7109375" style="452" customWidth="1"/>
    <col min="11267" max="11267" width="1.5703125" style="452" customWidth="1"/>
    <col min="11268" max="11269" width="9.85546875" style="452" customWidth="1"/>
    <col min="11270" max="11270" width="13.28515625" style="452" customWidth="1"/>
    <col min="11271" max="11271" width="1.7109375" style="452" customWidth="1"/>
    <col min="11272" max="11273" width="9.85546875" style="452" customWidth="1"/>
    <col min="11274" max="11274" width="13.28515625" style="452" customWidth="1"/>
    <col min="11275" max="11275" width="0.5703125" style="452" customWidth="1"/>
    <col min="11276" max="11276" width="7.5703125" style="452" hidden="1" customWidth="1"/>
    <col min="11277" max="11277" width="1.5703125" style="452" customWidth="1"/>
    <col min="11278" max="11518" width="7.5703125" style="452"/>
    <col min="11519" max="11519" width="1" style="452" customWidth="1"/>
    <col min="11520" max="11520" width="2.85546875" style="452" customWidth="1"/>
    <col min="11521" max="11521" width="4.28515625" style="452" customWidth="1"/>
    <col min="11522" max="11522" width="36.7109375" style="452" customWidth="1"/>
    <col min="11523" max="11523" width="1.5703125" style="452" customWidth="1"/>
    <col min="11524" max="11525" width="9.85546875" style="452" customWidth="1"/>
    <col min="11526" max="11526" width="13.28515625" style="452" customWidth="1"/>
    <col min="11527" max="11527" width="1.7109375" style="452" customWidth="1"/>
    <col min="11528" max="11529" width="9.85546875" style="452" customWidth="1"/>
    <col min="11530" max="11530" width="13.28515625" style="452" customWidth="1"/>
    <col min="11531" max="11531" width="0.5703125" style="452" customWidth="1"/>
    <col min="11532" max="11532" width="7.5703125" style="452" hidden="1" customWidth="1"/>
    <col min="11533" max="11533" width="1.5703125" style="452" customWidth="1"/>
    <col min="11534" max="11774" width="7.5703125" style="452"/>
    <col min="11775" max="11775" width="1" style="452" customWidth="1"/>
    <col min="11776" max="11776" width="2.85546875" style="452" customWidth="1"/>
    <col min="11777" max="11777" width="4.28515625" style="452" customWidth="1"/>
    <col min="11778" max="11778" width="36.7109375" style="452" customWidth="1"/>
    <col min="11779" max="11779" width="1.5703125" style="452" customWidth="1"/>
    <col min="11780" max="11781" width="9.85546875" style="452" customWidth="1"/>
    <col min="11782" max="11782" width="13.28515625" style="452" customWidth="1"/>
    <col min="11783" max="11783" width="1.7109375" style="452" customWidth="1"/>
    <col min="11784" max="11785" width="9.85546875" style="452" customWidth="1"/>
    <col min="11786" max="11786" width="13.28515625" style="452" customWidth="1"/>
    <col min="11787" max="11787" width="0.5703125" style="452" customWidth="1"/>
    <col min="11788" max="11788" width="7.5703125" style="452" hidden="1" customWidth="1"/>
    <col min="11789" max="11789" width="1.5703125" style="452" customWidth="1"/>
    <col min="11790" max="12030" width="7.5703125" style="452"/>
    <col min="12031" max="12031" width="1" style="452" customWidth="1"/>
    <col min="12032" max="12032" width="2.85546875" style="452" customWidth="1"/>
    <col min="12033" max="12033" width="4.28515625" style="452" customWidth="1"/>
    <col min="12034" max="12034" width="36.7109375" style="452" customWidth="1"/>
    <col min="12035" max="12035" width="1.5703125" style="452" customWidth="1"/>
    <col min="12036" max="12037" width="9.85546875" style="452" customWidth="1"/>
    <col min="12038" max="12038" width="13.28515625" style="452" customWidth="1"/>
    <col min="12039" max="12039" width="1.7109375" style="452" customWidth="1"/>
    <col min="12040" max="12041" width="9.85546875" style="452" customWidth="1"/>
    <col min="12042" max="12042" width="13.28515625" style="452" customWidth="1"/>
    <col min="12043" max="12043" width="0.5703125" style="452" customWidth="1"/>
    <col min="12044" max="12044" width="7.5703125" style="452" hidden="1" customWidth="1"/>
    <col min="12045" max="12045" width="1.5703125" style="452" customWidth="1"/>
    <col min="12046" max="12286" width="7.5703125" style="452"/>
    <col min="12287" max="12287" width="1" style="452" customWidth="1"/>
    <col min="12288" max="12288" width="2.85546875" style="452" customWidth="1"/>
    <col min="12289" max="12289" width="4.28515625" style="452" customWidth="1"/>
    <col min="12290" max="12290" width="36.7109375" style="452" customWidth="1"/>
    <col min="12291" max="12291" width="1.5703125" style="452" customWidth="1"/>
    <col min="12292" max="12293" width="9.85546875" style="452" customWidth="1"/>
    <col min="12294" max="12294" width="13.28515625" style="452" customWidth="1"/>
    <col min="12295" max="12295" width="1.7109375" style="452" customWidth="1"/>
    <col min="12296" max="12297" width="9.85546875" style="452" customWidth="1"/>
    <col min="12298" max="12298" width="13.28515625" style="452" customWidth="1"/>
    <col min="12299" max="12299" width="0.5703125" style="452" customWidth="1"/>
    <col min="12300" max="12300" width="7.5703125" style="452" hidden="1" customWidth="1"/>
    <col min="12301" max="12301" width="1.5703125" style="452" customWidth="1"/>
    <col min="12302" max="12542" width="7.5703125" style="452"/>
    <col min="12543" max="12543" width="1" style="452" customWidth="1"/>
    <col min="12544" max="12544" width="2.85546875" style="452" customWidth="1"/>
    <col min="12545" max="12545" width="4.28515625" style="452" customWidth="1"/>
    <col min="12546" max="12546" width="36.7109375" style="452" customWidth="1"/>
    <col min="12547" max="12547" width="1.5703125" style="452" customWidth="1"/>
    <col min="12548" max="12549" width="9.85546875" style="452" customWidth="1"/>
    <col min="12550" max="12550" width="13.28515625" style="452" customWidth="1"/>
    <col min="12551" max="12551" width="1.7109375" style="452" customWidth="1"/>
    <col min="12552" max="12553" width="9.85546875" style="452" customWidth="1"/>
    <col min="12554" max="12554" width="13.28515625" style="452" customWidth="1"/>
    <col min="12555" max="12555" width="0.5703125" style="452" customWidth="1"/>
    <col min="12556" max="12556" width="7.5703125" style="452" hidden="1" customWidth="1"/>
    <col min="12557" max="12557" width="1.5703125" style="452" customWidth="1"/>
    <col min="12558" max="12798" width="7.5703125" style="452"/>
    <col min="12799" max="12799" width="1" style="452" customWidth="1"/>
    <col min="12800" max="12800" width="2.85546875" style="452" customWidth="1"/>
    <col min="12801" max="12801" width="4.28515625" style="452" customWidth="1"/>
    <col min="12802" max="12802" width="36.7109375" style="452" customWidth="1"/>
    <col min="12803" max="12803" width="1.5703125" style="452" customWidth="1"/>
    <col min="12804" max="12805" width="9.85546875" style="452" customWidth="1"/>
    <col min="12806" max="12806" width="13.28515625" style="452" customWidth="1"/>
    <col min="12807" max="12807" width="1.7109375" style="452" customWidth="1"/>
    <col min="12808" max="12809" width="9.85546875" style="452" customWidth="1"/>
    <col min="12810" max="12810" width="13.28515625" style="452" customWidth="1"/>
    <col min="12811" max="12811" width="0.5703125" style="452" customWidth="1"/>
    <col min="12812" max="12812" width="7.5703125" style="452" hidden="1" customWidth="1"/>
    <col min="12813" max="12813" width="1.5703125" style="452" customWidth="1"/>
    <col min="12814" max="13054" width="7.5703125" style="452"/>
    <col min="13055" max="13055" width="1" style="452" customWidth="1"/>
    <col min="13056" max="13056" width="2.85546875" style="452" customWidth="1"/>
    <col min="13057" max="13057" width="4.28515625" style="452" customWidth="1"/>
    <col min="13058" max="13058" width="36.7109375" style="452" customWidth="1"/>
    <col min="13059" max="13059" width="1.5703125" style="452" customWidth="1"/>
    <col min="13060" max="13061" width="9.85546875" style="452" customWidth="1"/>
    <col min="13062" max="13062" width="13.28515625" style="452" customWidth="1"/>
    <col min="13063" max="13063" width="1.7109375" style="452" customWidth="1"/>
    <col min="13064" max="13065" width="9.85546875" style="452" customWidth="1"/>
    <col min="13066" max="13066" width="13.28515625" style="452" customWidth="1"/>
    <col min="13067" max="13067" width="0.5703125" style="452" customWidth="1"/>
    <col min="13068" max="13068" width="7.5703125" style="452" hidden="1" customWidth="1"/>
    <col min="13069" max="13069" width="1.5703125" style="452" customWidth="1"/>
    <col min="13070" max="13310" width="7.5703125" style="452"/>
    <col min="13311" max="13311" width="1" style="452" customWidth="1"/>
    <col min="13312" max="13312" width="2.85546875" style="452" customWidth="1"/>
    <col min="13313" max="13313" width="4.28515625" style="452" customWidth="1"/>
    <col min="13314" max="13314" width="36.7109375" style="452" customWidth="1"/>
    <col min="13315" max="13315" width="1.5703125" style="452" customWidth="1"/>
    <col min="13316" max="13317" width="9.85546875" style="452" customWidth="1"/>
    <col min="13318" max="13318" width="13.28515625" style="452" customWidth="1"/>
    <col min="13319" max="13319" width="1.7109375" style="452" customWidth="1"/>
    <col min="13320" max="13321" width="9.85546875" style="452" customWidth="1"/>
    <col min="13322" max="13322" width="13.28515625" style="452" customWidth="1"/>
    <col min="13323" max="13323" width="0.5703125" style="452" customWidth="1"/>
    <col min="13324" max="13324" width="7.5703125" style="452" hidden="1" customWidth="1"/>
    <col min="13325" max="13325" width="1.5703125" style="452" customWidth="1"/>
    <col min="13326" max="13566" width="7.5703125" style="452"/>
    <col min="13567" max="13567" width="1" style="452" customWidth="1"/>
    <col min="13568" max="13568" width="2.85546875" style="452" customWidth="1"/>
    <col min="13569" max="13569" width="4.28515625" style="452" customWidth="1"/>
    <col min="13570" max="13570" width="36.7109375" style="452" customWidth="1"/>
    <col min="13571" max="13571" width="1.5703125" style="452" customWidth="1"/>
    <col min="13572" max="13573" width="9.85546875" style="452" customWidth="1"/>
    <col min="13574" max="13574" width="13.28515625" style="452" customWidth="1"/>
    <col min="13575" max="13575" width="1.7109375" style="452" customWidth="1"/>
    <col min="13576" max="13577" width="9.85546875" style="452" customWidth="1"/>
    <col min="13578" max="13578" width="13.28515625" style="452" customWidth="1"/>
    <col min="13579" max="13579" width="0.5703125" style="452" customWidth="1"/>
    <col min="13580" max="13580" width="7.5703125" style="452" hidden="1" customWidth="1"/>
    <col min="13581" max="13581" width="1.5703125" style="452" customWidth="1"/>
    <col min="13582" max="13822" width="7.5703125" style="452"/>
    <col min="13823" max="13823" width="1" style="452" customWidth="1"/>
    <col min="13824" max="13824" width="2.85546875" style="452" customWidth="1"/>
    <col min="13825" max="13825" width="4.28515625" style="452" customWidth="1"/>
    <col min="13826" max="13826" width="36.7109375" style="452" customWidth="1"/>
    <col min="13827" max="13827" width="1.5703125" style="452" customWidth="1"/>
    <col min="13828" max="13829" width="9.85546875" style="452" customWidth="1"/>
    <col min="13830" max="13830" width="13.28515625" style="452" customWidth="1"/>
    <col min="13831" max="13831" width="1.7109375" style="452" customWidth="1"/>
    <col min="13832" max="13833" width="9.85546875" style="452" customWidth="1"/>
    <col min="13834" max="13834" width="13.28515625" style="452" customWidth="1"/>
    <col min="13835" max="13835" width="0.5703125" style="452" customWidth="1"/>
    <col min="13836" max="13836" width="7.5703125" style="452" hidden="1" customWidth="1"/>
    <col min="13837" max="13837" width="1.5703125" style="452" customWidth="1"/>
    <col min="13838" max="14078" width="7.5703125" style="452"/>
    <col min="14079" max="14079" width="1" style="452" customWidth="1"/>
    <col min="14080" max="14080" width="2.85546875" style="452" customWidth="1"/>
    <col min="14081" max="14081" width="4.28515625" style="452" customWidth="1"/>
    <col min="14082" max="14082" width="36.7109375" style="452" customWidth="1"/>
    <col min="14083" max="14083" width="1.5703125" style="452" customWidth="1"/>
    <col min="14084" max="14085" width="9.85546875" style="452" customWidth="1"/>
    <col min="14086" max="14086" width="13.28515625" style="452" customWidth="1"/>
    <col min="14087" max="14087" width="1.7109375" style="452" customWidth="1"/>
    <col min="14088" max="14089" width="9.85546875" style="452" customWidth="1"/>
    <col min="14090" max="14090" width="13.28515625" style="452" customWidth="1"/>
    <col min="14091" max="14091" width="0.5703125" style="452" customWidth="1"/>
    <col min="14092" max="14092" width="7.5703125" style="452" hidden="1" customWidth="1"/>
    <col min="14093" max="14093" width="1.5703125" style="452" customWidth="1"/>
    <col min="14094" max="14334" width="7.5703125" style="452"/>
    <col min="14335" max="14335" width="1" style="452" customWidth="1"/>
    <col min="14336" max="14336" width="2.85546875" style="452" customWidth="1"/>
    <col min="14337" max="14337" width="4.28515625" style="452" customWidth="1"/>
    <col min="14338" max="14338" width="36.7109375" style="452" customWidth="1"/>
    <col min="14339" max="14339" width="1.5703125" style="452" customWidth="1"/>
    <col min="14340" max="14341" width="9.85546875" style="452" customWidth="1"/>
    <col min="14342" max="14342" width="13.28515625" style="452" customWidth="1"/>
    <col min="14343" max="14343" width="1.7109375" style="452" customWidth="1"/>
    <col min="14344" max="14345" width="9.85546875" style="452" customWidth="1"/>
    <col min="14346" max="14346" width="13.28515625" style="452" customWidth="1"/>
    <col min="14347" max="14347" width="0.5703125" style="452" customWidth="1"/>
    <col min="14348" max="14348" width="7.5703125" style="452" hidden="1" customWidth="1"/>
    <col min="14349" max="14349" width="1.5703125" style="452" customWidth="1"/>
    <col min="14350" max="14590" width="7.5703125" style="452"/>
    <col min="14591" max="14591" width="1" style="452" customWidth="1"/>
    <col min="14592" max="14592" width="2.85546875" style="452" customWidth="1"/>
    <col min="14593" max="14593" width="4.28515625" style="452" customWidth="1"/>
    <col min="14594" max="14594" width="36.7109375" style="452" customWidth="1"/>
    <col min="14595" max="14595" width="1.5703125" style="452" customWidth="1"/>
    <col min="14596" max="14597" width="9.85546875" style="452" customWidth="1"/>
    <col min="14598" max="14598" width="13.28515625" style="452" customWidth="1"/>
    <col min="14599" max="14599" width="1.7109375" style="452" customWidth="1"/>
    <col min="14600" max="14601" width="9.85546875" style="452" customWidth="1"/>
    <col min="14602" max="14602" width="13.28515625" style="452" customWidth="1"/>
    <col min="14603" max="14603" width="0.5703125" style="452" customWidth="1"/>
    <col min="14604" max="14604" width="7.5703125" style="452" hidden="1" customWidth="1"/>
    <col min="14605" max="14605" width="1.5703125" style="452" customWidth="1"/>
    <col min="14606" max="14846" width="7.5703125" style="452"/>
    <col min="14847" max="14847" width="1" style="452" customWidth="1"/>
    <col min="14848" max="14848" width="2.85546875" style="452" customWidth="1"/>
    <col min="14849" max="14849" width="4.28515625" style="452" customWidth="1"/>
    <col min="14850" max="14850" width="36.7109375" style="452" customWidth="1"/>
    <col min="14851" max="14851" width="1.5703125" style="452" customWidth="1"/>
    <col min="14852" max="14853" width="9.85546875" style="452" customWidth="1"/>
    <col min="14854" max="14854" width="13.28515625" style="452" customWidth="1"/>
    <col min="14855" max="14855" width="1.7109375" style="452" customWidth="1"/>
    <col min="14856" max="14857" width="9.85546875" style="452" customWidth="1"/>
    <col min="14858" max="14858" width="13.28515625" style="452" customWidth="1"/>
    <col min="14859" max="14859" width="0.5703125" style="452" customWidth="1"/>
    <col min="14860" max="14860" width="7.5703125" style="452" hidden="1" customWidth="1"/>
    <col min="14861" max="14861" width="1.5703125" style="452" customWidth="1"/>
    <col min="14862" max="15102" width="7.5703125" style="452"/>
    <col min="15103" max="15103" width="1" style="452" customWidth="1"/>
    <col min="15104" max="15104" width="2.85546875" style="452" customWidth="1"/>
    <col min="15105" max="15105" width="4.28515625" style="452" customWidth="1"/>
    <col min="15106" max="15106" width="36.7109375" style="452" customWidth="1"/>
    <col min="15107" max="15107" width="1.5703125" style="452" customWidth="1"/>
    <col min="15108" max="15109" width="9.85546875" style="452" customWidth="1"/>
    <col min="15110" max="15110" width="13.28515625" style="452" customWidth="1"/>
    <col min="15111" max="15111" width="1.7109375" style="452" customWidth="1"/>
    <col min="15112" max="15113" width="9.85546875" style="452" customWidth="1"/>
    <col min="15114" max="15114" width="13.28515625" style="452" customWidth="1"/>
    <col min="15115" max="15115" width="0.5703125" style="452" customWidth="1"/>
    <col min="15116" max="15116" width="7.5703125" style="452" hidden="1" customWidth="1"/>
    <col min="15117" max="15117" width="1.5703125" style="452" customWidth="1"/>
    <col min="15118" max="15358" width="7.5703125" style="452"/>
    <col min="15359" max="15359" width="1" style="452" customWidth="1"/>
    <col min="15360" max="15360" width="2.85546875" style="452" customWidth="1"/>
    <col min="15361" max="15361" width="4.28515625" style="452" customWidth="1"/>
    <col min="15362" max="15362" width="36.7109375" style="452" customWidth="1"/>
    <col min="15363" max="15363" width="1.5703125" style="452" customWidth="1"/>
    <col min="15364" max="15365" width="9.85546875" style="452" customWidth="1"/>
    <col min="15366" max="15366" width="13.28515625" style="452" customWidth="1"/>
    <col min="15367" max="15367" width="1.7109375" style="452" customWidth="1"/>
    <col min="15368" max="15369" width="9.85546875" style="452" customWidth="1"/>
    <col min="15370" max="15370" width="13.28515625" style="452" customWidth="1"/>
    <col min="15371" max="15371" width="0.5703125" style="452" customWidth="1"/>
    <col min="15372" max="15372" width="7.5703125" style="452" hidden="1" customWidth="1"/>
    <col min="15373" max="15373" width="1.5703125" style="452" customWidth="1"/>
    <col min="15374" max="15614" width="7.5703125" style="452"/>
    <col min="15615" max="15615" width="1" style="452" customWidth="1"/>
    <col min="15616" max="15616" width="2.85546875" style="452" customWidth="1"/>
    <col min="15617" max="15617" width="4.28515625" style="452" customWidth="1"/>
    <col min="15618" max="15618" width="36.7109375" style="452" customWidth="1"/>
    <col min="15619" max="15619" width="1.5703125" style="452" customWidth="1"/>
    <col min="15620" max="15621" width="9.85546875" style="452" customWidth="1"/>
    <col min="15622" max="15622" width="13.28515625" style="452" customWidth="1"/>
    <col min="15623" max="15623" width="1.7109375" style="452" customWidth="1"/>
    <col min="15624" max="15625" width="9.85546875" style="452" customWidth="1"/>
    <col min="15626" max="15626" width="13.28515625" style="452" customWidth="1"/>
    <col min="15627" max="15627" width="0.5703125" style="452" customWidth="1"/>
    <col min="15628" max="15628" width="7.5703125" style="452" hidden="1" customWidth="1"/>
    <col min="15629" max="15629" width="1.5703125" style="452" customWidth="1"/>
    <col min="15630" max="15870" width="7.5703125" style="452"/>
    <col min="15871" max="15871" width="1" style="452" customWidth="1"/>
    <col min="15872" max="15872" width="2.85546875" style="452" customWidth="1"/>
    <col min="15873" max="15873" width="4.28515625" style="452" customWidth="1"/>
    <col min="15874" max="15874" width="36.7109375" style="452" customWidth="1"/>
    <col min="15875" max="15875" width="1.5703125" style="452" customWidth="1"/>
    <col min="15876" max="15877" width="9.85546875" style="452" customWidth="1"/>
    <col min="15878" max="15878" width="13.28515625" style="452" customWidth="1"/>
    <col min="15879" max="15879" width="1.7109375" style="452" customWidth="1"/>
    <col min="15880" max="15881" width="9.85546875" style="452" customWidth="1"/>
    <col min="15882" max="15882" width="13.28515625" style="452" customWidth="1"/>
    <col min="15883" max="15883" width="0.5703125" style="452" customWidth="1"/>
    <col min="15884" max="15884" width="7.5703125" style="452" hidden="1" customWidth="1"/>
    <col min="15885" max="15885" width="1.5703125" style="452" customWidth="1"/>
    <col min="15886" max="16126" width="7.5703125" style="452"/>
    <col min="16127" max="16127" width="1" style="452" customWidth="1"/>
    <col min="16128" max="16128" width="2.85546875" style="452" customWidth="1"/>
    <col min="16129" max="16129" width="4.28515625" style="452" customWidth="1"/>
    <col min="16130" max="16130" width="36.7109375" style="452" customWidth="1"/>
    <col min="16131" max="16131" width="1.5703125" style="452" customWidth="1"/>
    <col min="16132" max="16133" width="9.85546875" style="452" customWidth="1"/>
    <col min="16134" max="16134" width="13.28515625" style="452" customWidth="1"/>
    <col min="16135" max="16135" width="1.7109375" style="452" customWidth="1"/>
    <col min="16136" max="16137" width="9.85546875" style="452" customWidth="1"/>
    <col min="16138" max="16138" width="13.28515625" style="452" customWidth="1"/>
    <col min="16139" max="16139" width="0.5703125" style="452" customWidth="1"/>
    <col min="16140" max="16140" width="7.5703125" style="452" hidden="1" customWidth="1"/>
    <col min="16141" max="16141" width="1.5703125" style="452" customWidth="1"/>
    <col min="16142" max="16384" width="7.5703125" style="452"/>
  </cols>
  <sheetData>
    <row r="2" spans="1:13" s="529" customFormat="1" ht="16.5" customHeight="1">
      <c r="B2" s="453" t="s">
        <v>1217</v>
      </c>
      <c r="C2" s="454" t="s">
        <v>705</v>
      </c>
      <c r="D2" s="574"/>
    </row>
    <row r="3" spans="1:13" s="529" customFormat="1" ht="16.5" customHeight="1">
      <c r="B3" s="453"/>
      <c r="C3" s="454" t="s">
        <v>1170</v>
      </c>
      <c r="D3" s="574"/>
    </row>
    <row r="4" spans="1:13" s="529" customFormat="1" ht="16.5" customHeight="1">
      <c r="B4" s="456" t="s">
        <v>1218</v>
      </c>
      <c r="C4" s="457" t="s">
        <v>706</v>
      </c>
      <c r="D4" s="574"/>
    </row>
    <row r="5" spans="1:13" s="529" customFormat="1" ht="16.5" customHeight="1">
      <c r="B5" s="456"/>
      <c r="C5" s="457" t="s">
        <v>1171</v>
      </c>
      <c r="D5" s="574"/>
    </row>
    <row r="6" spans="1:13" s="529" customFormat="1" ht="16.5" customHeight="1" thickBot="1">
      <c r="A6" s="623"/>
      <c r="D6" s="574"/>
    </row>
    <row r="7" spans="1:13" s="529" customFormat="1" ht="3" customHeight="1" thickTop="1">
      <c r="A7" s="460"/>
      <c r="B7" s="460"/>
      <c r="C7" s="460"/>
      <c r="D7" s="624"/>
      <c r="E7" s="460"/>
      <c r="F7" s="460"/>
      <c r="G7" s="460"/>
      <c r="H7" s="460"/>
      <c r="I7" s="460"/>
      <c r="J7" s="460"/>
      <c r="K7" s="460"/>
      <c r="L7" s="460"/>
      <c r="M7" s="438"/>
    </row>
    <row r="8" spans="1:13" s="529" customFormat="1" ht="17.100000000000001" customHeight="1">
      <c r="A8" s="438"/>
      <c r="B8" s="461" t="s">
        <v>707</v>
      </c>
      <c r="C8" s="438"/>
      <c r="D8" s="463" t="s">
        <v>1</v>
      </c>
      <c r="E8" s="1722" t="s">
        <v>1172</v>
      </c>
      <c r="F8" s="1722"/>
      <c r="G8" s="1722"/>
      <c r="H8" s="1671"/>
      <c r="I8" s="1722" t="s">
        <v>1174</v>
      </c>
      <c r="J8" s="1722"/>
      <c r="K8" s="1722"/>
      <c r="L8" s="468"/>
      <c r="M8" s="468"/>
    </row>
    <row r="9" spans="1:13" s="529" customFormat="1" ht="13.5">
      <c r="A9" s="438"/>
      <c r="B9" s="413" t="s">
        <v>710</v>
      </c>
      <c r="C9" s="438"/>
      <c r="D9" s="467" t="s">
        <v>6</v>
      </c>
      <c r="E9" s="1725" t="s">
        <v>1173</v>
      </c>
      <c r="F9" s="1725"/>
      <c r="G9" s="1725"/>
      <c r="H9" s="468"/>
      <c r="I9" s="1725" t="s">
        <v>1175</v>
      </c>
      <c r="J9" s="1725"/>
      <c r="K9" s="1725"/>
      <c r="L9" s="438"/>
      <c r="M9" s="438"/>
    </row>
    <row r="10" spans="1:13" s="529" customFormat="1" ht="17.100000000000001" customHeight="1">
      <c r="A10" s="438"/>
      <c r="B10" s="438"/>
      <c r="C10" s="438"/>
      <c r="D10" s="463"/>
      <c r="E10" s="510" t="s">
        <v>2</v>
      </c>
      <c r="F10" s="510" t="s">
        <v>33</v>
      </c>
      <c r="G10" s="510" t="s">
        <v>34</v>
      </c>
      <c r="H10" s="470"/>
      <c r="I10" s="510" t="s">
        <v>2</v>
      </c>
      <c r="J10" s="510" t="s">
        <v>33</v>
      </c>
      <c r="K10" s="510" t="s">
        <v>34</v>
      </c>
      <c r="L10" s="470"/>
      <c r="M10" s="470"/>
    </row>
    <row r="11" spans="1:13" s="529" customFormat="1" ht="16.5" customHeight="1">
      <c r="A11" s="438"/>
      <c r="B11" s="438"/>
      <c r="C11" s="438"/>
      <c r="D11" s="469"/>
      <c r="E11" s="471" t="s">
        <v>7</v>
      </c>
      <c r="F11" s="471" t="s">
        <v>35</v>
      </c>
      <c r="G11" s="471" t="s">
        <v>36</v>
      </c>
      <c r="H11" s="471"/>
      <c r="I11" s="471" t="s">
        <v>7</v>
      </c>
      <c r="J11" s="471" t="s">
        <v>35</v>
      </c>
      <c r="K11" s="471" t="s">
        <v>36</v>
      </c>
      <c r="L11" s="511"/>
      <c r="M11" s="511"/>
    </row>
    <row r="12" spans="1:13" ht="3" customHeight="1">
      <c r="A12" s="473"/>
      <c r="B12" s="473"/>
      <c r="C12" s="473"/>
      <c r="D12" s="566"/>
      <c r="E12" s="473"/>
      <c r="F12" s="473"/>
      <c r="G12" s="473"/>
      <c r="H12" s="473"/>
      <c r="I12" s="473"/>
      <c r="J12" s="473"/>
      <c r="K12" s="473"/>
      <c r="L12" s="473"/>
      <c r="M12" s="448"/>
    </row>
    <row r="13" spans="1:13" ht="6" customHeight="1">
      <c r="A13" s="448"/>
      <c r="B13" s="448"/>
      <c r="C13" s="448"/>
      <c r="D13" s="477"/>
      <c r="E13" s="448"/>
      <c r="F13" s="448"/>
      <c r="G13" s="448"/>
      <c r="H13" s="448"/>
      <c r="I13" s="448"/>
      <c r="J13" s="448"/>
      <c r="K13" s="448"/>
      <c r="L13" s="512"/>
      <c r="M13" s="448"/>
    </row>
    <row r="14" spans="1:13" ht="14.1" customHeight="1">
      <c r="A14" s="448"/>
      <c r="B14" s="461" t="s">
        <v>2</v>
      </c>
      <c r="C14" s="438"/>
      <c r="D14" s="1671">
        <v>2023</v>
      </c>
      <c r="E14" s="513">
        <f>SUM(E17,E20,E23,E26,E29,E32,E35,E38,E41,E44,E47)</f>
        <v>1409</v>
      </c>
      <c r="F14" s="513">
        <f>SUM(F17,F20,F23,F26,F29,F32,F35,F38,F41,F44,F47)</f>
        <v>554</v>
      </c>
      <c r="G14" s="513">
        <f>SUM(G17,G20,G23,G26,G29,G32,G35,G38,G41,G44,G47)</f>
        <v>855</v>
      </c>
      <c r="H14" s="532"/>
      <c r="I14" s="513">
        <f>SUM(I17,I20,I23,I26,I29,I32,I35,I38,I41,I44,I47)</f>
        <v>147</v>
      </c>
      <c r="J14" s="513">
        <f>SUM(J17,J20,J23,J26,J29,J32,J35,J38,J41,J44,J47)</f>
        <v>102</v>
      </c>
      <c r="K14" s="513">
        <f>SUM(K17,K20,K23,K26,K29,K32,K35,K38,K41,K44,K47)</f>
        <v>45</v>
      </c>
      <c r="L14" s="438"/>
      <c r="M14" s="448"/>
    </row>
    <row r="15" spans="1:13" ht="14.1" customHeight="1">
      <c r="A15" s="448"/>
      <c r="B15" s="413" t="s">
        <v>7</v>
      </c>
      <c r="C15" s="438"/>
      <c r="D15" s="1671"/>
      <c r="E15" s="513"/>
      <c r="F15" s="513"/>
      <c r="G15" s="513"/>
      <c r="H15" s="532"/>
      <c r="I15" s="513"/>
      <c r="J15" s="513"/>
      <c r="K15" s="513"/>
      <c r="L15" s="438"/>
      <c r="M15" s="448"/>
    </row>
    <row r="16" spans="1:13" ht="14.1" customHeight="1">
      <c r="A16" s="448"/>
      <c r="B16" s="413"/>
      <c r="C16" s="438"/>
      <c r="D16" s="427"/>
      <c r="E16" s="514"/>
      <c r="F16" s="514"/>
      <c r="G16" s="514"/>
      <c r="H16" s="514"/>
      <c r="I16" s="514"/>
      <c r="J16" s="514"/>
      <c r="K16" s="514"/>
      <c r="L16" s="438"/>
      <c r="M16" s="448"/>
    </row>
    <row r="17" spans="1:15" ht="14.1" customHeight="1">
      <c r="A17" s="448"/>
      <c r="B17" s="461" t="s">
        <v>1164</v>
      </c>
      <c r="C17" s="466"/>
      <c r="D17" s="427">
        <v>2023</v>
      </c>
      <c r="E17" s="596" t="s">
        <v>29</v>
      </c>
      <c r="F17" s="596" t="s">
        <v>29</v>
      </c>
      <c r="G17" s="596" t="s">
        <v>29</v>
      </c>
      <c r="H17" s="514"/>
      <c r="I17" s="514">
        <f>SUM(J17:K17)</f>
        <v>44</v>
      </c>
      <c r="J17" s="514">
        <v>30</v>
      </c>
      <c r="K17" s="514">
        <v>14</v>
      </c>
      <c r="L17" s="626"/>
      <c r="M17" s="448"/>
      <c r="O17" s="452">
        <v>1</v>
      </c>
    </row>
    <row r="18" spans="1:15" ht="14.1" customHeight="1">
      <c r="A18" s="448"/>
      <c r="B18" s="413" t="s">
        <v>1165</v>
      </c>
      <c r="C18" s="482"/>
      <c r="D18" s="427"/>
      <c r="E18" s="514"/>
      <c r="F18" s="514"/>
      <c r="G18" s="514"/>
      <c r="H18" s="514"/>
      <c r="I18" s="514"/>
      <c r="J18" s="514"/>
      <c r="K18" s="514"/>
      <c r="L18" s="560"/>
      <c r="M18" s="449"/>
    </row>
    <row r="19" spans="1:15" ht="14.1" customHeight="1">
      <c r="A19" s="448"/>
      <c r="B19" s="413"/>
      <c r="C19" s="482"/>
      <c r="D19" s="427"/>
      <c r="E19" s="514"/>
      <c r="F19" s="514"/>
      <c r="G19" s="514"/>
      <c r="H19" s="514"/>
      <c r="I19" s="514"/>
      <c r="J19" s="514"/>
      <c r="K19" s="514"/>
      <c r="L19" s="560"/>
      <c r="M19" s="449"/>
    </row>
    <row r="20" spans="1:15" ht="14.1" customHeight="1">
      <c r="A20" s="448"/>
      <c r="B20" s="461" t="s">
        <v>713</v>
      </c>
      <c r="C20" s="438"/>
      <c r="D20" s="427">
        <v>2023</v>
      </c>
      <c r="E20" s="596" t="s">
        <v>29</v>
      </c>
      <c r="F20" s="596" t="s">
        <v>29</v>
      </c>
      <c r="G20" s="596" t="s">
        <v>29</v>
      </c>
      <c r="H20" s="514"/>
      <c r="I20" s="596" t="s">
        <v>29</v>
      </c>
      <c r="J20" s="596" t="s">
        <v>29</v>
      </c>
      <c r="K20" s="596" t="s">
        <v>29</v>
      </c>
      <c r="L20" s="626"/>
      <c r="M20" s="448"/>
      <c r="O20" s="452">
        <v>2</v>
      </c>
    </row>
    <row r="21" spans="1:15" ht="14.1" customHeight="1">
      <c r="A21" s="448"/>
      <c r="B21" s="413" t="s">
        <v>714</v>
      </c>
      <c r="C21" s="461"/>
      <c r="D21" s="427"/>
      <c r="E21" s="514"/>
      <c r="F21" s="514"/>
      <c r="G21" s="514"/>
      <c r="H21" s="514"/>
      <c r="I21" s="514"/>
      <c r="J21" s="514"/>
      <c r="K21" s="514"/>
      <c r="L21" s="560"/>
      <c r="M21" s="448"/>
      <c r="N21" s="452" t="s">
        <v>49</v>
      </c>
    </row>
    <row r="22" spans="1:15" ht="14.1" customHeight="1">
      <c r="A22" s="448"/>
      <c r="B22" s="413"/>
      <c r="C22" s="461"/>
      <c r="D22" s="427"/>
      <c r="E22" s="514"/>
      <c r="F22" s="514"/>
      <c r="G22" s="514"/>
      <c r="H22" s="514"/>
      <c r="I22" s="514"/>
      <c r="J22" s="514"/>
      <c r="K22" s="514"/>
      <c r="L22" s="560"/>
      <c r="M22" s="448"/>
    </row>
    <row r="23" spans="1:15" ht="14.1" customHeight="1">
      <c r="A23" s="448"/>
      <c r="B23" s="461" t="s">
        <v>754</v>
      </c>
      <c r="C23" s="466"/>
      <c r="D23" s="427">
        <v>2023</v>
      </c>
      <c r="E23" s="514">
        <f>SUM(F23:G23)</f>
        <v>1409</v>
      </c>
      <c r="F23" s="514">
        <v>554</v>
      </c>
      <c r="G23" s="514">
        <v>855</v>
      </c>
      <c r="H23" s="514"/>
      <c r="I23" s="596" t="s">
        <v>29</v>
      </c>
      <c r="J23" s="596" t="s">
        <v>29</v>
      </c>
      <c r="K23" s="596" t="s">
        <v>29</v>
      </c>
      <c r="L23" s="626"/>
      <c r="M23" s="448"/>
      <c r="O23" s="452">
        <v>3</v>
      </c>
    </row>
    <row r="24" spans="1:15" ht="14.1" customHeight="1">
      <c r="A24" s="448"/>
      <c r="B24" s="413" t="s">
        <v>1163</v>
      </c>
      <c r="C24" s="482"/>
      <c r="D24" s="427"/>
      <c r="E24" s="514"/>
      <c r="F24" s="514"/>
      <c r="G24" s="514"/>
      <c r="H24" s="514"/>
      <c r="I24" s="514"/>
      <c r="J24" s="514"/>
      <c r="K24" s="514"/>
      <c r="L24" s="560"/>
      <c r="M24" s="448"/>
    </row>
    <row r="25" spans="1:15" ht="14.1" customHeight="1">
      <c r="A25" s="448"/>
      <c r="B25" s="413"/>
      <c r="C25" s="482"/>
      <c r="D25" s="427"/>
      <c r="E25" s="514"/>
      <c r="F25" s="514"/>
      <c r="G25" s="514"/>
      <c r="H25" s="514"/>
      <c r="I25" s="514"/>
      <c r="J25" s="514"/>
      <c r="K25" s="514"/>
      <c r="L25" s="560"/>
      <c r="M25" s="448"/>
    </row>
    <row r="26" spans="1:15" ht="14.1" customHeight="1">
      <c r="A26" s="448"/>
      <c r="B26" s="461" t="s">
        <v>1161</v>
      </c>
      <c r="C26" s="438"/>
      <c r="D26" s="427">
        <v>2023</v>
      </c>
      <c r="E26" s="596" t="s">
        <v>29</v>
      </c>
      <c r="F26" s="596" t="s">
        <v>29</v>
      </c>
      <c r="G26" s="596" t="s">
        <v>29</v>
      </c>
      <c r="H26" s="514"/>
      <c r="I26" s="596" t="s">
        <v>29</v>
      </c>
      <c r="J26" s="596" t="s">
        <v>29</v>
      </c>
      <c r="K26" s="596" t="s">
        <v>29</v>
      </c>
      <c r="L26" s="626"/>
      <c r="M26" s="448"/>
      <c r="O26" s="452">
        <v>4</v>
      </c>
    </row>
    <row r="27" spans="1:15" ht="14.1" customHeight="1">
      <c r="A27" s="448"/>
      <c r="B27" s="413" t="s">
        <v>1162</v>
      </c>
      <c r="C27" s="438"/>
      <c r="D27" s="427"/>
      <c r="E27" s="514"/>
      <c r="F27" s="514"/>
      <c r="G27" s="514"/>
      <c r="H27" s="514"/>
      <c r="I27" s="514"/>
      <c r="J27" s="514"/>
      <c r="K27" s="514"/>
      <c r="L27" s="626"/>
      <c r="M27" s="448"/>
    </row>
    <row r="28" spans="1:15" ht="14.1" customHeight="1">
      <c r="A28" s="448"/>
      <c r="B28" s="413"/>
      <c r="C28" s="438"/>
      <c r="D28" s="427"/>
      <c r="E28" s="514"/>
      <c r="F28" s="514"/>
      <c r="G28" s="514"/>
      <c r="H28" s="514"/>
      <c r="I28" s="514"/>
      <c r="J28" s="514"/>
      <c r="K28" s="514"/>
      <c r="L28" s="626"/>
      <c r="M28" s="448"/>
    </row>
    <row r="29" spans="1:15" ht="14.1" customHeight="1">
      <c r="A29" s="448"/>
      <c r="B29" s="461" t="s">
        <v>1159</v>
      </c>
      <c r="C29" s="466"/>
      <c r="D29" s="427">
        <v>2023</v>
      </c>
      <c r="E29" s="596" t="s">
        <v>29</v>
      </c>
      <c r="F29" s="596" t="s">
        <v>29</v>
      </c>
      <c r="G29" s="596" t="s">
        <v>29</v>
      </c>
      <c r="H29" s="514"/>
      <c r="I29" s="596" t="s">
        <v>29</v>
      </c>
      <c r="J29" s="596" t="s">
        <v>29</v>
      </c>
      <c r="K29" s="596" t="s">
        <v>29</v>
      </c>
      <c r="L29" s="626"/>
      <c r="M29" s="448"/>
      <c r="O29" s="452">
        <v>5</v>
      </c>
    </row>
    <row r="30" spans="1:15" ht="14.1" customHeight="1">
      <c r="A30" s="448"/>
      <c r="B30" s="413" t="s">
        <v>1160</v>
      </c>
      <c r="C30" s="482"/>
      <c r="D30" s="427"/>
      <c r="E30" s="514"/>
      <c r="F30" s="514"/>
      <c r="G30" s="514"/>
      <c r="H30" s="514"/>
      <c r="I30" s="514"/>
      <c r="J30" s="514"/>
      <c r="K30" s="514"/>
      <c r="L30" s="560"/>
      <c r="M30" s="448"/>
    </row>
    <row r="31" spans="1:15" ht="14.1" customHeight="1">
      <c r="A31" s="448"/>
      <c r="B31" s="413"/>
      <c r="C31" s="482"/>
      <c r="D31" s="427"/>
      <c r="E31" s="514"/>
      <c r="F31" s="514"/>
      <c r="G31" s="514"/>
      <c r="H31" s="514"/>
      <c r="I31" s="514"/>
      <c r="J31" s="514"/>
      <c r="K31" s="514"/>
      <c r="L31" s="560"/>
      <c r="M31" s="448"/>
    </row>
    <row r="32" spans="1:15" ht="14.1" customHeight="1">
      <c r="A32" s="448"/>
      <c r="B32" s="461" t="s">
        <v>1157</v>
      </c>
      <c r="C32" s="438"/>
      <c r="D32" s="427">
        <v>2023</v>
      </c>
      <c r="E32" s="596" t="s">
        <v>29</v>
      </c>
      <c r="F32" s="596" t="s">
        <v>29</v>
      </c>
      <c r="G32" s="596" t="s">
        <v>29</v>
      </c>
      <c r="H32" s="514"/>
      <c r="I32" s="514">
        <f>SUM(J32:K32)</f>
        <v>103</v>
      </c>
      <c r="J32" s="514">
        <v>72</v>
      </c>
      <c r="K32" s="514">
        <v>31</v>
      </c>
      <c r="L32" s="626"/>
      <c r="M32" s="448"/>
      <c r="O32" s="452">
        <v>6</v>
      </c>
    </row>
    <row r="33" spans="1:15" ht="14.1" customHeight="1">
      <c r="A33" s="448"/>
      <c r="B33" s="413" t="s">
        <v>1158</v>
      </c>
      <c r="C33" s="466"/>
      <c r="D33" s="427"/>
      <c r="E33" s="514"/>
      <c r="F33" s="514"/>
      <c r="G33" s="514"/>
      <c r="H33" s="514"/>
      <c r="I33" s="514"/>
      <c r="J33" s="514"/>
      <c r="K33" s="514"/>
      <c r="L33" s="560"/>
      <c r="M33" s="448"/>
    </row>
    <row r="34" spans="1:15" ht="14.1" customHeight="1">
      <c r="A34" s="448"/>
      <c r="B34" s="462"/>
      <c r="C34" s="466"/>
      <c r="D34" s="427"/>
      <c r="E34" s="514"/>
      <c r="F34" s="514"/>
      <c r="G34" s="514"/>
      <c r="H34" s="514"/>
      <c r="I34" s="514"/>
      <c r="J34" s="514"/>
      <c r="K34" s="514"/>
      <c r="L34" s="560"/>
      <c r="M34" s="448"/>
    </row>
    <row r="35" spans="1:15" ht="14.1" customHeight="1">
      <c r="A35" s="448"/>
      <c r="B35" s="461" t="s">
        <v>1155</v>
      </c>
      <c r="C35" s="466"/>
      <c r="D35" s="427">
        <v>2023</v>
      </c>
      <c r="E35" s="596" t="s">
        <v>29</v>
      </c>
      <c r="F35" s="596" t="s">
        <v>29</v>
      </c>
      <c r="G35" s="596" t="s">
        <v>29</v>
      </c>
      <c r="H35" s="514"/>
      <c r="I35" s="596" t="s">
        <v>29</v>
      </c>
      <c r="J35" s="596" t="s">
        <v>29</v>
      </c>
      <c r="K35" s="596" t="s">
        <v>29</v>
      </c>
      <c r="L35" s="626"/>
      <c r="M35" s="448"/>
      <c r="O35" s="452">
        <v>7</v>
      </c>
    </row>
    <row r="36" spans="1:15" ht="14.1" customHeight="1">
      <c r="A36" s="448"/>
      <c r="B36" s="413" t="s">
        <v>1156</v>
      </c>
      <c r="C36" s="482"/>
      <c r="D36" s="427"/>
      <c r="E36" s="514"/>
      <c r="F36" s="514"/>
      <c r="G36" s="514"/>
      <c r="H36" s="514"/>
      <c r="I36" s="514"/>
      <c r="J36" s="514"/>
      <c r="K36" s="514"/>
      <c r="L36" s="560"/>
      <c r="M36" s="448"/>
    </row>
    <row r="37" spans="1:15" ht="14.1" customHeight="1">
      <c r="A37" s="448"/>
      <c r="B37" s="413"/>
      <c r="C37" s="482"/>
      <c r="D37" s="427"/>
      <c r="E37" s="514"/>
      <c r="F37" s="514"/>
      <c r="G37" s="514"/>
      <c r="H37" s="514"/>
      <c r="I37" s="514"/>
      <c r="J37" s="514"/>
      <c r="K37" s="514"/>
      <c r="L37" s="560"/>
      <c r="M37" s="448"/>
    </row>
    <row r="38" spans="1:15" ht="14.1" customHeight="1">
      <c r="A38" s="448"/>
      <c r="B38" s="461" t="s">
        <v>759</v>
      </c>
      <c r="C38" s="438"/>
      <c r="D38" s="427">
        <v>2023</v>
      </c>
      <c r="E38" s="596" t="s">
        <v>29</v>
      </c>
      <c r="F38" s="596" t="s">
        <v>29</v>
      </c>
      <c r="G38" s="596" t="s">
        <v>29</v>
      </c>
      <c r="H38" s="514"/>
      <c r="I38" s="596" t="s">
        <v>29</v>
      </c>
      <c r="J38" s="596" t="s">
        <v>29</v>
      </c>
      <c r="K38" s="596" t="s">
        <v>29</v>
      </c>
      <c r="L38" s="560"/>
      <c r="M38" s="448"/>
      <c r="O38" s="452">
        <v>8</v>
      </c>
    </row>
    <row r="39" spans="1:15" ht="14.1" customHeight="1">
      <c r="A39" s="448"/>
      <c r="B39" s="462" t="s">
        <v>760</v>
      </c>
      <c r="C39" s="466"/>
      <c r="D39" s="427"/>
      <c r="E39" s="514"/>
      <c r="F39" s="514"/>
      <c r="G39" s="514"/>
      <c r="H39" s="514"/>
      <c r="I39" s="514"/>
      <c r="J39" s="514"/>
      <c r="K39" s="514"/>
      <c r="L39" s="560"/>
      <c r="M39" s="448"/>
    </row>
    <row r="40" spans="1:15" ht="14.1" customHeight="1">
      <c r="A40" s="448"/>
      <c r="B40" s="462"/>
      <c r="C40" s="466"/>
      <c r="D40" s="427"/>
      <c r="E40" s="514"/>
      <c r="F40" s="514"/>
      <c r="G40" s="514"/>
      <c r="H40" s="514"/>
      <c r="I40" s="514"/>
      <c r="J40" s="514"/>
      <c r="K40" s="514"/>
      <c r="L40" s="560"/>
      <c r="M40" s="448"/>
    </row>
    <row r="41" spans="1:15" ht="14.1" customHeight="1">
      <c r="A41" s="448"/>
      <c r="B41" s="461" t="s">
        <v>1153</v>
      </c>
      <c r="C41" s="466"/>
      <c r="D41" s="427">
        <v>2023</v>
      </c>
      <c r="E41" s="596" t="s">
        <v>29</v>
      </c>
      <c r="F41" s="596" t="s">
        <v>29</v>
      </c>
      <c r="G41" s="596" t="s">
        <v>29</v>
      </c>
      <c r="H41" s="514"/>
      <c r="I41" s="596" t="s">
        <v>29</v>
      </c>
      <c r="J41" s="596" t="s">
        <v>29</v>
      </c>
      <c r="K41" s="596" t="s">
        <v>29</v>
      </c>
      <c r="L41" s="626"/>
      <c r="M41" s="448"/>
      <c r="O41" s="452">
        <v>9</v>
      </c>
    </row>
    <row r="42" spans="1:15" ht="14.1" customHeight="1">
      <c r="A42" s="448"/>
      <c r="B42" s="462" t="s">
        <v>1154</v>
      </c>
      <c r="C42" s="482"/>
      <c r="D42" s="427"/>
      <c r="E42" s="514"/>
      <c r="F42" s="514"/>
      <c r="G42" s="514"/>
      <c r="H42" s="514"/>
      <c r="I42" s="514"/>
      <c r="J42" s="514"/>
      <c r="K42" s="514"/>
      <c r="L42" s="560"/>
      <c r="M42" s="448"/>
    </row>
    <row r="43" spans="1:15" ht="14.1" customHeight="1">
      <c r="A43" s="448"/>
      <c r="B43" s="462"/>
      <c r="C43" s="466"/>
      <c r="D43" s="427"/>
      <c r="E43" s="514"/>
      <c r="F43" s="514"/>
      <c r="G43" s="514"/>
      <c r="H43" s="514"/>
      <c r="I43" s="514"/>
      <c r="J43" s="514"/>
      <c r="K43" s="514"/>
      <c r="L43" s="560"/>
      <c r="M43" s="448"/>
    </row>
    <row r="44" spans="1:15" ht="14.1" customHeight="1">
      <c r="A44" s="448"/>
      <c r="B44" s="461" t="s">
        <v>763</v>
      </c>
      <c r="C44" s="466"/>
      <c r="D44" s="427">
        <v>2023</v>
      </c>
      <c r="E44" s="596" t="s">
        <v>29</v>
      </c>
      <c r="F44" s="596" t="s">
        <v>29</v>
      </c>
      <c r="G44" s="596" t="s">
        <v>29</v>
      </c>
      <c r="H44" s="514"/>
      <c r="I44" s="596" t="s">
        <v>29</v>
      </c>
      <c r="J44" s="596" t="s">
        <v>29</v>
      </c>
      <c r="K44" s="596" t="s">
        <v>29</v>
      </c>
      <c r="L44" s="626"/>
      <c r="M44" s="448"/>
      <c r="O44" s="452">
        <v>9</v>
      </c>
    </row>
    <row r="45" spans="1:15" ht="14.1" customHeight="1">
      <c r="A45" s="448"/>
      <c r="B45" s="413" t="s">
        <v>764</v>
      </c>
      <c r="C45" s="482"/>
      <c r="D45" s="427"/>
      <c r="E45" s="514"/>
      <c r="F45" s="514"/>
      <c r="G45" s="514"/>
      <c r="H45" s="514"/>
      <c r="I45" s="514"/>
      <c r="J45" s="514"/>
      <c r="K45" s="514"/>
      <c r="L45" s="560"/>
      <c r="M45" s="448"/>
    </row>
    <row r="46" spans="1:15" ht="14.1" customHeight="1">
      <c r="A46" s="448"/>
      <c r="B46" s="462"/>
      <c r="C46" s="466"/>
      <c r="D46" s="427"/>
      <c r="E46" s="514"/>
      <c r="F46" s="514"/>
      <c r="G46" s="514"/>
      <c r="H46" s="514"/>
      <c r="I46" s="514"/>
      <c r="J46" s="514"/>
      <c r="K46" s="514"/>
      <c r="L46" s="560"/>
      <c r="M46" s="448"/>
    </row>
    <row r="47" spans="1:15" ht="14.1" customHeight="1">
      <c r="A47" s="448"/>
      <c r="B47" s="461" t="s">
        <v>726</v>
      </c>
      <c r="C47" s="466"/>
      <c r="D47" s="427">
        <v>2023</v>
      </c>
      <c r="E47" s="596" t="s">
        <v>29</v>
      </c>
      <c r="F47" s="596" t="s">
        <v>29</v>
      </c>
      <c r="G47" s="596" t="s">
        <v>29</v>
      </c>
      <c r="H47" s="514"/>
      <c r="I47" s="596" t="s">
        <v>29</v>
      </c>
      <c r="J47" s="596" t="s">
        <v>29</v>
      </c>
      <c r="K47" s="596" t="s">
        <v>29</v>
      </c>
      <c r="L47" s="626"/>
      <c r="M47" s="448"/>
      <c r="O47" s="452">
        <v>9</v>
      </c>
    </row>
    <row r="48" spans="1:15" ht="14.1" customHeight="1">
      <c r="A48" s="448"/>
      <c r="B48" s="413" t="s">
        <v>727</v>
      </c>
      <c r="C48" s="482"/>
      <c r="D48" s="427"/>
      <c r="E48" s="514"/>
      <c r="F48" s="514"/>
      <c r="G48" s="514"/>
      <c r="H48" s="514"/>
      <c r="I48" s="514"/>
      <c r="J48" s="514"/>
      <c r="K48" s="514"/>
      <c r="L48" s="560"/>
      <c r="M48" s="448"/>
    </row>
    <row r="49" spans="1:13" s="448" customFormat="1" ht="17.100000000000001" customHeight="1" thickBot="1">
      <c r="A49" s="484"/>
      <c r="B49" s="569"/>
      <c r="C49" s="569"/>
      <c r="D49" s="537"/>
      <c r="E49" s="488"/>
      <c r="F49" s="488"/>
      <c r="G49" s="488"/>
      <c r="H49" s="488"/>
      <c r="I49" s="488"/>
      <c r="J49" s="488"/>
      <c r="K49" s="488"/>
      <c r="L49" s="555"/>
    </row>
    <row r="50" spans="1:13" s="384" customFormat="1" ht="3" customHeight="1">
      <c r="B50" s="438"/>
      <c r="C50" s="461"/>
      <c r="D50" s="427"/>
      <c r="E50" s="438"/>
      <c r="F50" s="438"/>
      <c r="G50" s="438"/>
      <c r="H50" s="438"/>
      <c r="I50" s="438"/>
      <c r="J50" s="438"/>
      <c r="K50" s="438"/>
      <c r="L50" s="438"/>
    </row>
    <row r="51" spans="1:13" s="542" customFormat="1" ht="16.5" customHeight="1">
      <c r="A51" s="437"/>
      <c r="B51" s="438"/>
      <c r="C51" s="438"/>
      <c r="D51" s="427"/>
      <c r="E51" s="438"/>
      <c r="F51" s="582"/>
      <c r="G51" s="582"/>
      <c r="H51" s="529"/>
      <c r="I51" s="529"/>
      <c r="J51" s="529"/>
      <c r="K51" s="367" t="s">
        <v>829</v>
      </c>
      <c r="L51" s="529"/>
    </row>
    <row r="52" spans="1:13" s="542" customFormat="1" ht="15" customHeight="1">
      <c r="B52" s="529"/>
      <c r="C52" s="529"/>
      <c r="D52" s="574"/>
      <c r="E52" s="529"/>
      <c r="F52" s="529"/>
      <c r="G52" s="529"/>
      <c r="H52" s="529"/>
      <c r="I52" s="529"/>
      <c r="J52" s="529"/>
      <c r="K52" s="368" t="s">
        <v>810</v>
      </c>
      <c r="L52" s="529"/>
    </row>
    <row r="53" spans="1:13" s="448" customFormat="1" ht="15" customHeight="1">
      <c r="C53" s="577"/>
      <c r="D53" s="1672"/>
    </row>
    <row r="54" spans="1:13" s="448" customFormat="1" ht="15" customHeight="1">
      <c r="C54" s="577"/>
      <c r="D54" s="1672"/>
    </row>
    <row r="55" spans="1:13" s="448" customFormat="1" ht="9.75" customHeight="1">
      <c r="C55" s="449"/>
      <c r="D55" s="1673"/>
    </row>
    <row r="56" spans="1:13" s="448" customFormat="1" ht="15" customHeight="1">
      <c r="C56" s="1672"/>
      <c r="D56" s="1672"/>
    </row>
    <row r="57" spans="1:13" s="448" customFormat="1" ht="9.75" customHeight="1">
      <c r="C57" s="449"/>
      <c r="D57" s="1673"/>
    </row>
    <row r="58" spans="1:13" s="448" customFormat="1" ht="15" customHeight="1">
      <c r="C58" s="577"/>
      <c r="D58" s="1672"/>
    </row>
    <row r="59" spans="1:13" s="448" customFormat="1" ht="9.75" customHeight="1">
      <c r="C59" s="449"/>
      <c r="D59" s="1672"/>
    </row>
    <row r="60" spans="1:13" s="448" customFormat="1" ht="9.75" customHeight="1">
      <c r="D60" s="1673"/>
    </row>
    <row r="61" spans="1:13" s="448" customFormat="1" ht="15" customHeight="1">
      <c r="B61" s="577"/>
      <c r="C61" s="577"/>
      <c r="D61" s="477"/>
      <c r="E61" s="449"/>
      <c r="F61" s="449"/>
      <c r="G61" s="449"/>
      <c r="H61" s="449"/>
      <c r="I61" s="449"/>
      <c r="J61" s="449"/>
      <c r="K61" s="449"/>
      <c r="L61" s="449"/>
      <c r="M61" s="449"/>
    </row>
    <row r="62" spans="1:13" s="448" customFormat="1" ht="9.75" customHeight="1">
      <c r="C62" s="576"/>
      <c r="D62" s="477"/>
    </row>
    <row r="63" spans="1:13" s="448" customFormat="1" ht="9.75" customHeight="1">
      <c r="C63" s="576"/>
      <c r="D63" s="477"/>
    </row>
    <row r="64" spans="1:13" s="448" customFormat="1" ht="15" customHeight="1">
      <c r="C64" s="577"/>
      <c r="D64" s="1672"/>
    </row>
    <row r="65" spans="2:13" s="448" customFormat="1" ht="9.75" customHeight="1">
      <c r="C65" s="449"/>
      <c r="D65" s="1673"/>
    </row>
    <row r="66" spans="2:13" s="448" customFormat="1" ht="15" customHeight="1">
      <c r="C66" s="577"/>
      <c r="D66" s="1672"/>
    </row>
    <row r="67" spans="2:13" s="448" customFormat="1" ht="9.75" customHeight="1">
      <c r="C67" s="449"/>
      <c r="D67" s="1673"/>
    </row>
    <row r="68" spans="2:13" s="448" customFormat="1" ht="15" customHeight="1">
      <c r="C68" s="577"/>
      <c r="D68" s="1672"/>
    </row>
    <row r="69" spans="2:13" s="448" customFormat="1" ht="9.75" customHeight="1">
      <c r="C69" s="449"/>
      <c r="D69" s="1673"/>
    </row>
    <row r="70" spans="2:13" s="448" customFormat="1" ht="15" customHeight="1">
      <c r="C70" s="577"/>
      <c r="D70" s="1672"/>
    </row>
    <row r="71" spans="2:13" s="448" customFormat="1" ht="9.75" customHeight="1">
      <c r="D71" s="1673"/>
    </row>
    <row r="72" spans="2:13" s="448" customFormat="1" ht="18" customHeight="1">
      <c r="B72" s="577"/>
      <c r="D72" s="477"/>
    </row>
    <row r="73" spans="2:13" s="448" customFormat="1" ht="15" customHeight="1">
      <c r="B73" s="577"/>
      <c r="C73" s="577"/>
      <c r="D73" s="477"/>
      <c r="E73" s="449"/>
      <c r="F73" s="449"/>
      <c r="G73" s="449"/>
      <c r="H73" s="449"/>
      <c r="I73" s="449"/>
      <c r="J73" s="449"/>
      <c r="K73" s="449"/>
      <c r="L73" s="449"/>
      <c r="M73" s="449"/>
    </row>
    <row r="74" spans="2:13" s="448" customFormat="1" ht="9.75" customHeight="1">
      <c r="B74" s="449"/>
      <c r="C74" s="576"/>
      <c r="D74" s="477"/>
    </row>
    <row r="75" spans="2:13" s="448" customFormat="1" ht="15" customHeight="1">
      <c r="B75" s="577"/>
      <c r="C75" s="577"/>
      <c r="D75" s="477"/>
      <c r="E75" s="449"/>
      <c r="F75" s="449"/>
      <c r="G75" s="449"/>
      <c r="H75" s="449"/>
      <c r="I75" s="449"/>
      <c r="J75" s="449"/>
      <c r="K75" s="449"/>
      <c r="L75" s="449"/>
      <c r="M75" s="449"/>
    </row>
    <row r="76" spans="2:13" s="448" customFormat="1" ht="9.75" customHeight="1">
      <c r="B76" s="449"/>
      <c r="C76" s="576"/>
      <c r="D76" s="477"/>
    </row>
    <row r="77" spans="2:13" s="448" customFormat="1" ht="5.0999999999999996" customHeight="1">
      <c r="D77" s="477"/>
    </row>
    <row r="78" spans="2:13" s="448" customFormat="1" ht="11.1" customHeight="1">
      <c r="D78" s="477"/>
    </row>
    <row r="79" spans="2:13" s="448" customFormat="1" ht="11.1" customHeight="1">
      <c r="C79" s="577"/>
      <c r="D79" s="477"/>
      <c r="E79" s="449"/>
      <c r="F79" s="449"/>
      <c r="G79" s="449"/>
      <c r="H79" s="449"/>
      <c r="I79" s="449"/>
      <c r="J79" s="449"/>
      <c r="K79" s="449"/>
      <c r="L79" s="449"/>
      <c r="M79" s="449"/>
    </row>
    <row r="80" spans="2:13" s="448" customFormat="1" ht="11.25" customHeight="1">
      <c r="C80" s="576"/>
      <c r="D80" s="477"/>
    </row>
    <row r="81" spans="4:13" s="448" customFormat="1" ht="5.25" customHeight="1">
      <c r="D81" s="477"/>
    </row>
    <row r="82" spans="4:13" s="448" customFormat="1" ht="4.1500000000000004" customHeight="1">
      <c r="D82" s="477"/>
      <c r="E82" s="491"/>
      <c r="F82" s="491"/>
      <c r="G82" s="491"/>
      <c r="H82" s="491"/>
      <c r="I82" s="491"/>
      <c r="J82" s="491"/>
      <c r="K82" s="491"/>
      <c r="L82" s="491"/>
      <c r="M82" s="491"/>
    </row>
    <row r="83" spans="4:13" s="448" customFormat="1" ht="11.1" customHeight="1">
      <c r="D83" s="477"/>
    </row>
    <row r="84" spans="4:13" s="448" customFormat="1" ht="10.5" customHeight="1">
      <c r="D84" s="477"/>
    </row>
    <row r="85" spans="4:13" s="448" customFormat="1">
      <c r="D85" s="477"/>
    </row>
    <row r="86" spans="4:13" s="448" customFormat="1">
      <c r="D86" s="477"/>
    </row>
    <row r="87" spans="4:13" s="448" customFormat="1">
      <c r="D87" s="477"/>
    </row>
    <row r="88" spans="4:13" s="448" customFormat="1">
      <c r="D88" s="477"/>
      <c r="E88" s="491"/>
      <c r="F88" s="491"/>
      <c r="G88" s="491"/>
      <c r="H88" s="491"/>
      <c r="I88" s="491"/>
      <c r="J88" s="491"/>
      <c r="K88" s="491"/>
      <c r="L88" s="491"/>
      <c r="M88" s="491"/>
    </row>
    <row r="89" spans="4:13" s="448" customFormat="1">
      <c r="D89" s="477"/>
      <c r="E89" s="491"/>
      <c r="F89" s="491"/>
      <c r="G89" s="491"/>
      <c r="H89" s="491"/>
      <c r="I89" s="491"/>
      <c r="J89" s="491"/>
      <c r="K89" s="491"/>
      <c r="L89" s="491"/>
      <c r="M89" s="491"/>
    </row>
    <row r="90" spans="4:13" s="448" customFormat="1">
      <c r="D90" s="477"/>
      <c r="E90" s="491"/>
      <c r="F90" s="491"/>
      <c r="G90" s="491"/>
      <c r="H90" s="491"/>
      <c r="I90" s="491"/>
      <c r="J90" s="491"/>
      <c r="K90" s="491"/>
      <c r="L90" s="491"/>
      <c r="M90" s="491"/>
    </row>
    <row r="91" spans="4:13" s="448" customFormat="1">
      <c r="D91" s="477"/>
      <c r="E91" s="491"/>
      <c r="F91" s="491"/>
      <c r="G91" s="491"/>
      <c r="H91" s="491"/>
      <c r="I91" s="491"/>
      <c r="J91" s="491"/>
      <c r="K91" s="491"/>
      <c r="L91" s="491"/>
      <c r="M91" s="491"/>
    </row>
    <row r="92" spans="4:13" s="448" customFormat="1">
      <c r="D92" s="477"/>
      <c r="E92" s="491"/>
      <c r="F92" s="491"/>
      <c r="G92" s="491"/>
      <c r="H92" s="491"/>
      <c r="I92" s="491"/>
      <c r="J92" s="491"/>
      <c r="K92" s="491"/>
      <c r="L92" s="491"/>
      <c r="M92" s="491"/>
    </row>
    <row r="93" spans="4:13" s="448" customFormat="1">
      <c r="D93" s="477"/>
      <c r="E93" s="491"/>
      <c r="F93" s="491"/>
      <c r="G93" s="491"/>
      <c r="H93" s="491"/>
      <c r="I93" s="491"/>
      <c r="J93" s="491"/>
      <c r="K93" s="491"/>
      <c r="L93" s="491"/>
      <c r="M93" s="491"/>
    </row>
    <row r="94" spans="4:13" s="448" customFormat="1">
      <c r="D94" s="477"/>
      <c r="E94" s="491"/>
      <c r="F94" s="491"/>
      <c r="G94" s="491"/>
      <c r="H94" s="491"/>
      <c r="I94" s="491"/>
      <c r="J94" s="491"/>
      <c r="K94" s="491"/>
      <c r="L94" s="491"/>
      <c r="M94" s="491"/>
    </row>
    <row r="95" spans="4:13" s="448" customFormat="1">
      <c r="D95" s="477"/>
      <c r="E95" s="491"/>
      <c r="F95" s="491"/>
      <c r="G95" s="491"/>
      <c r="H95" s="491"/>
      <c r="I95" s="491"/>
      <c r="J95" s="491"/>
      <c r="K95" s="491"/>
      <c r="L95" s="491"/>
      <c r="M95" s="491"/>
    </row>
    <row r="96" spans="4:13" s="448" customFormat="1">
      <c r="D96" s="477"/>
      <c r="E96" s="491"/>
      <c r="F96" s="491"/>
      <c r="G96" s="491"/>
      <c r="H96" s="491"/>
      <c r="I96" s="491"/>
      <c r="J96" s="491"/>
      <c r="K96" s="491"/>
      <c r="L96" s="491"/>
      <c r="M96" s="491"/>
    </row>
    <row r="97" spans="4:13" s="448" customFormat="1">
      <c r="D97" s="477"/>
      <c r="E97" s="491"/>
      <c r="F97" s="491"/>
      <c r="G97" s="491"/>
      <c r="H97" s="491"/>
      <c r="I97" s="491"/>
      <c r="J97" s="491"/>
      <c r="K97" s="491"/>
      <c r="L97" s="491"/>
      <c r="M97" s="491"/>
    </row>
    <row r="98" spans="4:13" s="448" customFormat="1">
      <c r="D98" s="477"/>
      <c r="E98" s="491"/>
      <c r="F98" s="491"/>
      <c r="G98" s="491"/>
      <c r="H98" s="491"/>
      <c r="I98" s="491"/>
      <c r="J98" s="491"/>
      <c r="K98" s="491"/>
      <c r="L98" s="491"/>
      <c r="M98" s="491"/>
    </row>
    <row r="99" spans="4:13" s="448" customFormat="1">
      <c r="D99" s="477"/>
      <c r="E99" s="491"/>
      <c r="F99" s="491"/>
      <c r="G99" s="491"/>
      <c r="H99" s="491"/>
      <c r="I99" s="491"/>
      <c r="J99" s="491"/>
      <c r="K99" s="491"/>
      <c r="L99" s="491"/>
      <c r="M99" s="491"/>
    </row>
    <row r="100" spans="4:13" s="448" customFormat="1">
      <c r="D100" s="477"/>
      <c r="E100" s="491"/>
      <c r="F100" s="491"/>
      <c r="G100" s="491"/>
      <c r="H100" s="491"/>
      <c r="I100" s="491"/>
      <c r="J100" s="491"/>
      <c r="K100" s="491"/>
      <c r="L100" s="491"/>
      <c r="M100" s="491"/>
    </row>
    <row r="101" spans="4:13" s="448" customFormat="1">
      <c r="D101" s="477"/>
      <c r="E101" s="491"/>
      <c r="F101" s="491"/>
      <c r="G101" s="491"/>
      <c r="H101" s="491"/>
      <c r="I101" s="491"/>
      <c r="J101" s="491"/>
      <c r="K101" s="491"/>
      <c r="L101" s="491"/>
      <c r="M101" s="491"/>
    </row>
    <row r="102" spans="4:13" s="448" customFormat="1">
      <c r="D102" s="477"/>
      <c r="E102" s="491"/>
      <c r="F102" s="491"/>
      <c r="G102" s="491"/>
      <c r="H102" s="491"/>
      <c r="I102" s="491"/>
      <c r="J102" s="491"/>
      <c r="K102" s="491"/>
      <c r="L102" s="491"/>
      <c r="M102" s="491"/>
    </row>
    <row r="103" spans="4:13" s="448" customFormat="1">
      <c r="D103" s="477"/>
      <c r="E103" s="491"/>
      <c r="F103" s="491"/>
      <c r="G103" s="491"/>
      <c r="H103" s="491"/>
      <c r="I103" s="491"/>
      <c r="J103" s="491"/>
      <c r="K103" s="491"/>
      <c r="L103" s="491"/>
      <c r="M103" s="491"/>
    </row>
    <row r="104" spans="4:13" s="448" customFormat="1">
      <c r="D104" s="477"/>
      <c r="E104" s="491"/>
      <c r="F104" s="491"/>
      <c r="G104" s="491"/>
      <c r="H104" s="491"/>
      <c r="I104" s="491"/>
      <c r="J104" s="491"/>
      <c r="K104" s="491"/>
      <c r="L104" s="491"/>
      <c r="M104" s="491"/>
    </row>
    <row r="105" spans="4:13" s="448" customFormat="1">
      <c r="D105" s="477"/>
      <c r="E105" s="491"/>
      <c r="F105" s="491"/>
      <c r="G105" s="491"/>
      <c r="H105" s="491"/>
      <c r="I105" s="491"/>
      <c r="J105" s="491"/>
      <c r="K105" s="491"/>
      <c r="L105" s="491"/>
      <c r="M105" s="491"/>
    </row>
    <row r="106" spans="4:13" s="448" customFormat="1">
      <c r="D106" s="477"/>
      <c r="E106" s="491"/>
      <c r="F106" s="491"/>
      <c r="G106" s="491"/>
      <c r="H106" s="491"/>
      <c r="I106" s="491"/>
      <c r="J106" s="491"/>
      <c r="K106" s="491"/>
      <c r="L106" s="491"/>
      <c r="M106" s="491"/>
    </row>
    <row r="107" spans="4:13" s="448" customFormat="1">
      <c r="D107" s="477"/>
    </row>
    <row r="108" spans="4:13" s="448" customFormat="1">
      <c r="D108" s="477"/>
    </row>
    <row r="109" spans="4:13" s="448" customFormat="1">
      <c r="D109" s="477"/>
    </row>
    <row r="110" spans="4:13" s="448" customFormat="1">
      <c r="D110" s="477"/>
    </row>
    <row r="111" spans="4:13" s="448" customFormat="1">
      <c r="D111" s="477"/>
    </row>
    <row r="112" spans="4:13" s="448" customFormat="1">
      <c r="D112" s="477"/>
    </row>
    <row r="113" spans="4:4" s="448" customFormat="1">
      <c r="D113" s="477"/>
    </row>
    <row r="114" spans="4:4" s="448" customFormat="1">
      <c r="D114" s="477"/>
    </row>
    <row r="115" spans="4:4" s="448" customFormat="1">
      <c r="D115" s="477"/>
    </row>
    <row r="116" spans="4:4" s="448" customFormat="1">
      <c r="D116" s="477"/>
    </row>
    <row r="117" spans="4:4" s="448" customFormat="1">
      <c r="D117" s="477"/>
    </row>
    <row r="118" spans="4:4" s="448" customFormat="1">
      <c r="D118" s="477"/>
    </row>
    <row r="119" spans="4:4" s="448" customFormat="1">
      <c r="D119" s="477"/>
    </row>
    <row r="120" spans="4:4" s="448" customFormat="1">
      <c r="D120" s="477"/>
    </row>
    <row r="121" spans="4:4" s="448" customFormat="1">
      <c r="D121" s="477"/>
    </row>
    <row r="122" spans="4:4" s="448" customFormat="1">
      <c r="D122" s="477"/>
    </row>
    <row r="123" spans="4:4" s="448" customFormat="1">
      <c r="D123" s="477"/>
    </row>
    <row r="124" spans="4:4" s="448" customFormat="1">
      <c r="D124" s="477"/>
    </row>
    <row r="125" spans="4:4" s="448" customFormat="1">
      <c r="D125" s="477"/>
    </row>
    <row r="126" spans="4:4" s="448" customFormat="1">
      <c r="D126" s="477"/>
    </row>
    <row r="127" spans="4:4" s="448" customFormat="1">
      <c r="D127" s="477"/>
    </row>
    <row r="128" spans="4:4" s="448" customFormat="1">
      <c r="D128" s="477"/>
    </row>
    <row r="129" spans="4:4" s="448" customFormat="1">
      <c r="D129" s="477"/>
    </row>
    <row r="130" spans="4:4" s="448" customFormat="1">
      <c r="D130" s="477"/>
    </row>
    <row r="131" spans="4:4" s="448" customFormat="1">
      <c r="D131" s="477"/>
    </row>
    <row r="132" spans="4:4" s="448" customFormat="1">
      <c r="D132" s="477"/>
    </row>
    <row r="133" spans="4:4" s="448" customFormat="1">
      <c r="D133" s="477"/>
    </row>
    <row r="134" spans="4:4" s="448" customFormat="1">
      <c r="D134" s="477"/>
    </row>
    <row r="135" spans="4:4" s="448" customFormat="1">
      <c r="D135" s="477"/>
    </row>
    <row r="136" spans="4:4" s="448" customFormat="1">
      <c r="D136" s="477"/>
    </row>
    <row r="137" spans="4:4" s="448" customFormat="1">
      <c r="D137" s="477"/>
    </row>
    <row r="138" spans="4:4" s="448" customFormat="1">
      <c r="D138" s="477"/>
    </row>
    <row r="139" spans="4:4" s="448" customFormat="1">
      <c r="D139" s="477"/>
    </row>
    <row r="140" spans="4:4" s="448" customFormat="1">
      <c r="D140" s="477"/>
    </row>
    <row r="141" spans="4:4" s="448" customFormat="1">
      <c r="D141" s="477"/>
    </row>
    <row r="142" spans="4:4" s="448" customFormat="1">
      <c r="D142" s="477"/>
    </row>
    <row r="143" spans="4:4" s="448" customFormat="1">
      <c r="D143" s="477"/>
    </row>
    <row r="144" spans="4:4" s="448" customFormat="1">
      <c r="D144" s="477"/>
    </row>
    <row r="145" spans="4:4" s="448" customFormat="1">
      <c r="D145" s="477"/>
    </row>
    <row r="146" spans="4:4" s="448" customFormat="1">
      <c r="D146" s="477"/>
    </row>
    <row r="147" spans="4:4" s="448" customFormat="1">
      <c r="D147" s="477"/>
    </row>
    <row r="148" spans="4:4" s="448" customFormat="1">
      <c r="D148" s="477"/>
    </row>
    <row r="149" spans="4:4" s="448" customFormat="1">
      <c r="D149" s="477"/>
    </row>
    <row r="150" spans="4:4" s="448" customFormat="1">
      <c r="D150" s="477"/>
    </row>
    <row r="151" spans="4:4" s="448" customFormat="1">
      <c r="D151" s="477"/>
    </row>
    <row r="152" spans="4:4" s="448" customFormat="1">
      <c r="D152" s="477"/>
    </row>
    <row r="153" spans="4:4" s="448" customFormat="1">
      <c r="D153" s="477"/>
    </row>
    <row r="154" spans="4:4" s="448" customFormat="1">
      <c r="D154" s="477"/>
    </row>
    <row r="155" spans="4:4" s="448" customFormat="1">
      <c r="D155" s="477"/>
    </row>
    <row r="156" spans="4:4" s="448" customFormat="1">
      <c r="D156" s="477"/>
    </row>
    <row r="157" spans="4:4" s="448" customFormat="1">
      <c r="D157" s="477"/>
    </row>
    <row r="158" spans="4:4" s="448" customFormat="1">
      <c r="D158" s="477"/>
    </row>
    <row r="159" spans="4:4" s="448" customFormat="1">
      <c r="D159" s="477"/>
    </row>
    <row r="160" spans="4:4" s="448" customFormat="1">
      <c r="D160" s="477"/>
    </row>
    <row r="161" spans="4:4" s="448" customFormat="1">
      <c r="D161" s="477"/>
    </row>
    <row r="162" spans="4:4" s="448" customFormat="1">
      <c r="D162" s="477"/>
    </row>
    <row r="163" spans="4:4" s="448" customFormat="1">
      <c r="D163" s="477"/>
    </row>
    <row r="164" spans="4:4" s="448" customFormat="1">
      <c r="D164" s="477"/>
    </row>
    <row r="165" spans="4:4" s="448" customFormat="1">
      <c r="D165" s="477"/>
    </row>
    <row r="166" spans="4:4" s="448" customFormat="1">
      <c r="D166" s="477"/>
    </row>
    <row r="167" spans="4:4" s="448" customFormat="1">
      <c r="D167" s="477"/>
    </row>
    <row r="168" spans="4:4" s="448" customFormat="1">
      <c r="D168" s="477"/>
    </row>
    <row r="169" spans="4:4" s="448" customFormat="1">
      <c r="D169" s="477"/>
    </row>
    <row r="170" spans="4:4" s="448" customFormat="1">
      <c r="D170" s="477"/>
    </row>
    <row r="171" spans="4:4" s="448" customFormat="1">
      <c r="D171" s="477"/>
    </row>
    <row r="172" spans="4:4" s="448" customFormat="1">
      <c r="D172" s="477"/>
    </row>
    <row r="173" spans="4:4" s="448" customFormat="1">
      <c r="D173" s="477"/>
    </row>
    <row r="174" spans="4:4" s="448" customFormat="1">
      <c r="D174" s="477"/>
    </row>
    <row r="175" spans="4:4" s="448" customFormat="1">
      <c r="D175" s="477"/>
    </row>
    <row r="176" spans="4:4" s="448" customFormat="1">
      <c r="D176" s="477"/>
    </row>
    <row r="177" spans="4:4" s="448" customFormat="1">
      <c r="D177" s="477"/>
    </row>
    <row r="178" spans="4:4" s="448" customFormat="1">
      <c r="D178" s="477"/>
    </row>
    <row r="179" spans="4:4" s="448" customFormat="1">
      <c r="D179" s="477"/>
    </row>
    <row r="180" spans="4:4" s="448" customFormat="1">
      <c r="D180" s="477"/>
    </row>
    <row r="181" spans="4:4" s="448" customFormat="1">
      <c r="D181" s="477"/>
    </row>
    <row r="182" spans="4:4" s="448" customFormat="1">
      <c r="D182" s="477"/>
    </row>
    <row r="183" spans="4:4" s="448" customFormat="1">
      <c r="D183" s="477"/>
    </row>
    <row r="184" spans="4:4" s="448" customFormat="1">
      <c r="D184" s="477"/>
    </row>
    <row r="185" spans="4:4" s="448" customFormat="1">
      <c r="D185" s="477"/>
    </row>
    <row r="186" spans="4:4" s="448" customFormat="1">
      <c r="D186" s="477"/>
    </row>
    <row r="187" spans="4:4" s="448" customFormat="1">
      <c r="D187" s="477"/>
    </row>
    <row r="188" spans="4:4" s="448" customFormat="1">
      <c r="D188" s="477"/>
    </row>
    <row r="189" spans="4:4" s="448" customFormat="1">
      <c r="D189" s="477"/>
    </row>
    <row r="190" spans="4:4" s="448" customFormat="1">
      <c r="D190" s="477"/>
    </row>
    <row r="191" spans="4:4" s="448" customFormat="1">
      <c r="D191" s="477"/>
    </row>
    <row r="192" spans="4:4" s="448" customFormat="1">
      <c r="D192" s="477"/>
    </row>
    <row r="193" spans="4:4" s="448" customFormat="1">
      <c r="D193" s="477"/>
    </row>
    <row r="194" spans="4:4" s="448" customFormat="1">
      <c r="D194" s="477"/>
    </row>
    <row r="195" spans="4:4" s="448" customFormat="1">
      <c r="D195" s="477"/>
    </row>
    <row r="196" spans="4:4" s="448" customFormat="1">
      <c r="D196" s="477"/>
    </row>
    <row r="197" spans="4:4" s="448" customFormat="1">
      <c r="D197" s="477"/>
    </row>
    <row r="198" spans="4:4" s="448" customFormat="1">
      <c r="D198" s="477"/>
    </row>
    <row r="199" spans="4:4" s="448" customFormat="1">
      <c r="D199" s="477"/>
    </row>
    <row r="200" spans="4:4" s="448" customFormat="1">
      <c r="D200" s="477"/>
    </row>
    <row r="201" spans="4:4" s="448" customFormat="1">
      <c r="D201" s="477"/>
    </row>
    <row r="202" spans="4:4" s="448" customFormat="1">
      <c r="D202" s="477"/>
    </row>
    <row r="203" spans="4:4" s="448" customFormat="1">
      <c r="D203" s="477"/>
    </row>
    <row r="204" spans="4:4" s="448" customFormat="1">
      <c r="D204" s="477"/>
    </row>
    <row r="205" spans="4:4" s="448" customFormat="1">
      <c r="D205" s="477"/>
    </row>
    <row r="206" spans="4:4" s="448" customFormat="1">
      <c r="D206" s="477"/>
    </row>
    <row r="207" spans="4:4" s="448" customFormat="1">
      <c r="D207" s="477"/>
    </row>
    <row r="208" spans="4:4" s="448" customFormat="1">
      <c r="D208" s="477"/>
    </row>
    <row r="209" spans="4:4" s="448" customFormat="1">
      <c r="D209" s="477"/>
    </row>
    <row r="210" spans="4:4" s="448" customFormat="1">
      <c r="D210" s="477"/>
    </row>
    <row r="211" spans="4:4" s="448" customFormat="1">
      <c r="D211" s="477"/>
    </row>
    <row r="212" spans="4:4" s="448" customFormat="1">
      <c r="D212" s="477"/>
    </row>
    <row r="213" spans="4:4" s="448" customFormat="1">
      <c r="D213" s="477"/>
    </row>
    <row r="214" spans="4:4" s="448" customFormat="1">
      <c r="D214" s="477"/>
    </row>
    <row r="215" spans="4:4" s="448" customFormat="1">
      <c r="D215" s="477"/>
    </row>
    <row r="216" spans="4:4" s="448" customFormat="1">
      <c r="D216" s="477"/>
    </row>
    <row r="217" spans="4:4" s="448" customFormat="1">
      <c r="D217" s="477"/>
    </row>
    <row r="218" spans="4:4" s="448" customFormat="1">
      <c r="D218" s="477"/>
    </row>
    <row r="219" spans="4:4" s="448" customFormat="1">
      <c r="D219" s="477"/>
    </row>
    <row r="220" spans="4:4" s="448" customFormat="1">
      <c r="D220" s="477"/>
    </row>
    <row r="221" spans="4:4" s="448" customFormat="1">
      <c r="D221" s="477"/>
    </row>
    <row r="222" spans="4:4" s="448" customFormat="1">
      <c r="D222" s="477"/>
    </row>
    <row r="223" spans="4:4" s="448" customFormat="1">
      <c r="D223" s="477"/>
    </row>
    <row r="224" spans="4:4" s="448" customFormat="1">
      <c r="D224" s="477"/>
    </row>
    <row r="225" spans="4:4" s="448" customFormat="1">
      <c r="D225" s="477"/>
    </row>
    <row r="226" spans="4:4" s="448" customFormat="1">
      <c r="D226" s="477"/>
    </row>
    <row r="227" spans="4:4" s="448" customFormat="1">
      <c r="D227" s="477"/>
    </row>
    <row r="228" spans="4:4" s="448" customFormat="1">
      <c r="D228" s="477"/>
    </row>
    <row r="229" spans="4:4" s="448" customFormat="1">
      <c r="D229" s="477"/>
    </row>
    <row r="230" spans="4:4" s="448" customFormat="1">
      <c r="D230" s="477"/>
    </row>
    <row r="231" spans="4:4" s="448" customFormat="1">
      <c r="D231" s="477"/>
    </row>
    <row r="232" spans="4:4" s="448" customFormat="1">
      <c r="D232" s="477"/>
    </row>
    <row r="233" spans="4:4" s="448" customFormat="1">
      <c r="D233" s="477"/>
    </row>
    <row r="234" spans="4:4" s="448" customFormat="1">
      <c r="D234" s="477"/>
    </row>
    <row r="235" spans="4:4" s="448" customFormat="1">
      <c r="D235" s="477"/>
    </row>
    <row r="236" spans="4:4" s="448" customFormat="1">
      <c r="D236" s="477"/>
    </row>
    <row r="237" spans="4:4" s="448" customFormat="1">
      <c r="D237" s="477"/>
    </row>
    <row r="238" spans="4:4" s="448" customFormat="1">
      <c r="D238" s="477"/>
    </row>
    <row r="239" spans="4:4" s="448" customFormat="1">
      <c r="D239" s="477"/>
    </row>
    <row r="240" spans="4:4" s="448" customFormat="1">
      <c r="D240" s="477"/>
    </row>
    <row r="241" spans="4:4" s="448" customFormat="1">
      <c r="D241" s="477"/>
    </row>
    <row r="242" spans="4:4" s="448" customFormat="1">
      <c r="D242" s="477"/>
    </row>
    <row r="243" spans="4:4" s="448" customFormat="1">
      <c r="D243" s="477"/>
    </row>
    <row r="244" spans="4:4" s="448" customFormat="1">
      <c r="D244" s="477"/>
    </row>
    <row r="245" spans="4:4" s="448" customFormat="1">
      <c r="D245" s="477"/>
    </row>
    <row r="246" spans="4:4" s="448" customFormat="1">
      <c r="D246" s="477"/>
    </row>
    <row r="247" spans="4:4" s="448" customFormat="1">
      <c r="D247" s="477"/>
    </row>
    <row r="248" spans="4:4" s="448" customFormat="1">
      <c r="D248" s="477"/>
    </row>
    <row r="249" spans="4:4" s="448" customFormat="1">
      <c r="D249" s="477"/>
    </row>
    <row r="250" spans="4:4" s="448" customFormat="1">
      <c r="D250" s="477"/>
    </row>
    <row r="251" spans="4:4" s="448" customFormat="1">
      <c r="D251" s="477"/>
    </row>
    <row r="252" spans="4:4" s="448" customFormat="1">
      <c r="D252" s="477"/>
    </row>
    <row r="253" spans="4:4" s="448" customFormat="1">
      <c r="D253" s="477"/>
    </row>
    <row r="254" spans="4:4" s="448" customFormat="1">
      <c r="D254" s="477"/>
    </row>
    <row r="255" spans="4:4" s="448" customFormat="1">
      <c r="D255" s="477"/>
    </row>
    <row r="256" spans="4:4" s="448" customFormat="1">
      <c r="D256" s="477"/>
    </row>
    <row r="257" spans="4:4" s="448" customFormat="1">
      <c r="D257" s="477"/>
    </row>
    <row r="258" spans="4:4" s="448" customFormat="1">
      <c r="D258" s="477"/>
    </row>
    <row r="259" spans="4:4" s="448" customFormat="1">
      <c r="D259" s="477"/>
    </row>
    <row r="260" spans="4:4" s="448" customFormat="1">
      <c r="D260" s="477"/>
    </row>
    <row r="261" spans="4:4" s="448" customFormat="1">
      <c r="D261" s="477"/>
    </row>
    <row r="262" spans="4:4" s="448" customFormat="1">
      <c r="D262" s="477"/>
    </row>
    <row r="263" spans="4:4" s="448" customFormat="1">
      <c r="D263" s="477"/>
    </row>
    <row r="264" spans="4:4" s="448" customFormat="1">
      <c r="D264" s="477"/>
    </row>
    <row r="265" spans="4:4" s="448" customFormat="1">
      <c r="D265" s="477"/>
    </row>
    <row r="266" spans="4:4" s="448" customFormat="1">
      <c r="D266" s="477"/>
    </row>
    <row r="267" spans="4:4" s="448" customFormat="1">
      <c r="D267" s="477"/>
    </row>
    <row r="268" spans="4:4" s="448" customFormat="1">
      <c r="D268" s="477"/>
    </row>
    <row r="269" spans="4:4" s="448" customFormat="1">
      <c r="D269" s="477"/>
    </row>
    <row r="270" spans="4:4" s="448" customFormat="1">
      <c r="D270" s="477"/>
    </row>
    <row r="271" spans="4:4" s="448" customFormat="1">
      <c r="D271" s="477"/>
    </row>
    <row r="272" spans="4:4" s="448" customFormat="1">
      <c r="D272" s="477"/>
    </row>
    <row r="273" spans="4:4" s="448" customFormat="1">
      <c r="D273" s="477"/>
    </row>
    <row r="274" spans="4:4" s="448" customFormat="1">
      <c r="D274" s="477"/>
    </row>
    <row r="275" spans="4:4" s="448" customFormat="1">
      <c r="D275" s="477"/>
    </row>
    <row r="276" spans="4:4" s="448" customFormat="1">
      <c r="D276" s="477"/>
    </row>
    <row r="277" spans="4:4" s="448" customFormat="1">
      <c r="D277" s="477"/>
    </row>
    <row r="278" spans="4:4" s="448" customFormat="1">
      <c r="D278" s="477"/>
    </row>
    <row r="279" spans="4:4" s="448" customFormat="1">
      <c r="D279" s="477"/>
    </row>
    <row r="280" spans="4:4" s="448" customFormat="1">
      <c r="D280" s="477"/>
    </row>
    <row r="281" spans="4:4" s="448" customFormat="1">
      <c r="D281" s="477"/>
    </row>
    <row r="282" spans="4:4" s="448" customFormat="1">
      <c r="D282" s="477"/>
    </row>
    <row r="283" spans="4:4" s="448" customFormat="1">
      <c r="D283" s="477"/>
    </row>
    <row r="284" spans="4:4" s="448" customFormat="1">
      <c r="D284" s="477"/>
    </row>
    <row r="285" spans="4:4" s="448" customFormat="1">
      <c r="D285" s="477"/>
    </row>
    <row r="286" spans="4:4" s="448" customFormat="1">
      <c r="D286" s="477"/>
    </row>
    <row r="287" spans="4:4" s="448" customFormat="1">
      <c r="D287" s="477"/>
    </row>
    <row r="288" spans="4:4" s="448" customFormat="1">
      <c r="D288" s="477"/>
    </row>
    <row r="289" spans="4:4" s="448" customFormat="1">
      <c r="D289" s="477"/>
    </row>
    <row r="290" spans="4:4" s="448" customFormat="1">
      <c r="D290" s="477"/>
    </row>
    <row r="291" spans="4:4" s="448" customFormat="1">
      <c r="D291" s="477"/>
    </row>
    <row r="292" spans="4:4" s="448" customFormat="1">
      <c r="D292" s="477"/>
    </row>
    <row r="293" spans="4:4" s="448" customFormat="1">
      <c r="D293" s="477"/>
    </row>
    <row r="294" spans="4:4" s="448" customFormat="1">
      <c r="D294" s="477"/>
    </row>
    <row r="295" spans="4:4" s="448" customFormat="1">
      <c r="D295" s="477"/>
    </row>
    <row r="296" spans="4:4" s="448" customFormat="1">
      <c r="D296" s="477"/>
    </row>
    <row r="297" spans="4:4" s="448" customFormat="1">
      <c r="D297" s="477"/>
    </row>
    <row r="298" spans="4:4" s="448" customFormat="1">
      <c r="D298" s="477"/>
    </row>
    <row r="299" spans="4:4" s="448" customFormat="1">
      <c r="D299" s="477"/>
    </row>
    <row r="300" spans="4:4" s="448" customFormat="1">
      <c r="D300" s="477"/>
    </row>
    <row r="301" spans="4:4" s="448" customFormat="1">
      <c r="D301" s="477"/>
    </row>
    <row r="302" spans="4:4" s="448" customFormat="1">
      <c r="D302" s="477"/>
    </row>
    <row r="303" spans="4:4" s="448" customFormat="1">
      <c r="D303" s="477"/>
    </row>
    <row r="304" spans="4:4" s="448" customFormat="1">
      <c r="D304" s="477"/>
    </row>
    <row r="305" spans="4:4" s="448" customFormat="1">
      <c r="D305" s="477"/>
    </row>
    <row r="306" spans="4:4" s="448" customFormat="1">
      <c r="D306" s="477"/>
    </row>
    <row r="307" spans="4:4" s="448" customFormat="1">
      <c r="D307" s="477"/>
    </row>
    <row r="308" spans="4:4" s="448" customFormat="1">
      <c r="D308" s="477"/>
    </row>
    <row r="309" spans="4:4" s="448" customFormat="1">
      <c r="D309" s="477"/>
    </row>
    <row r="310" spans="4:4" s="448" customFormat="1">
      <c r="D310" s="477"/>
    </row>
    <row r="311" spans="4:4" s="448" customFormat="1">
      <c r="D311" s="477"/>
    </row>
    <row r="312" spans="4:4" s="448" customFormat="1">
      <c r="D312" s="477"/>
    </row>
    <row r="313" spans="4:4" s="448" customFormat="1">
      <c r="D313" s="477"/>
    </row>
    <row r="314" spans="4:4" s="448" customFormat="1">
      <c r="D314" s="477"/>
    </row>
    <row r="315" spans="4:4" s="448" customFormat="1">
      <c r="D315" s="477"/>
    </row>
    <row r="316" spans="4:4" s="448" customFormat="1">
      <c r="D316" s="477"/>
    </row>
    <row r="317" spans="4:4" s="448" customFormat="1">
      <c r="D317" s="477"/>
    </row>
    <row r="318" spans="4:4" s="448" customFormat="1">
      <c r="D318" s="477"/>
    </row>
    <row r="319" spans="4:4" s="448" customFormat="1">
      <c r="D319" s="477"/>
    </row>
    <row r="320" spans="4:4" s="448" customFormat="1">
      <c r="D320" s="477"/>
    </row>
    <row r="321" spans="4:4" s="448" customFormat="1">
      <c r="D321" s="477"/>
    </row>
    <row r="322" spans="4:4" s="448" customFormat="1">
      <c r="D322" s="477"/>
    </row>
    <row r="323" spans="4:4" s="448" customFormat="1">
      <c r="D323" s="477"/>
    </row>
    <row r="324" spans="4:4" s="448" customFormat="1">
      <c r="D324" s="477"/>
    </row>
    <row r="325" spans="4:4" s="448" customFormat="1">
      <c r="D325" s="477"/>
    </row>
    <row r="326" spans="4:4" s="448" customFormat="1">
      <c r="D326" s="477"/>
    </row>
    <row r="327" spans="4:4" s="448" customFormat="1">
      <c r="D327" s="477"/>
    </row>
    <row r="328" spans="4:4" s="448" customFormat="1">
      <c r="D328" s="477"/>
    </row>
    <row r="329" spans="4:4" s="448" customFormat="1">
      <c r="D329" s="477"/>
    </row>
    <row r="330" spans="4:4" s="448" customFormat="1">
      <c r="D330" s="477"/>
    </row>
    <row r="331" spans="4:4" s="448" customFormat="1">
      <c r="D331" s="477"/>
    </row>
    <row r="332" spans="4:4" s="448" customFormat="1">
      <c r="D332" s="477"/>
    </row>
    <row r="333" spans="4:4" s="448" customFormat="1">
      <c r="D333" s="477"/>
    </row>
    <row r="334" spans="4:4" s="448" customFormat="1">
      <c r="D334" s="477"/>
    </row>
    <row r="335" spans="4:4" s="448" customFormat="1">
      <c r="D335" s="477"/>
    </row>
    <row r="336" spans="4:4" s="448" customFormat="1">
      <c r="D336" s="477"/>
    </row>
    <row r="337" spans="4:4" s="448" customFormat="1">
      <c r="D337" s="477"/>
    </row>
    <row r="338" spans="4:4" s="448" customFormat="1">
      <c r="D338" s="477"/>
    </row>
    <row r="339" spans="4:4" s="448" customFormat="1">
      <c r="D339" s="477"/>
    </row>
    <row r="340" spans="4:4" s="448" customFormat="1">
      <c r="D340" s="477"/>
    </row>
    <row r="341" spans="4:4" s="448" customFormat="1">
      <c r="D341" s="477"/>
    </row>
    <row r="342" spans="4:4" s="448" customFormat="1">
      <c r="D342" s="477"/>
    </row>
    <row r="343" spans="4:4" s="448" customFormat="1">
      <c r="D343" s="477"/>
    </row>
    <row r="344" spans="4:4" s="448" customFormat="1">
      <c r="D344" s="477"/>
    </row>
    <row r="345" spans="4:4" s="448" customFormat="1">
      <c r="D345" s="477"/>
    </row>
    <row r="346" spans="4:4" s="448" customFormat="1">
      <c r="D346" s="477"/>
    </row>
    <row r="347" spans="4:4" s="448" customFormat="1">
      <c r="D347" s="477"/>
    </row>
    <row r="348" spans="4:4" s="448" customFormat="1">
      <c r="D348" s="477"/>
    </row>
    <row r="349" spans="4:4" s="448" customFormat="1">
      <c r="D349" s="477"/>
    </row>
    <row r="350" spans="4:4" s="448" customFormat="1">
      <c r="D350" s="477"/>
    </row>
    <row r="351" spans="4:4" s="448" customFormat="1">
      <c r="D351" s="477"/>
    </row>
    <row r="352" spans="4:4" s="448" customFormat="1">
      <c r="D352" s="477"/>
    </row>
    <row r="353" spans="4:4" s="448" customFormat="1">
      <c r="D353" s="477"/>
    </row>
    <row r="354" spans="4:4" s="448" customFormat="1">
      <c r="D354" s="477"/>
    </row>
    <row r="355" spans="4:4" s="448" customFormat="1">
      <c r="D355" s="477"/>
    </row>
    <row r="356" spans="4:4" s="448" customFormat="1">
      <c r="D356" s="477"/>
    </row>
    <row r="357" spans="4:4" s="448" customFormat="1">
      <c r="D357" s="477"/>
    </row>
    <row r="358" spans="4:4" s="448" customFormat="1">
      <c r="D358" s="477"/>
    </row>
    <row r="359" spans="4:4" s="448" customFormat="1">
      <c r="D359" s="477"/>
    </row>
    <row r="360" spans="4:4" s="448" customFormat="1">
      <c r="D360" s="477"/>
    </row>
    <row r="361" spans="4:4" s="448" customFormat="1">
      <c r="D361" s="477"/>
    </row>
    <row r="362" spans="4:4" s="448" customFormat="1">
      <c r="D362" s="477"/>
    </row>
    <row r="363" spans="4:4" s="448" customFormat="1">
      <c r="D363" s="477"/>
    </row>
    <row r="364" spans="4:4" s="448" customFormat="1">
      <c r="D364" s="477"/>
    </row>
    <row r="365" spans="4:4" s="448" customFormat="1">
      <c r="D365" s="477"/>
    </row>
    <row r="366" spans="4:4" s="448" customFormat="1">
      <c r="D366" s="477"/>
    </row>
    <row r="367" spans="4:4" s="448" customFormat="1">
      <c r="D367" s="477"/>
    </row>
    <row r="368" spans="4:4" s="448" customFormat="1">
      <c r="D368" s="477"/>
    </row>
    <row r="369" spans="4:4" s="448" customFormat="1">
      <c r="D369" s="477"/>
    </row>
    <row r="370" spans="4:4" s="448" customFormat="1">
      <c r="D370" s="477"/>
    </row>
    <row r="371" spans="4:4" s="448" customFormat="1">
      <c r="D371" s="477"/>
    </row>
    <row r="372" spans="4:4" s="448" customFormat="1">
      <c r="D372" s="477"/>
    </row>
    <row r="373" spans="4:4" s="448" customFormat="1">
      <c r="D373" s="477"/>
    </row>
    <row r="374" spans="4:4" s="448" customFormat="1">
      <c r="D374" s="477"/>
    </row>
    <row r="375" spans="4:4" s="448" customFormat="1">
      <c r="D375" s="477"/>
    </row>
    <row r="376" spans="4:4" s="448" customFormat="1">
      <c r="D376" s="477"/>
    </row>
    <row r="377" spans="4:4" s="448" customFormat="1">
      <c r="D377" s="477"/>
    </row>
    <row r="378" spans="4:4" s="448" customFormat="1">
      <c r="D378" s="477"/>
    </row>
    <row r="379" spans="4:4" s="448" customFormat="1">
      <c r="D379" s="477"/>
    </row>
    <row r="380" spans="4:4" s="448" customFormat="1">
      <c r="D380" s="477"/>
    </row>
    <row r="381" spans="4:4" s="448" customFormat="1">
      <c r="D381" s="477"/>
    </row>
    <row r="382" spans="4:4" s="448" customFormat="1">
      <c r="D382" s="477"/>
    </row>
    <row r="383" spans="4:4" s="448" customFormat="1">
      <c r="D383" s="477"/>
    </row>
    <row r="384" spans="4:4" s="448" customFormat="1">
      <c r="D384" s="477"/>
    </row>
    <row r="385" spans="4:4" s="448" customFormat="1">
      <c r="D385" s="477"/>
    </row>
    <row r="386" spans="4:4" s="448" customFormat="1">
      <c r="D386" s="477"/>
    </row>
    <row r="387" spans="4:4" s="448" customFormat="1">
      <c r="D387" s="477"/>
    </row>
    <row r="388" spans="4:4" s="448" customFormat="1">
      <c r="D388" s="477"/>
    </row>
    <row r="389" spans="4:4" s="448" customFormat="1">
      <c r="D389" s="477"/>
    </row>
    <row r="390" spans="4:4" s="448" customFormat="1">
      <c r="D390" s="477"/>
    </row>
    <row r="391" spans="4:4" s="448" customFormat="1">
      <c r="D391" s="477"/>
    </row>
    <row r="392" spans="4:4" s="448" customFormat="1">
      <c r="D392" s="477"/>
    </row>
    <row r="393" spans="4:4" s="448" customFormat="1">
      <c r="D393" s="477"/>
    </row>
    <row r="394" spans="4:4" s="448" customFormat="1">
      <c r="D394" s="477"/>
    </row>
    <row r="395" spans="4:4" s="448" customFormat="1">
      <c r="D395" s="477"/>
    </row>
    <row r="396" spans="4:4" s="448" customFormat="1">
      <c r="D396" s="477"/>
    </row>
    <row r="397" spans="4:4" s="448" customFormat="1">
      <c r="D397" s="477"/>
    </row>
    <row r="398" spans="4:4" s="448" customFormat="1">
      <c r="D398" s="477"/>
    </row>
    <row r="399" spans="4:4" s="448" customFormat="1">
      <c r="D399" s="477"/>
    </row>
    <row r="400" spans="4:4" s="448" customFormat="1">
      <c r="D400" s="477"/>
    </row>
    <row r="401" spans="4:4" s="448" customFormat="1">
      <c r="D401" s="477"/>
    </row>
    <row r="402" spans="4:4" s="448" customFormat="1">
      <c r="D402" s="477"/>
    </row>
    <row r="403" spans="4:4" s="448" customFormat="1">
      <c r="D403" s="477"/>
    </row>
    <row r="404" spans="4:4" s="448" customFormat="1">
      <c r="D404" s="477"/>
    </row>
    <row r="405" spans="4:4" s="448" customFormat="1">
      <c r="D405" s="477"/>
    </row>
    <row r="406" spans="4:4" s="448" customFormat="1">
      <c r="D406" s="477"/>
    </row>
    <row r="407" spans="4:4" s="448" customFormat="1">
      <c r="D407" s="477"/>
    </row>
    <row r="408" spans="4:4" s="448" customFormat="1">
      <c r="D408" s="477"/>
    </row>
    <row r="409" spans="4:4" s="448" customFormat="1">
      <c r="D409" s="477"/>
    </row>
    <row r="410" spans="4:4" s="448" customFormat="1">
      <c r="D410" s="477"/>
    </row>
    <row r="411" spans="4:4" s="448" customFormat="1">
      <c r="D411" s="477"/>
    </row>
    <row r="412" spans="4:4" s="448" customFormat="1">
      <c r="D412" s="477"/>
    </row>
    <row r="413" spans="4:4" s="448" customFormat="1">
      <c r="D413" s="477"/>
    </row>
    <row r="414" spans="4:4" s="448" customFormat="1">
      <c r="D414" s="477"/>
    </row>
    <row r="415" spans="4:4" s="448" customFormat="1">
      <c r="D415" s="477"/>
    </row>
    <row r="416" spans="4:4" s="448" customFormat="1">
      <c r="D416" s="477"/>
    </row>
    <row r="417" spans="4:4" s="448" customFormat="1">
      <c r="D417" s="477"/>
    </row>
    <row r="418" spans="4:4" s="448" customFormat="1">
      <c r="D418" s="477"/>
    </row>
    <row r="419" spans="4:4" s="448" customFormat="1">
      <c r="D419" s="477"/>
    </row>
    <row r="420" spans="4:4" s="448" customFormat="1">
      <c r="D420" s="477"/>
    </row>
    <row r="421" spans="4:4" s="448" customFormat="1">
      <c r="D421" s="477"/>
    </row>
    <row r="422" spans="4:4" s="448" customFormat="1">
      <c r="D422" s="477"/>
    </row>
    <row r="423" spans="4:4" s="448" customFormat="1">
      <c r="D423" s="477"/>
    </row>
    <row r="424" spans="4:4" s="448" customFormat="1">
      <c r="D424" s="477"/>
    </row>
    <row r="425" spans="4:4" s="448" customFormat="1">
      <c r="D425" s="477"/>
    </row>
    <row r="426" spans="4:4" s="448" customFormat="1">
      <c r="D426" s="477"/>
    </row>
    <row r="427" spans="4:4" s="448" customFormat="1">
      <c r="D427" s="477"/>
    </row>
    <row r="428" spans="4:4" s="448" customFormat="1">
      <c r="D428" s="477"/>
    </row>
    <row r="429" spans="4:4" s="448" customFormat="1">
      <c r="D429" s="477"/>
    </row>
    <row r="430" spans="4:4" s="448" customFormat="1">
      <c r="D430" s="477"/>
    </row>
    <row r="431" spans="4:4" s="448" customFormat="1">
      <c r="D431" s="477"/>
    </row>
    <row r="432" spans="4:4" s="448" customFormat="1">
      <c r="D432" s="477"/>
    </row>
    <row r="433" spans="4:4" s="448" customFormat="1">
      <c r="D433" s="477"/>
    </row>
    <row r="434" spans="4:4" s="448" customFormat="1">
      <c r="D434" s="477"/>
    </row>
    <row r="435" spans="4:4" s="448" customFormat="1">
      <c r="D435" s="477"/>
    </row>
    <row r="436" spans="4:4" s="448" customFormat="1">
      <c r="D436" s="477"/>
    </row>
    <row r="437" spans="4:4" s="448" customFormat="1">
      <c r="D437" s="477"/>
    </row>
    <row r="438" spans="4:4" s="448" customFormat="1">
      <c r="D438" s="477"/>
    </row>
    <row r="439" spans="4:4" s="448" customFormat="1">
      <c r="D439" s="477"/>
    </row>
    <row r="440" spans="4:4" s="448" customFormat="1">
      <c r="D440" s="477"/>
    </row>
    <row r="441" spans="4:4" s="448" customFormat="1">
      <c r="D441" s="477"/>
    </row>
    <row r="442" spans="4:4" s="448" customFormat="1">
      <c r="D442" s="477"/>
    </row>
    <row r="443" spans="4:4" s="448" customFormat="1">
      <c r="D443" s="477"/>
    </row>
    <row r="444" spans="4:4" s="448" customFormat="1">
      <c r="D444" s="477"/>
    </row>
    <row r="445" spans="4:4" s="448" customFormat="1">
      <c r="D445" s="477"/>
    </row>
    <row r="446" spans="4:4" s="448" customFormat="1">
      <c r="D446" s="477"/>
    </row>
    <row r="447" spans="4:4" s="448" customFormat="1">
      <c r="D447" s="477"/>
    </row>
    <row r="448" spans="4:4" s="448" customFormat="1">
      <c r="D448" s="477"/>
    </row>
    <row r="449" spans="4:4" s="448" customFormat="1">
      <c r="D449" s="477"/>
    </row>
    <row r="450" spans="4:4" s="448" customFormat="1">
      <c r="D450" s="477"/>
    </row>
    <row r="451" spans="4:4" s="448" customFormat="1">
      <c r="D451" s="477"/>
    </row>
    <row r="452" spans="4:4" s="448" customFormat="1">
      <c r="D452" s="477"/>
    </row>
    <row r="453" spans="4:4" s="448" customFormat="1">
      <c r="D453" s="477"/>
    </row>
    <row r="454" spans="4:4" s="448" customFormat="1">
      <c r="D454" s="477"/>
    </row>
    <row r="455" spans="4:4" s="448" customFormat="1">
      <c r="D455" s="477"/>
    </row>
    <row r="456" spans="4:4" s="448" customFormat="1">
      <c r="D456" s="477"/>
    </row>
    <row r="457" spans="4:4" s="448" customFormat="1">
      <c r="D457" s="477"/>
    </row>
    <row r="458" spans="4:4" s="448" customFormat="1">
      <c r="D458" s="477"/>
    </row>
    <row r="459" spans="4:4" s="448" customFormat="1">
      <c r="D459" s="477"/>
    </row>
    <row r="460" spans="4:4" s="448" customFormat="1">
      <c r="D460" s="477"/>
    </row>
    <row r="461" spans="4:4" s="448" customFormat="1">
      <c r="D461" s="477"/>
    </row>
    <row r="462" spans="4:4" s="448" customFormat="1">
      <c r="D462" s="477"/>
    </row>
    <row r="463" spans="4:4" s="448" customFormat="1">
      <c r="D463" s="477"/>
    </row>
    <row r="464" spans="4:4" s="448" customFormat="1">
      <c r="D464" s="477"/>
    </row>
    <row r="465" spans="4:4" s="448" customFormat="1">
      <c r="D465" s="477"/>
    </row>
    <row r="466" spans="4:4" s="448" customFormat="1">
      <c r="D466" s="477"/>
    </row>
    <row r="467" spans="4:4" s="448" customFormat="1">
      <c r="D467" s="477"/>
    </row>
    <row r="468" spans="4:4" s="448" customFormat="1">
      <c r="D468" s="477"/>
    </row>
    <row r="469" spans="4:4" s="448" customFormat="1">
      <c r="D469" s="477"/>
    </row>
    <row r="470" spans="4:4" s="448" customFormat="1">
      <c r="D470" s="477"/>
    </row>
    <row r="471" spans="4:4" s="448" customFormat="1">
      <c r="D471" s="477"/>
    </row>
    <row r="472" spans="4:4" s="448" customFormat="1">
      <c r="D472" s="477"/>
    </row>
    <row r="473" spans="4:4" s="448" customFormat="1">
      <c r="D473" s="477"/>
    </row>
    <row r="474" spans="4:4" s="448" customFormat="1">
      <c r="D474" s="477"/>
    </row>
    <row r="475" spans="4:4" s="448" customFormat="1">
      <c r="D475" s="477"/>
    </row>
    <row r="476" spans="4:4" s="448" customFormat="1">
      <c r="D476" s="477"/>
    </row>
    <row r="477" spans="4:4" s="448" customFormat="1">
      <c r="D477" s="477"/>
    </row>
    <row r="478" spans="4:4" s="448" customFormat="1">
      <c r="D478" s="477"/>
    </row>
    <row r="479" spans="4:4" s="448" customFormat="1">
      <c r="D479" s="477"/>
    </row>
    <row r="480" spans="4:4" s="448" customFormat="1">
      <c r="D480" s="477"/>
    </row>
    <row r="481" spans="4:4" s="448" customFormat="1">
      <c r="D481" s="477"/>
    </row>
    <row r="482" spans="4:4" s="448" customFormat="1">
      <c r="D482" s="477"/>
    </row>
    <row r="483" spans="4:4" s="448" customFormat="1">
      <c r="D483" s="477"/>
    </row>
    <row r="484" spans="4:4" s="448" customFormat="1">
      <c r="D484" s="477"/>
    </row>
    <row r="485" spans="4:4" s="448" customFormat="1">
      <c r="D485" s="477"/>
    </row>
    <row r="486" spans="4:4" s="448" customFormat="1">
      <c r="D486" s="477"/>
    </row>
    <row r="487" spans="4:4" s="448" customFormat="1">
      <c r="D487" s="477"/>
    </row>
    <row r="488" spans="4:4" s="448" customFormat="1">
      <c r="D488" s="477"/>
    </row>
    <row r="489" spans="4:4" s="448" customFormat="1">
      <c r="D489" s="477"/>
    </row>
    <row r="490" spans="4:4" s="448" customFormat="1">
      <c r="D490" s="477"/>
    </row>
    <row r="491" spans="4:4" s="448" customFormat="1">
      <c r="D491" s="477"/>
    </row>
    <row r="492" spans="4:4" s="448" customFormat="1">
      <c r="D492" s="477"/>
    </row>
    <row r="493" spans="4:4" s="448" customFormat="1">
      <c r="D493" s="477"/>
    </row>
    <row r="494" spans="4:4" s="448" customFormat="1">
      <c r="D494" s="477"/>
    </row>
    <row r="495" spans="4:4" s="448" customFormat="1">
      <c r="D495" s="477"/>
    </row>
    <row r="496" spans="4:4" s="448" customFormat="1">
      <c r="D496" s="477"/>
    </row>
    <row r="497" spans="4:4" s="448" customFormat="1">
      <c r="D497" s="477"/>
    </row>
    <row r="498" spans="4:4" s="448" customFormat="1">
      <c r="D498" s="477"/>
    </row>
    <row r="499" spans="4:4" s="448" customFormat="1">
      <c r="D499" s="477"/>
    </row>
    <row r="500" spans="4:4" s="448" customFormat="1">
      <c r="D500" s="477"/>
    </row>
    <row r="501" spans="4:4" s="448" customFormat="1">
      <c r="D501" s="477"/>
    </row>
    <row r="502" spans="4:4" s="448" customFormat="1">
      <c r="D502" s="477"/>
    </row>
    <row r="503" spans="4:4" s="448" customFormat="1">
      <c r="D503" s="477"/>
    </row>
    <row r="504" spans="4:4" s="448" customFormat="1">
      <c r="D504" s="477"/>
    </row>
    <row r="505" spans="4:4" s="448" customFormat="1">
      <c r="D505" s="477"/>
    </row>
  </sheetData>
  <mergeCells count="4">
    <mergeCell ref="E8:G8"/>
    <mergeCell ref="I8:K8"/>
    <mergeCell ref="E9:G9"/>
    <mergeCell ref="I9:K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headerFooter scaleWithDoc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T505"/>
  <sheetViews>
    <sheetView showGridLines="0" view="pageBreakPreview" zoomScale="90" zoomScaleNormal="100" zoomScaleSheetLayoutView="90" workbookViewId="0">
      <selection activeCell="B5" sqref="B5"/>
    </sheetView>
  </sheetViews>
  <sheetFormatPr defaultColWidth="7.5703125" defaultRowHeight="16.5"/>
  <cols>
    <col min="1" max="1" width="1" style="452" customWidth="1"/>
    <col min="2" max="2" width="12.7109375" style="452" customWidth="1"/>
    <col min="3" max="3" width="32.7109375" style="452" customWidth="1"/>
    <col min="4" max="4" width="7" style="459" customWidth="1"/>
    <col min="5" max="5" width="8.28515625" style="452" customWidth="1"/>
    <col min="6" max="6" width="9.140625" style="452" customWidth="1"/>
    <col min="7" max="7" width="11.7109375" style="452" customWidth="1"/>
    <col min="8" max="8" width="1.140625" style="452" customWidth="1"/>
    <col min="9" max="9" width="8.28515625" style="452" customWidth="1"/>
    <col min="10" max="10" width="9.140625" style="452" customWidth="1"/>
    <col min="11" max="11" width="11.7109375" style="452" customWidth="1"/>
    <col min="12" max="12" width="0.5703125" style="452" customWidth="1"/>
    <col min="13" max="13" width="0.140625" style="452" hidden="1" customWidth="1"/>
    <col min="14" max="254" width="7.5703125" style="452"/>
    <col min="255" max="255" width="1" style="452" customWidth="1"/>
    <col min="256" max="256" width="2.85546875" style="452" customWidth="1"/>
    <col min="257" max="257" width="4.28515625" style="452" customWidth="1"/>
    <col min="258" max="258" width="36.7109375" style="452" customWidth="1"/>
    <col min="259" max="259" width="1.5703125" style="452" customWidth="1"/>
    <col min="260" max="261" width="9.85546875" style="452" customWidth="1"/>
    <col min="262" max="262" width="13.28515625" style="452" customWidth="1"/>
    <col min="263" max="263" width="1.7109375" style="452" customWidth="1"/>
    <col min="264" max="265" width="9.85546875" style="452" customWidth="1"/>
    <col min="266" max="266" width="13.28515625" style="452" customWidth="1"/>
    <col min="267" max="267" width="0.5703125" style="452" customWidth="1"/>
    <col min="268" max="268" width="7.5703125" style="452" hidden="1" customWidth="1"/>
    <col min="269" max="269" width="1.5703125" style="452" customWidth="1"/>
    <col min="270" max="510" width="7.5703125" style="452"/>
    <col min="511" max="511" width="1" style="452" customWidth="1"/>
    <col min="512" max="512" width="2.85546875" style="452" customWidth="1"/>
    <col min="513" max="513" width="4.28515625" style="452" customWidth="1"/>
    <col min="514" max="514" width="36.7109375" style="452" customWidth="1"/>
    <col min="515" max="515" width="1.5703125" style="452" customWidth="1"/>
    <col min="516" max="517" width="9.85546875" style="452" customWidth="1"/>
    <col min="518" max="518" width="13.28515625" style="452" customWidth="1"/>
    <col min="519" max="519" width="1.7109375" style="452" customWidth="1"/>
    <col min="520" max="521" width="9.85546875" style="452" customWidth="1"/>
    <col min="522" max="522" width="13.28515625" style="452" customWidth="1"/>
    <col min="523" max="523" width="0.5703125" style="452" customWidth="1"/>
    <col min="524" max="524" width="7.5703125" style="452" hidden="1" customWidth="1"/>
    <col min="525" max="525" width="1.5703125" style="452" customWidth="1"/>
    <col min="526" max="766" width="7.5703125" style="452"/>
    <col min="767" max="767" width="1" style="452" customWidth="1"/>
    <col min="768" max="768" width="2.85546875" style="452" customWidth="1"/>
    <col min="769" max="769" width="4.28515625" style="452" customWidth="1"/>
    <col min="770" max="770" width="36.7109375" style="452" customWidth="1"/>
    <col min="771" max="771" width="1.5703125" style="452" customWidth="1"/>
    <col min="772" max="773" width="9.85546875" style="452" customWidth="1"/>
    <col min="774" max="774" width="13.28515625" style="452" customWidth="1"/>
    <col min="775" max="775" width="1.7109375" style="452" customWidth="1"/>
    <col min="776" max="777" width="9.85546875" style="452" customWidth="1"/>
    <col min="778" max="778" width="13.28515625" style="452" customWidth="1"/>
    <col min="779" max="779" width="0.5703125" style="452" customWidth="1"/>
    <col min="780" max="780" width="7.5703125" style="452" hidden="1" customWidth="1"/>
    <col min="781" max="781" width="1.5703125" style="452" customWidth="1"/>
    <col min="782" max="1022" width="7.5703125" style="452"/>
    <col min="1023" max="1023" width="1" style="452" customWidth="1"/>
    <col min="1024" max="1024" width="2.85546875" style="452" customWidth="1"/>
    <col min="1025" max="1025" width="4.28515625" style="452" customWidth="1"/>
    <col min="1026" max="1026" width="36.7109375" style="452" customWidth="1"/>
    <col min="1027" max="1027" width="1.5703125" style="452" customWidth="1"/>
    <col min="1028" max="1029" width="9.85546875" style="452" customWidth="1"/>
    <col min="1030" max="1030" width="13.28515625" style="452" customWidth="1"/>
    <col min="1031" max="1031" width="1.7109375" style="452" customWidth="1"/>
    <col min="1032" max="1033" width="9.85546875" style="452" customWidth="1"/>
    <col min="1034" max="1034" width="13.28515625" style="452" customWidth="1"/>
    <col min="1035" max="1035" width="0.5703125" style="452" customWidth="1"/>
    <col min="1036" max="1036" width="7.5703125" style="452" hidden="1" customWidth="1"/>
    <col min="1037" max="1037" width="1.5703125" style="452" customWidth="1"/>
    <col min="1038" max="1278" width="7.5703125" style="452"/>
    <col min="1279" max="1279" width="1" style="452" customWidth="1"/>
    <col min="1280" max="1280" width="2.85546875" style="452" customWidth="1"/>
    <col min="1281" max="1281" width="4.28515625" style="452" customWidth="1"/>
    <col min="1282" max="1282" width="36.7109375" style="452" customWidth="1"/>
    <col min="1283" max="1283" width="1.5703125" style="452" customWidth="1"/>
    <col min="1284" max="1285" width="9.85546875" style="452" customWidth="1"/>
    <col min="1286" max="1286" width="13.28515625" style="452" customWidth="1"/>
    <col min="1287" max="1287" width="1.7109375" style="452" customWidth="1"/>
    <col min="1288" max="1289" width="9.85546875" style="452" customWidth="1"/>
    <col min="1290" max="1290" width="13.28515625" style="452" customWidth="1"/>
    <col min="1291" max="1291" width="0.5703125" style="452" customWidth="1"/>
    <col min="1292" max="1292" width="7.5703125" style="452" hidden="1" customWidth="1"/>
    <col min="1293" max="1293" width="1.5703125" style="452" customWidth="1"/>
    <col min="1294" max="1534" width="7.5703125" style="452"/>
    <col min="1535" max="1535" width="1" style="452" customWidth="1"/>
    <col min="1536" max="1536" width="2.85546875" style="452" customWidth="1"/>
    <col min="1537" max="1537" width="4.28515625" style="452" customWidth="1"/>
    <col min="1538" max="1538" width="36.7109375" style="452" customWidth="1"/>
    <col min="1539" max="1539" width="1.5703125" style="452" customWidth="1"/>
    <col min="1540" max="1541" width="9.85546875" style="452" customWidth="1"/>
    <col min="1542" max="1542" width="13.28515625" style="452" customWidth="1"/>
    <col min="1543" max="1543" width="1.7109375" style="452" customWidth="1"/>
    <col min="1544" max="1545" width="9.85546875" style="452" customWidth="1"/>
    <col min="1546" max="1546" width="13.28515625" style="452" customWidth="1"/>
    <col min="1547" max="1547" width="0.5703125" style="452" customWidth="1"/>
    <col min="1548" max="1548" width="7.5703125" style="452" hidden="1" customWidth="1"/>
    <col min="1549" max="1549" width="1.5703125" style="452" customWidth="1"/>
    <col min="1550" max="1790" width="7.5703125" style="452"/>
    <col min="1791" max="1791" width="1" style="452" customWidth="1"/>
    <col min="1792" max="1792" width="2.85546875" style="452" customWidth="1"/>
    <col min="1793" max="1793" width="4.28515625" style="452" customWidth="1"/>
    <col min="1794" max="1794" width="36.7109375" style="452" customWidth="1"/>
    <col min="1795" max="1795" width="1.5703125" style="452" customWidth="1"/>
    <col min="1796" max="1797" width="9.85546875" style="452" customWidth="1"/>
    <col min="1798" max="1798" width="13.28515625" style="452" customWidth="1"/>
    <col min="1799" max="1799" width="1.7109375" style="452" customWidth="1"/>
    <col min="1800" max="1801" width="9.85546875" style="452" customWidth="1"/>
    <col min="1802" max="1802" width="13.28515625" style="452" customWidth="1"/>
    <col min="1803" max="1803" width="0.5703125" style="452" customWidth="1"/>
    <col min="1804" max="1804" width="7.5703125" style="452" hidden="1" customWidth="1"/>
    <col min="1805" max="1805" width="1.5703125" style="452" customWidth="1"/>
    <col min="1806" max="2046" width="7.5703125" style="452"/>
    <col min="2047" max="2047" width="1" style="452" customWidth="1"/>
    <col min="2048" max="2048" width="2.85546875" style="452" customWidth="1"/>
    <col min="2049" max="2049" width="4.28515625" style="452" customWidth="1"/>
    <col min="2050" max="2050" width="36.7109375" style="452" customWidth="1"/>
    <col min="2051" max="2051" width="1.5703125" style="452" customWidth="1"/>
    <col min="2052" max="2053" width="9.85546875" style="452" customWidth="1"/>
    <col min="2054" max="2054" width="13.28515625" style="452" customWidth="1"/>
    <col min="2055" max="2055" width="1.7109375" style="452" customWidth="1"/>
    <col min="2056" max="2057" width="9.85546875" style="452" customWidth="1"/>
    <col min="2058" max="2058" width="13.28515625" style="452" customWidth="1"/>
    <col min="2059" max="2059" width="0.5703125" style="452" customWidth="1"/>
    <col min="2060" max="2060" width="7.5703125" style="452" hidden="1" customWidth="1"/>
    <col min="2061" max="2061" width="1.5703125" style="452" customWidth="1"/>
    <col min="2062" max="2302" width="7.5703125" style="452"/>
    <col min="2303" max="2303" width="1" style="452" customWidth="1"/>
    <col min="2304" max="2304" width="2.85546875" style="452" customWidth="1"/>
    <col min="2305" max="2305" width="4.28515625" style="452" customWidth="1"/>
    <col min="2306" max="2306" width="36.7109375" style="452" customWidth="1"/>
    <col min="2307" max="2307" width="1.5703125" style="452" customWidth="1"/>
    <col min="2308" max="2309" width="9.85546875" style="452" customWidth="1"/>
    <col min="2310" max="2310" width="13.28515625" style="452" customWidth="1"/>
    <col min="2311" max="2311" width="1.7109375" style="452" customWidth="1"/>
    <col min="2312" max="2313" width="9.85546875" style="452" customWidth="1"/>
    <col min="2314" max="2314" width="13.28515625" style="452" customWidth="1"/>
    <col min="2315" max="2315" width="0.5703125" style="452" customWidth="1"/>
    <col min="2316" max="2316" width="7.5703125" style="452" hidden="1" customWidth="1"/>
    <col min="2317" max="2317" width="1.5703125" style="452" customWidth="1"/>
    <col min="2318" max="2558" width="7.5703125" style="452"/>
    <col min="2559" max="2559" width="1" style="452" customWidth="1"/>
    <col min="2560" max="2560" width="2.85546875" style="452" customWidth="1"/>
    <col min="2561" max="2561" width="4.28515625" style="452" customWidth="1"/>
    <col min="2562" max="2562" width="36.7109375" style="452" customWidth="1"/>
    <col min="2563" max="2563" width="1.5703125" style="452" customWidth="1"/>
    <col min="2564" max="2565" width="9.85546875" style="452" customWidth="1"/>
    <col min="2566" max="2566" width="13.28515625" style="452" customWidth="1"/>
    <col min="2567" max="2567" width="1.7109375" style="452" customWidth="1"/>
    <col min="2568" max="2569" width="9.85546875" style="452" customWidth="1"/>
    <col min="2570" max="2570" width="13.28515625" style="452" customWidth="1"/>
    <col min="2571" max="2571" width="0.5703125" style="452" customWidth="1"/>
    <col min="2572" max="2572" width="7.5703125" style="452" hidden="1" customWidth="1"/>
    <col min="2573" max="2573" width="1.5703125" style="452" customWidth="1"/>
    <col min="2574" max="2814" width="7.5703125" style="452"/>
    <col min="2815" max="2815" width="1" style="452" customWidth="1"/>
    <col min="2816" max="2816" width="2.85546875" style="452" customWidth="1"/>
    <col min="2817" max="2817" width="4.28515625" style="452" customWidth="1"/>
    <col min="2818" max="2818" width="36.7109375" style="452" customWidth="1"/>
    <col min="2819" max="2819" width="1.5703125" style="452" customWidth="1"/>
    <col min="2820" max="2821" width="9.85546875" style="452" customWidth="1"/>
    <col min="2822" max="2822" width="13.28515625" style="452" customWidth="1"/>
    <col min="2823" max="2823" width="1.7109375" style="452" customWidth="1"/>
    <col min="2824" max="2825" width="9.85546875" style="452" customWidth="1"/>
    <col min="2826" max="2826" width="13.28515625" style="452" customWidth="1"/>
    <col min="2827" max="2827" width="0.5703125" style="452" customWidth="1"/>
    <col min="2828" max="2828" width="7.5703125" style="452" hidden="1" customWidth="1"/>
    <col min="2829" max="2829" width="1.5703125" style="452" customWidth="1"/>
    <col min="2830" max="3070" width="7.5703125" style="452"/>
    <col min="3071" max="3071" width="1" style="452" customWidth="1"/>
    <col min="3072" max="3072" width="2.85546875" style="452" customWidth="1"/>
    <col min="3073" max="3073" width="4.28515625" style="452" customWidth="1"/>
    <col min="3074" max="3074" width="36.7109375" style="452" customWidth="1"/>
    <col min="3075" max="3075" width="1.5703125" style="452" customWidth="1"/>
    <col min="3076" max="3077" width="9.85546875" style="452" customWidth="1"/>
    <col min="3078" max="3078" width="13.28515625" style="452" customWidth="1"/>
    <col min="3079" max="3079" width="1.7109375" style="452" customWidth="1"/>
    <col min="3080" max="3081" width="9.85546875" style="452" customWidth="1"/>
    <col min="3082" max="3082" width="13.28515625" style="452" customWidth="1"/>
    <col min="3083" max="3083" width="0.5703125" style="452" customWidth="1"/>
    <col min="3084" max="3084" width="7.5703125" style="452" hidden="1" customWidth="1"/>
    <col min="3085" max="3085" width="1.5703125" style="452" customWidth="1"/>
    <col min="3086" max="3326" width="7.5703125" style="452"/>
    <col min="3327" max="3327" width="1" style="452" customWidth="1"/>
    <col min="3328" max="3328" width="2.85546875" style="452" customWidth="1"/>
    <col min="3329" max="3329" width="4.28515625" style="452" customWidth="1"/>
    <col min="3330" max="3330" width="36.7109375" style="452" customWidth="1"/>
    <col min="3331" max="3331" width="1.5703125" style="452" customWidth="1"/>
    <col min="3332" max="3333" width="9.85546875" style="452" customWidth="1"/>
    <col min="3334" max="3334" width="13.28515625" style="452" customWidth="1"/>
    <col min="3335" max="3335" width="1.7109375" style="452" customWidth="1"/>
    <col min="3336" max="3337" width="9.85546875" style="452" customWidth="1"/>
    <col min="3338" max="3338" width="13.28515625" style="452" customWidth="1"/>
    <col min="3339" max="3339" width="0.5703125" style="452" customWidth="1"/>
    <col min="3340" max="3340" width="7.5703125" style="452" hidden="1" customWidth="1"/>
    <col min="3341" max="3341" width="1.5703125" style="452" customWidth="1"/>
    <col min="3342" max="3582" width="7.5703125" style="452"/>
    <col min="3583" max="3583" width="1" style="452" customWidth="1"/>
    <col min="3584" max="3584" width="2.85546875" style="452" customWidth="1"/>
    <col min="3585" max="3585" width="4.28515625" style="452" customWidth="1"/>
    <col min="3586" max="3586" width="36.7109375" style="452" customWidth="1"/>
    <col min="3587" max="3587" width="1.5703125" style="452" customWidth="1"/>
    <col min="3588" max="3589" width="9.85546875" style="452" customWidth="1"/>
    <col min="3590" max="3590" width="13.28515625" style="452" customWidth="1"/>
    <col min="3591" max="3591" width="1.7109375" style="452" customWidth="1"/>
    <col min="3592" max="3593" width="9.85546875" style="452" customWidth="1"/>
    <col min="3594" max="3594" width="13.28515625" style="452" customWidth="1"/>
    <col min="3595" max="3595" width="0.5703125" style="452" customWidth="1"/>
    <col min="3596" max="3596" width="7.5703125" style="452" hidden="1" customWidth="1"/>
    <col min="3597" max="3597" width="1.5703125" style="452" customWidth="1"/>
    <col min="3598" max="3838" width="7.5703125" style="452"/>
    <col min="3839" max="3839" width="1" style="452" customWidth="1"/>
    <col min="3840" max="3840" width="2.85546875" style="452" customWidth="1"/>
    <col min="3841" max="3841" width="4.28515625" style="452" customWidth="1"/>
    <col min="3842" max="3842" width="36.7109375" style="452" customWidth="1"/>
    <col min="3843" max="3843" width="1.5703125" style="452" customWidth="1"/>
    <col min="3844" max="3845" width="9.85546875" style="452" customWidth="1"/>
    <col min="3846" max="3846" width="13.28515625" style="452" customWidth="1"/>
    <col min="3847" max="3847" width="1.7109375" style="452" customWidth="1"/>
    <col min="3848" max="3849" width="9.85546875" style="452" customWidth="1"/>
    <col min="3850" max="3850" width="13.28515625" style="452" customWidth="1"/>
    <col min="3851" max="3851" width="0.5703125" style="452" customWidth="1"/>
    <col min="3852" max="3852" width="7.5703125" style="452" hidden="1" customWidth="1"/>
    <col min="3853" max="3853" width="1.5703125" style="452" customWidth="1"/>
    <col min="3854" max="4094" width="7.5703125" style="452"/>
    <col min="4095" max="4095" width="1" style="452" customWidth="1"/>
    <col min="4096" max="4096" width="2.85546875" style="452" customWidth="1"/>
    <col min="4097" max="4097" width="4.28515625" style="452" customWidth="1"/>
    <col min="4098" max="4098" width="36.7109375" style="452" customWidth="1"/>
    <col min="4099" max="4099" width="1.5703125" style="452" customWidth="1"/>
    <col min="4100" max="4101" width="9.85546875" style="452" customWidth="1"/>
    <col min="4102" max="4102" width="13.28515625" style="452" customWidth="1"/>
    <col min="4103" max="4103" width="1.7109375" style="452" customWidth="1"/>
    <col min="4104" max="4105" width="9.85546875" style="452" customWidth="1"/>
    <col min="4106" max="4106" width="13.28515625" style="452" customWidth="1"/>
    <col min="4107" max="4107" width="0.5703125" style="452" customWidth="1"/>
    <col min="4108" max="4108" width="7.5703125" style="452" hidden="1" customWidth="1"/>
    <col min="4109" max="4109" width="1.5703125" style="452" customWidth="1"/>
    <col min="4110" max="4350" width="7.5703125" style="452"/>
    <col min="4351" max="4351" width="1" style="452" customWidth="1"/>
    <col min="4352" max="4352" width="2.85546875" style="452" customWidth="1"/>
    <col min="4353" max="4353" width="4.28515625" style="452" customWidth="1"/>
    <col min="4354" max="4354" width="36.7109375" style="452" customWidth="1"/>
    <col min="4355" max="4355" width="1.5703125" style="452" customWidth="1"/>
    <col min="4356" max="4357" width="9.85546875" style="452" customWidth="1"/>
    <col min="4358" max="4358" width="13.28515625" style="452" customWidth="1"/>
    <col min="4359" max="4359" width="1.7109375" style="452" customWidth="1"/>
    <col min="4360" max="4361" width="9.85546875" style="452" customWidth="1"/>
    <col min="4362" max="4362" width="13.28515625" style="452" customWidth="1"/>
    <col min="4363" max="4363" width="0.5703125" style="452" customWidth="1"/>
    <col min="4364" max="4364" width="7.5703125" style="452" hidden="1" customWidth="1"/>
    <col min="4365" max="4365" width="1.5703125" style="452" customWidth="1"/>
    <col min="4366" max="4606" width="7.5703125" style="452"/>
    <col min="4607" max="4607" width="1" style="452" customWidth="1"/>
    <col min="4608" max="4608" width="2.85546875" style="452" customWidth="1"/>
    <col min="4609" max="4609" width="4.28515625" style="452" customWidth="1"/>
    <col min="4610" max="4610" width="36.7109375" style="452" customWidth="1"/>
    <col min="4611" max="4611" width="1.5703125" style="452" customWidth="1"/>
    <col min="4612" max="4613" width="9.85546875" style="452" customWidth="1"/>
    <col min="4614" max="4614" width="13.28515625" style="452" customWidth="1"/>
    <col min="4615" max="4615" width="1.7109375" style="452" customWidth="1"/>
    <col min="4616" max="4617" width="9.85546875" style="452" customWidth="1"/>
    <col min="4618" max="4618" width="13.28515625" style="452" customWidth="1"/>
    <col min="4619" max="4619" width="0.5703125" style="452" customWidth="1"/>
    <col min="4620" max="4620" width="7.5703125" style="452" hidden="1" customWidth="1"/>
    <col min="4621" max="4621" width="1.5703125" style="452" customWidth="1"/>
    <col min="4622" max="4862" width="7.5703125" style="452"/>
    <col min="4863" max="4863" width="1" style="452" customWidth="1"/>
    <col min="4864" max="4864" width="2.85546875" style="452" customWidth="1"/>
    <col min="4865" max="4865" width="4.28515625" style="452" customWidth="1"/>
    <col min="4866" max="4866" width="36.7109375" style="452" customWidth="1"/>
    <col min="4867" max="4867" width="1.5703125" style="452" customWidth="1"/>
    <col min="4868" max="4869" width="9.85546875" style="452" customWidth="1"/>
    <col min="4870" max="4870" width="13.28515625" style="452" customWidth="1"/>
    <col min="4871" max="4871" width="1.7109375" style="452" customWidth="1"/>
    <col min="4872" max="4873" width="9.85546875" style="452" customWidth="1"/>
    <col min="4874" max="4874" width="13.28515625" style="452" customWidth="1"/>
    <col min="4875" max="4875" width="0.5703125" style="452" customWidth="1"/>
    <col min="4876" max="4876" width="7.5703125" style="452" hidden="1" customWidth="1"/>
    <col min="4877" max="4877" width="1.5703125" style="452" customWidth="1"/>
    <col min="4878" max="5118" width="7.5703125" style="452"/>
    <col min="5119" max="5119" width="1" style="452" customWidth="1"/>
    <col min="5120" max="5120" width="2.85546875" style="452" customWidth="1"/>
    <col min="5121" max="5121" width="4.28515625" style="452" customWidth="1"/>
    <col min="5122" max="5122" width="36.7109375" style="452" customWidth="1"/>
    <col min="5123" max="5123" width="1.5703125" style="452" customWidth="1"/>
    <col min="5124" max="5125" width="9.85546875" style="452" customWidth="1"/>
    <col min="5126" max="5126" width="13.28515625" style="452" customWidth="1"/>
    <col min="5127" max="5127" width="1.7109375" style="452" customWidth="1"/>
    <col min="5128" max="5129" width="9.85546875" style="452" customWidth="1"/>
    <col min="5130" max="5130" width="13.28515625" style="452" customWidth="1"/>
    <col min="5131" max="5131" width="0.5703125" style="452" customWidth="1"/>
    <col min="5132" max="5132" width="7.5703125" style="452" hidden="1" customWidth="1"/>
    <col min="5133" max="5133" width="1.5703125" style="452" customWidth="1"/>
    <col min="5134" max="5374" width="7.5703125" style="452"/>
    <col min="5375" max="5375" width="1" style="452" customWidth="1"/>
    <col min="5376" max="5376" width="2.85546875" style="452" customWidth="1"/>
    <col min="5377" max="5377" width="4.28515625" style="452" customWidth="1"/>
    <col min="5378" max="5378" width="36.7109375" style="452" customWidth="1"/>
    <col min="5379" max="5379" width="1.5703125" style="452" customWidth="1"/>
    <col min="5380" max="5381" width="9.85546875" style="452" customWidth="1"/>
    <col min="5382" max="5382" width="13.28515625" style="452" customWidth="1"/>
    <col min="5383" max="5383" width="1.7109375" style="452" customWidth="1"/>
    <col min="5384" max="5385" width="9.85546875" style="452" customWidth="1"/>
    <col min="5386" max="5386" width="13.28515625" style="452" customWidth="1"/>
    <col min="5387" max="5387" width="0.5703125" style="452" customWidth="1"/>
    <col min="5388" max="5388" width="7.5703125" style="452" hidden="1" customWidth="1"/>
    <col min="5389" max="5389" width="1.5703125" style="452" customWidth="1"/>
    <col min="5390" max="5630" width="7.5703125" style="452"/>
    <col min="5631" max="5631" width="1" style="452" customWidth="1"/>
    <col min="5632" max="5632" width="2.85546875" style="452" customWidth="1"/>
    <col min="5633" max="5633" width="4.28515625" style="452" customWidth="1"/>
    <col min="5634" max="5634" width="36.7109375" style="452" customWidth="1"/>
    <col min="5635" max="5635" width="1.5703125" style="452" customWidth="1"/>
    <col min="5636" max="5637" width="9.85546875" style="452" customWidth="1"/>
    <col min="5638" max="5638" width="13.28515625" style="452" customWidth="1"/>
    <col min="5639" max="5639" width="1.7109375" style="452" customWidth="1"/>
    <col min="5640" max="5641" width="9.85546875" style="452" customWidth="1"/>
    <col min="5642" max="5642" width="13.28515625" style="452" customWidth="1"/>
    <col min="5643" max="5643" width="0.5703125" style="452" customWidth="1"/>
    <col min="5644" max="5644" width="7.5703125" style="452" hidden="1" customWidth="1"/>
    <col min="5645" max="5645" width="1.5703125" style="452" customWidth="1"/>
    <col min="5646" max="5886" width="7.5703125" style="452"/>
    <col min="5887" max="5887" width="1" style="452" customWidth="1"/>
    <col min="5888" max="5888" width="2.85546875" style="452" customWidth="1"/>
    <col min="5889" max="5889" width="4.28515625" style="452" customWidth="1"/>
    <col min="5890" max="5890" width="36.7109375" style="452" customWidth="1"/>
    <col min="5891" max="5891" width="1.5703125" style="452" customWidth="1"/>
    <col min="5892" max="5893" width="9.85546875" style="452" customWidth="1"/>
    <col min="5894" max="5894" width="13.28515625" style="452" customWidth="1"/>
    <col min="5895" max="5895" width="1.7109375" style="452" customWidth="1"/>
    <col min="5896" max="5897" width="9.85546875" style="452" customWidth="1"/>
    <col min="5898" max="5898" width="13.28515625" style="452" customWidth="1"/>
    <col min="5899" max="5899" width="0.5703125" style="452" customWidth="1"/>
    <col min="5900" max="5900" width="7.5703125" style="452" hidden="1" customWidth="1"/>
    <col min="5901" max="5901" width="1.5703125" style="452" customWidth="1"/>
    <col min="5902" max="6142" width="7.5703125" style="452"/>
    <col min="6143" max="6143" width="1" style="452" customWidth="1"/>
    <col min="6144" max="6144" width="2.85546875" style="452" customWidth="1"/>
    <col min="6145" max="6145" width="4.28515625" style="452" customWidth="1"/>
    <col min="6146" max="6146" width="36.7109375" style="452" customWidth="1"/>
    <col min="6147" max="6147" width="1.5703125" style="452" customWidth="1"/>
    <col min="6148" max="6149" width="9.85546875" style="452" customWidth="1"/>
    <col min="6150" max="6150" width="13.28515625" style="452" customWidth="1"/>
    <col min="6151" max="6151" width="1.7109375" style="452" customWidth="1"/>
    <col min="6152" max="6153" width="9.85546875" style="452" customWidth="1"/>
    <col min="6154" max="6154" width="13.28515625" style="452" customWidth="1"/>
    <col min="6155" max="6155" width="0.5703125" style="452" customWidth="1"/>
    <col min="6156" max="6156" width="7.5703125" style="452" hidden="1" customWidth="1"/>
    <col min="6157" max="6157" width="1.5703125" style="452" customWidth="1"/>
    <col min="6158" max="6398" width="7.5703125" style="452"/>
    <col min="6399" max="6399" width="1" style="452" customWidth="1"/>
    <col min="6400" max="6400" width="2.85546875" style="452" customWidth="1"/>
    <col min="6401" max="6401" width="4.28515625" style="452" customWidth="1"/>
    <col min="6402" max="6402" width="36.7109375" style="452" customWidth="1"/>
    <col min="6403" max="6403" width="1.5703125" style="452" customWidth="1"/>
    <col min="6404" max="6405" width="9.85546875" style="452" customWidth="1"/>
    <col min="6406" max="6406" width="13.28515625" style="452" customWidth="1"/>
    <col min="6407" max="6407" width="1.7109375" style="452" customWidth="1"/>
    <col min="6408" max="6409" width="9.85546875" style="452" customWidth="1"/>
    <col min="6410" max="6410" width="13.28515625" style="452" customWidth="1"/>
    <col min="6411" max="6411" width="0.5703125" style="452" customWidth="1"/>
    <col min="6412" max="6412" width="7.5703125" style="452" hidden="1" customWidth="1"/>
    <col min="6413" max="6413" width="1.5703125" style="452" customWidth="1"/>
    <col min="6414" max="6654" width="7.5703125" style="452"/>
    <col min="6655" max="6655" width="1" style="452" customWidth="1"/>
    <col min="6656" max="6656" width="2.85546875" style="452" customWidth="1"/>
    <col min="6657" max="6657" width="4.28515625" style="452" customWidth="1"/>
    <col min="6658" max="6658" width="36.7109375" style="452" customWidth="1"/>
    <col min="6659" max="6659" width="1.5703125" style="452" customWidth="1"/>
    <col min="6660" max="6661" width="9.85546875" style="452" customWidth="1"/>
    <col min="6662" max="6662" width="13.28515625" style="452" customWidth="1"/>
    <col min="6663" max="6663" width="1.7109375" style="452" customWidth="1"/>
    <col min="6664" max="6665" width="9.85546875" style="452" customWidth="1"/>
    <col min="6666" max="6666" width="13.28515625" style="452" customWidth="1"/>
    <col min="6667" max="6667" width="0.5703125" style="452" customWidth="1"/>
    <col min="6668" max="6668" width="7.5703125" style="452" hidden="1" customWidth="1"/>
    <col min="6669" max="6669" width="1.5703125" style="452" customWidth="1"/>
    <col min="6670" max="6910" width="7.5703125" style="452"/>
    <col min="6911" max="6911" width="1" style="452" customWidth="1"/>
    <col min="6912" max="6912" width="2.85546875" style="452" customWidth="1"/>
    <col min="6913" max="6913" width="4.28515625" style="452" customWidth="1"/>
    <col min="6914" max="6914" width="36.7109375" style="452" customWidth="1"/>
    <col min="6915" max="6915" width="1.5703125" style="452" customWidth="1"/>
    <col min="6916" max="6917" width="9.85546875" style="452" customWidth="1"/>
    <col min="6918" max="6918" width="13.28515625" style="452" customWidth="1"/>
    <col min="6919" max="6919" width="1.7109375" style="452" customWidth="1"/>
    <col min="6920" max="6921" width="9.85546875" style="452" customWidth="1"/>
    <col min="6922" max="6922" width="13.28515625" style="452" customWidth="1"/>
    <col min="6923" max="6923" width="0.5703125" style="452" customWidth="1"/>
    <col min="6924" max="6924" width="7.5703125" style="452" hidden="1" customWidth="1"/>
    <col min="6925" max="6925" width="1.5703125" style="452" customWidth="1"/>
    <col min="6926" max="7166" width="7.5703125" style="452"/>
    <col min="7167" max="7167" width="1" style="452" customWidth="1"/>
    <col min="7168" max="7168" width="2.85546875" style="452" customWidth="1"/>
    <col min="7169" max="7169" width="4.28515625" style="452" customWidth="1"/>
    <col min="7170" max="7170" width="36.7109375" style="452" customWidth="1"/>
    <col min="7171" max="7171" width="1.5703125" style="452" customWidth="1"/>
    <col min="7172" max="7173" width="9.85546875" style="452" customWidth="1"/>
    <col min="7174" max="7174" width="13.28515625" style="452" customWidth="1"/>
    <col min="7175" max="7175" width="1.7109375" style="452" customWidth="1"/>
    <col min="7176" max="7177" width="9.85546875" style="452" customWidth="1"/>
    <col min="7178" max="7178" width="13.28515625" style="452" customWidth="1"/>
    <col min="7179" max="7179" width="0.5703125" style="452" customWidth="1"/>
    <col min="7180" max="7180" width="7.5703125" style="452" hidden="1" customWidth="1"/>
    <col min="7181" max="7181" width="1.5703125" style="452" customWidth="1"/>
    <col min="7182" max="7422" width="7.5703125" style="452"/>
    <col min="7423" max="7423" width="1" style="452" customWidth="1"/>
    <col min="7424" max="7424" width="2.85546875" style="452" customWidth="1"/>
    <col min="7425" max="7425" width="4.28515625" style="452" customWidth="1"/>
    <col min="7426" max="7426" width="36.7109375" style="452" customWidth="1"/>
    <col min="7427" max="7427" width="1.5703125" style="452" customWidth="1"/>
    <col min="7428" max="7429" width="9.85546875" style="452" customWidth="1"/>
    <col min="7430" max="7430" width="13.28515625" style="452" customWidth="1"/>
    <col min="7431" max="7431" width="1.7109375" style="452" customWidth="1"/>
    <col min="7432" max="7433" width="9.85546875" style="452" customWidth="1"/>
    <col min="7434" max="7434" width="13.28515625" style="452" customWidth="1"/>
    <col min="7435" max="7435" width="0.5703125" style="452" customWidth="1"/>
    <col min="7436" max="7436" width="7.5703125" style="452" hidden="1" customWidth="1"/>
    <col min="7437" max="7437" width="1.5703125" style="452" customWidth="1"/>
    <col min="7438" max="7678" width="7.5703125" style="452"/>
    <col min="7679" max="7679" width="1" style="452" customWidth="1"/>
    <col min="7680" max="7680" width="2.85546875" style="452" customWidth="1"/>
    <col min="7681" max="7681" width="4.28515625" style="452" customWidth="1"/>
    <col min="7682" max="7682" width="36.7109375" style="452" customWidth="1"/>
    <col min="7683" max="7683" width="1.5703125" style="452" customWidth="1"/>
    <col min="7684" max="7685" width="9.85546875" style="452" customWidth="1"/>
    <col min="7686" max="7686" width="13.28515625" style="452" customWidth="1"/>
    <col min="7687" max="7687" width="1.7109375" style="452" customWidth="1"/>
    <col min="7688" max="7689" width="9.85546875" style="452" customWidth="1"/>
    <col min="7690" max="7690" width="13.28515625" style="452" customWidth="1"/>
    <col min="7691" max="7691" width="0.5703125" style="452" customWidth="1"/>
    <col min="7692" max="7692" width="7.5703125" style="452" hidden="1" customWidth="1"/>
    <col min="7693" max="7693" width="1.5703125" style="452" customWidth="1"/>
    <col min="7694" max="7934" width="7.5703125" style="452"/>
    <col min="7935" max="7935" width="1" style="452" customWidth="1"/>
    <col min="7936" max="7936" width="2.85546875" style="452" customWidth="1"/>
    <col min="7937" max="7937" width="4.28515625" style="452" customWidth="1"/>
    <col min="7938" max="7938" width="36.7109375" style="452" customWidth="1"/>
    <col min="7939" max="7939" width="1.5703125" style="452" customWidth="1"/>
    <col min="7940" max="7941" width="9.85546875" style="452" customWidth="1"/>
    <col min="7942" max="7942" width="13.28515625" style="452" customWidth="1"/>
    <col min="7943" max="7943" width="1.7109375" style="452" customWidth="1"/>
    <col min="7944" max="7945" width="9.85546875" style="452" customWidth="1"/>
    <col min="7946" max="7946" width="13.28515625" style="452" customWidth="1"/>
    <col min="7947" max="7947" width="0.5703125" style="452" customWidth="1"/>
    <col min="7948" max="7948" width="7.5703125" style="452" hidden="1" customWidth="1"/>
    <col min="7949" max="7949" width="1.5703125" style="452" customWidth="1"/>
    <col min="7950" max="8190" width="7.5703125" style="452"/>
    <col min="8191" max="8191" width="1" style="452" customWidth="1"/>
    <col min="8192" max="8192" width="2.85546875" style="452" customWidth="1"/>
    <col min="8193" max="8193" width="4.28515625" style="452" customWidth="1"/>
    <col min="8194" max="8194" width="36.7109375" style="452" customWidth="1"/>
    <col min="8195" max="8195" width="1.5703125" style="452" customWidth="1"/>
    <col min="8196" max="8197" width="9.85546875" style="452" customWidth="1"/>
    <col min="8198" max="8198" width="13.28515625" style="452" customWidth="1"/>
    <col min="8199" max="8199" width="1.7109375" style="452" customWidth="1"/>
    <col min="8200" max="8201" width="9.85546875" style="452" customWidth="1"/>
    <col min="8202" max="8202" width="13.28515625" style="452" customWidth="1"/>
    <col min="8203" max="8203" width="0.5703125" style="452" customWidth="1"/>
    <col min="8204" max="8204" width="7.5703125" style="452" hidden="1" customWidth="1"/>
    <col min="8205" max="8205" width="1.5703125" style="452" customWidth="1"/>
    <col min="8206" max="8446" width="7.5703125" style="452"/>
    <col min="8447" max="8447" width="1" style="452" customWidth="1"/>
    <col min="8448" max="8448" width="2.85546875" style="452" customWidth="1"/>
    <col min="8449" max="8449" width="4.28515625" style="452" customWidth="1"/>
    <col min="8450" max="8450" width="36.7109375" style="452" customWidth="1"/>
    <col min="8451" max="8451" width="1.5703125" style="452" customWidth="1"/>
    <col min="8452" max="8453" width="9.85546875" style="452" customWidth="1"/>
    <col min="8454" max="8454" width="13.28515625" style="452" customWidth="1"/>
    <col min="8455" max="8455" width="1.7109375" style="452" customWidth="1"/>
    <col min="8456" max="8457" width="9.85546875" style="452" customWidth="1"/>
    <col min="8458" max="8458" width="13.28515625" style="452" customWidth="1"/>
    <col min="8459" max="8459" width="0.5703125" style="452" customWidth="1"/>
    <col min="8460" max="8460" width="7.5703125" style="452" hidden="1" customWidth="1"/>
    <col min="8461" max="8461" width="1.5703125" style="452" customWidth="1"/>
    <col min="8462" max="8702" width="7.5703125" style="452"/>
    <col min="8703" max="8703" width="1" style="452" customWidth="1"/>
    <col min="8704" max="8704" width="2.85546875" style="452" customWidth="1"/>
    <col min="8705" max="8705" width="4.28515625" style="452" customWidth="1"/>
    <col min="8706" max="8706" width="36.7109375" style="452" customWidth="1"/>
    <col min="8707" max="8707" width="1.5703125" style="452" customWidth="1"/>
    <col min="8708" max="8709" width="9.85546875" style="452" customWidth="1"/>
    <col min="8710" max="8710" width="13.28515625" style="452" customWidth="1"/>
    <col min="8711" max="8711" width="1.7109375" style="452" customWidth="1"/>
    <col min="8712" max="8713" width="9.85546875" style="452" customWidth="1"/>
    <col min="8714" max="8714" width="13.28515625" style="452" customWidth="1"/>
    <col min="8715" max="8715" width="0.5703125" style="452" customWidth="1"/>
    <col min="8716" max="8716" width="7.5703125" style="452" hidden="1" customWidth="1"/>
    <col min="8717" max="8717" width="1.5703125" style="452" customWidth="1"/>
    <col min="8718" max="8958" width="7.5703125" style="452"/>
    <col min="8959" max="8959" width="1" style="452" customWidth="1"/>
    <col min="8960" max="8960" width="2.85546875" style="452" customWidth="1"/>
    <col min="8961" max="8961" width="4.28515625" style="452" customWidth="1"/>
    <col min="8962" max="8962" width="36.7109375" style="452" customWidth="1"/>
    <col min="8963" max="8963" width="1.5703125" style="452" customWidth="1"/>
    <col min="8964" max="8965" width="9.85546875" style="452" customWidth="1"/>
    <col min="8966" max="8966" width="13.28515625" style="452" customWidth="1"/>
    <col min="8967" max="8967" width="1.7109375" style="452" customWidth="1"/>
    <col min="8968" max="8969" width="9.85546875" style="452" customWidth="1"/>
    <col min="8970" max="8970" width="13.28515625" style="452" customWidth="1"/>
    <col min="8971" max="8971" width="0.5703125" style="452" customWidth="1"/>
    <col min="8972" max="8972" width="7.5703125" style="452" hidden="1" customWidth="1"/>
    <col min="8973" max="8973" width="1.5703125" style="452" customWidth="1"/>
    <col min="8974" max="9214" width="7.5703125" style="452"/>
    <col min="9215" max="9215" width="1" style="452" customWidth="1"/>
    <col min="9216" max="9216" width="2.85546875" style="452" customWidth="1"/>
    <col min="9217" max="9217" width="4.28515625" style="452" customWidth="1"/>
    <col min="9218" max="9218" width="36.7109375" style="452" customWidth="1"/>
    <col min="9219" max="9219" width="1.5703125" style="452" customWidth="1"/>
    <col min="9220" max="9221" width="9.85546875" style="452" customWidth="1"/>
    <col min="9222" max="9222" width="13.28515625" style="452" customWidth="1"/>
    <col min="9223" max="9223" width="1.7109375" style="452" customWidth="1"/>
    <col min="9224" max="9225" width="9.85546875" style="452" customWidth="1"/>
    <col min="9226" max="9226" width="13.28515625" style="452" customWidth="1"/>
    <col min="9227" max="9227" width="0.5703125" style="452" customWidth="1"/>
    <col min="9228" max="9228" width="7.5703125" style="452" hidden="1" customWidth="1"/>
    <col min="9229" max="9229" width="1.5703125" style="452" customWidth="1"/>
    <col min="9230" max="9470" width="7.5703125" style="452"/>
    <col min="9471" max="9471" width="1" style="452" customWidth="1"/>
    <col min="9472" max="9472" width="2.85546875" style="452" customWidth="1"/>
    <col min="9473" max="9473" width="4.28515625" style="452" customWidth="1"/>
    <col min="9474" max="9474" width="36.7109375" style="452" customWidth="1"/>
    <col min="9475" max="9475" width="1.5703125" style="452" customWidth="1"/>
    <col min="9476" max="9477" width="9.85546875" style="452" customWidth="1"/>
    <col min="9478" max="9478" width="13.28515625" style="452" customWidth="1"/>
    <col min="9479" max="9479" width="1.7109375" style="452" customWidth="1"/>
    <col min="9480" max="9481" width="9.85546875" style="452" customWidth="1"/>
    <col min="9482" max="9482" width="13.28515625" style="452" customWidth="1"/>
    <col min="9483" max="9483" width="0.5703125" style="452" customWidth="1"/>
    <col min="9484" max="9484" width="7.5703125" style="452" hidden="1" customWidth="1"/>
    <col min="9485" max="9485" width="1.5703125" style="452" customWidth="1"/>
    <col min="9486" max="9726" width="7.5703125" style="452"/>
    <col min="9727" max="9727" width="1" style="452" customWidth="1"/>
    <col min="9728" max="9728" width="2.85546875" style="452" customWidth="1"/>
    <col min="9729" max="9729" width="4.28515625" style="452" customWidth="1"/>
    <col min="9730" max="9730" width="36.7109375" style="452" customWidth="1"/>
    <col min="9731" max="9731" width="1.5703125" style="452" customWidth="1"/>
    <col min="9732" max="9733" width="9.85546875" style="452" customWidth="1"/>
    <col min="9734" max="9734" width="13.28515625" style="452" customWidth="1"/>
    <col min="9735" max="9735" width="1.7109375" style="452" customWidth="1"/>
    <col min="9736" max="9737" width="9.85546875" style="452" customWidth="1"/>
    <col min="9738" max="9738" width="13.28515625" style="452" customWidth="1"/>
    <col min="9739" max="9739" width="0.5703125" style="452" customWidth="1"/>
    <col min="9740" max="9740" width="7.5703125" style="452" hidden="1" customWidth="1"/>
    <col min="9741" max="9741" width="1.5703125" style="452" customWidth="1"/>
    <col min="9742" max="9982" width="7.5703125" style="452"/>
    <col min="9983" max="9983" width="1" style="452" customWidth="1"/>
    <col min="9984" max="9984" width="2.85546875" style="452" customWidth="1"/>
    <col min="9985" max="9985" width="4.28515625" style="452" customWidth="1"/>
    <col min="9986" max="9986" width="36.7109375" style="452" customWidth="1"/>
    <col min="9987" max="9987" width="1.5703125" style="452" customWidth="1"/>
    <col min="9988" max="9989" width="9.85546875" style="452" customWidth="1"/>
    <col min="9990" max="9990" width="13.28515625" style="452" customWidth="1"/>
    <col min="9991" max="9991" width="1.7109375" style="452" customWidth="1"/>
    <col min="9992" max="9993" width="9.85546875" style="452" customWidth="1"/>
    <col min="9994" max="9994" width="13.28515625" style="452" customWidth="1"/>
    <col min="9995" max="9995" width="0.5703125" style="452" customWidth="1"/>
    <col min="9996" max="9996" width="7.5703125" style="452" hidden="1" customWidth="1"/>
    <col min="9997" max="9997" width="1.5703125" style="452" customWidth="1"/>
    <col min="9998" max="10238" width="7.5703125" style="452"/>
    <col min="10239" max="10239" width="1" style="452" customWidth="1"/>
    <col min="10240" max="10240" width="2.85546875" style="452" customWidth="1"/>
    <col min="10241" max="10241" width="4.28515625" style="452" customWidth="1"/>
    <col min="10242" max="10242" width="36.7109375" style="452" customWidth="1"/>
    <col min="10243" max="10243" width="1.5703125" style="452" customWidth="1"/>
    <col min="10244" max="10245" width="9.85546875" style="452" customWidth="1"/>
    <col min="10246" max="10246" width="13.28515625" style="452" customWidth="1"/>
    <col min="10247" max="10247" width="1.7109375" style="452" customWidth="1"/>
    <col min="10248" max="10249" width="9.85546875" style="452" customWidth="1"/>
    <col min="10250" max="10250" width="13.28515625" style="452" customWidth="1"/>
    <col min="10251" max="10251" width="0.5703125" style="452" customWidth="1"/>
    <col min="10252" max="10252" width="7.5703125" style="452" hidden="1" customWidth="1"/>
    <col min="10253" max="10253" width="1.5703125" style="452" customWidth="1"/>
    <col min="10254" max="10494" width="7.5703125" style="452"/>
    <col min="10495" max="10495" width="1" style="452" customWidth="1"/>
    <col min="10496" max="10496" width="2.85546875" style="452" customWidth="1"/>
    <col min="10497" max="10497" width="4.28515625" style="452" customWidth="1"/>
    <col min="10498" max="10498" width="36.7109375" style="452" customWidth="1"/>
    <col min="10499" max="10499" width="1.5703125" style="452" customWidth="1"/>
    <col min="10500" max="10501" width="9.85546875" style="452" customWidth="1"/>
    <col min="10502" max="10502" width="13.28515625" style="452" customWidth="1"/>
    <col min="10503" max="10503" width="1.7109375" style="452" customWidth="1"/>
    <col min="10504" max="10505" width="9.85546875" style="452" customWidth="1"/>
    <col min="10506" max="10506" width="13.28515625" style="452" customWidth="1"/>
    <col min="10507" max="10507" width="0.5703125" style="452" customWidth="1"/>
    <col min="10508" max="10508" width="7.5703125" style="452" hidden="1" customWidth="1"/>
    <col min="10509" max="10509" width="1.5703125" style="452" customWidth="1"/>
    <col min="10510" max="10750" width="7.5703125" style="452"/>
    <col min="10751" max="10751" width="1" style="452" customWidth="1"/>
    <col min="10752" max="10752" width="2.85546875" style="452" customWidth="1"/>
    <col min="10753" max="10753" width="4.28515625" style="452" customWidth="1"/>
    <col min="10754" max="10754" width="36.7109375" style="452" customWidth="1"/>
    <col min="10755" max="10755" width="1.5703125" style="452" customWidth="1"/>
    <col min="10756" max="10757" width="9.85546875" style="452" customWidth="1"/>
    <col min="10758" max="10758" width="13.28515625" style="452" customWidth="1"/>
    <col min="10759" max="10759" width="1.7109375" style="452" customWidth="1"/>
    <col min="10760" max="10761" width="9.85546875" style="452" customWidth="1"/>
    <col min="10762" max="10762" width="13.28515625" style="452" customWidth="1"/>
    <col min="10763" max="10763" width="0.5703125" style="452" customWidth="1"/>
    <col min="10764" max="10764" width="7.5703125" style="452" hidden="1" customWidth="1"/>
    <col min="10765" max="10765" width="1.5703125" style="452" customWidth="1"/>
    <col min="10766" max="11006" width="7.5703125" style="452"/>
    <col min="11007" max="11007" width="1" style="452" customWidth="1"/>
    <col min="11008" max="11008" width="2.85546875" style="452" customWidth="1"/>
    <col min="11009" max="11009" width="4.28515625" style="452" customWidth="1"/>
    <col min="11010" max="11010" width="36.7109375" style="452" customWidth="1"/>
    <col min="11011" max="11011" width="1.5703125" style="452" customWidth="1"/>
    <col min="11012" max="11013" width="9.85546875" style="452" customWidth="1"/>
    <col min="11014" max="11014" width="13.28515625" style="452" customWidth="1"/>
    <col min="11015" max="11015" width="1.7109375" style="452" customWidth="1"/>
    <col min="11016" max="11017" width="9.85546875" style="452" customWidth="1"/>
    <col min="11018" max="11018" width="13.28515625" style="452" customWidth="1"/>
    <col min="11019" max="11019" width="0.5703125" style="452" customWidth="1"/>
    <col min="11020" max="11020" width="7.5703125" style="452" hidden="1" customWidth="1"/>
    <col min="11021" max="11021" width="1.5703125" style="452" customWidth="1"/>
    <col min="11022" max="11262" width="7.5703125" style="452"/>
    <col min="11263" max="11263" width="1" style="452" customWidth="1"/>
    <col min="11264" max="11264" width="2.85546875" style="452" customWidth="1"/>
    <col min="11265" max="11265" width="4.28515625" style="452" customWidth="1"/>
    <col min="11266" max="11266" width="36.7109375" style="452" customWidth="1"/>
    <col min="11267" max="11267" width="1.5703125" style="452" customWidth="1"/>
    <col min="11268" max="11269" width="9.85546875" style="452" customWidth="1"/>
    <col min="11270" max="11270" width="13.28515625" style="452" customWidth="1"/>
    <col min="11271" max="11271" width="1.7109375" style="452" customWidth="1"/>
    <col min="11272" max="11273" width="9.85546875" style="452" customWidth="1"/>
    <col min="11274" max="11274" width="13.28515625" style="452" customWidth="1"/>
    <col min="11275" max="11275" width="0.5703125" style="452" customWidth="1"/>
    <col min="11276" max="11276" width="7.5703125" style="452" hidden="1" customWidth="1"/>
    <col min="11277" max="11277" width="1.5703125" style="452" customWidth="1"/>
    <col min="11278" max="11518" width="7.5703125" style="452"/>
    <col min="11519" max="11519" width="1" style="452" customWidth="1"/>
    <col min="11520" max="11520" width="2.85546875" style="452" customWidth="1"/>
    <col min="11521" max="11521" width="4.28515625" style="452" customWidth="1"/>
    <col min="11522" max="11522" width="36.7109375" style="452" customWidth="1"/>
    <col min="11523" max="11523" width="1.5703125" style="452" customWidth="1"/>
    <col min="11524" max="11525" width="9.85546875" style="452" customWidth="1"/>
    <col min="11526" max="11526" width="13.28515625" style="452" customWidth="1"/>
    <col min="11527" max="11527" width="1.7109375" style="452" customWidth="1"/>
    <col min="11528" max="11529" width="9.85546875" style="452" customWidth="1"/>
    <col min="11530" max="11530" width="13.28515625" style="452" customWidth="1"/>
    <col min="11531" max="11531" width="0.5703125" style="452" customWidth="1"/>
    <col min="11532" max="11532" width="7.5703125" style="452" hidden="1" customWidth="1"/>
    <col min="11533" max="11533" width="1.5703125" style="452" customWidth="1"/>
    <col min="11534" max="11774" width="7.5703125" style="452"/>
    <col min="11775" max="11775" width="1" style="452" customWidth="1"/>
    <col min="11776" max="11776" width="2.85546875" style="452" customWidth="1"/>
    <col min="11777" max="11777" width="4.28515625" style="452" customWidth="1"/>
    <col min="11778" max="11778" width="36.7109375" style="452" customWidth="1"/>
    <col min="11779" max="11779" width="1.5703125" style="452" customWidth="1"/>
    <col min="11780" max="11781" width="9.85546875" style="452" customWidth="1"/>
    <col min="11782" max="11782" width="13.28515625" style="452" customWidth="1"/>
    <col min="11783" max="11783" width="1.7109375" style="452" customWidth="1"/>
    <col min="11784" max="11785" width="9.85546875" style="452" customWidth="1"/>
    <col min="11786" max="11786" width="13.28515625" style="452" customWidth="1"/>
    <col min="11787" max="11787" width="0.5703125" style="452" customWidth="1"/>
    <col min="11788" max="11788" width="7.5703125" style="452" hidden="1" customWidth="1"/>
    <col min="11789" max="11789" width="1.5703125" style="452" customWidth="1"/>
    <col min="11790" max="12030" width="7.5703125" style="452"/>
    <col min="12031" max="12031" width="1" style="452" customWidth="1"/>
    <col min="12032" max="12032" width="2.85546875" style="452" customWidth="1"/>
    <col min="12033" max="12033" width="4.28515625" style="452" customWidth="1"/>
    <col min="12034" max="12034" width="36.7109375" style="452" customWidth="1"/>
    <col min="12035" max="12035" width="1.5703125" style="452" customWidth="1"/>
    <col min="12036" max="12037" width="9.85546875" style="452" customWidth="1"/>
    <col min="12038" max="12038" width="13.28515625" style="452" customWidth="1"/>
    <col min="12039" max="12039" width="1.7109375" style="452" customWidth="1"/>
    <col min="12040" max="12041" width="9.85546875" style="452" customWidth="1"/>
    <col min="12042" max="12042" width="13.28515625" style="452" customWidth="1"/>
    <col min="12043" max="12043" width="0.5703125" style="452" customWidth="1"/>
    <col min="12044" max="12044" width="7.5703125" style="452" hidden="1" customWidth="1"/>
    <col min="12045" max="12045" width="1.5703125" style="452" customWidth="1"/>
    <col min="12046" max="12286" width="7.5703125" style="452"/>
    <col min="12287" max="12287" width="1" style="452" customWidth="1"/>
    <col min="12288" max="12288" width="2.85546875" style="452" customWidth="1"/>
    <col min="12289" max="12289" width="4.28515625" style="452" customWidth="1"/>
    <col min="12290" max="12290" width="36.7109375" style="452" customWidth="1"/>
    <col min="12291" max="12291" width="1.5703125" style="452" customWidth="1"/>
    <col min="12292" max="12293" width="9.85546875" style="452" customWidth="1"/>
    <col min="12294" max="12294" width="13.28515625" style="452" customWidth="1"/>
    <col min="12295" max="12295" width="1.7109375" style="452" customWidth="1"/>
    <col min="12296" max="12297" width="9.85546875" style="452" customWidth="1"/>
    <col min="12298" max="12298" width="13.28515625" style="452" customWidth="1"/>
    <col min="12299" max="12299" width="0.5703125" style="452" customWidth="1"/>
    <col min="12300" max="12300" width="7.5703125" style="452" hidden="1" customWidth="1"/>
    <col min="12301" max="12301" width="1.5703125" style="452" customWidth="1"/>
    <col min="12302" max="12542" width="7.5703125" style="452"/>
    <col min="12543" max="12543" width="1" style="452" customWidth="1"/>
    <col min="12544" max="12544" width="2.85546875" style="452" customWidth="1"/>
    <col min="12545" max="12545" width="4.28515625" style="452" customWidth="1"/>
    <col min="12546" max="12546" width="36.7109375" style="452" customWidth="1"/>
    <col min="12547" max="12547" width="1.5703125" style="452" customWidth="1"/>
    <col min="12548" max="12549" width="9.85546875" style="452" customWidth="1"/>
    <col min="12550" max="12550" width="13.28515625" style="452" customWidth="1"/>
    <col min="12551" max="12551" width="1.7109375" style="452" customWidth="1"/>
    <col min="12552" max="12553" width="9.85546875" style="452" customWidth="1"/>
    <col min="12554" max="12554" width="13.28515625" style="452" customWidth="1"/>
    <col min="12555" max="12555" width="0.5703125" style="452" customWidth="1"/>
    <col min="12556" max="12556" width="7.5703125" style="452" hidden="1" customWidth="1"/>
    <col min="12557" max="12557" width="1.5703125" style="452" customWidth="1"/>
    <col min="12558" max="12798" width="7.5703125" style="452"/>
    <col min="12799" max="12799" width="1" style="452" customWidth="1"/>
    <col min="12800" max="12800" width="2.85546875" style="452" customWidth="1"/>
    <col min="12801" max="12801" width="4.28515625" style="452" customWidth="1"/>
    <col min="12802" max="12802" width="36.7109375" style="452" customWidth="1"/>
    <col min="12803" max="12803" width="1.5703125" style="452" customWidth="1"/>
    <col min="12804" max="12805" width="9.85546875" style="452" customWidth="1"/>
    <col min="12806" max="12806" width="13.28515625" style="452" customWidth="1"/>
    <col min="12807" max="12807" width="1.7109375" style="452" customWidth="1"/>
    <col min="12808" max="12809" width="9.85546875" style="452" customWidth="1"/>
    <col min="12810" max="12810" width="13.28515625" style="452" customWidth="1"/>
    <col min="12811" max="12811" width="0.5703125" style="452" customWidth="1"/>
    <col min="12812" max="12812" width="7.5703125" style="452" hidden="1" customWidth="1"/>
    <col min="12813" max="12813" width="1.5703125" style="452" customWidth="1"/>
    <col min="12814" max="13054" width="7.5703125" style="452"/>
    <col min="13055" max="13055" width="1" style="452" customWidth="1"/>
    <col min="13056" max="13056" width="2.85546875" style="452" customWidth="1"/>
    <col min="13057" max="13057" width="4.28515625" style="452" customWidth="1"/>
    <col min="13058" max="13058" width="36.7109375" style="452" customWidth="1"/>
    <col min="13059" max="13059" width="1.5703125" style="452" customWidth="1"/>
    <col min="13060" max="13061" width="9.85546875" style="452" customWidth="1"/>
    <col min="13062" max="13062" width="13.28515625" style="452" customWidth="1"/>
    <col min="13063" max="13063" width="1.7109375" style="452" customWidth="1"/>
    <col min="13064" max="13065" width="9.85546875" style="452" customWidth="1"/>
    <col min="13066" max="13066" width="13.28515625" style="452" customWidth="1"/>
    <col min="13067" max="13067" width="0.5703125" style="452" customWidth="1"/>
    <col min="13068" max="13068" width="7.5703125" style="452" hidden="1" customWidth="1"/>
    <col min="13069" max="13069" width="1.5703125" style="452" customWidth="1"/>
    <col min="13070" max="13310" width="7.5703125" style="452"/>
    <col min="13311" max="13311" width="1" style="452" customWidth="1"/>
    <col min="13312" max="13312" width="2.85546875" style="452" customWidth="1"/>
    <col min="13313" max="13313" width="4.28515625" style="452" customWidth="1"/>
    <col min="13314" max="13314" width="36.7109375" style="452" customWidth="1"/>
    <col min="13315" max="13315" width="1.5703125" style="452" customWidth="1"/>
    <col min="13316" max="13317" width="9.85546875" style="452" customWidth="1"/>
    <col min="13318" max="13318" width="13.28515625" style="452" customWidth="1"/>
    <col min="13319" max="13319" width="1.7109375" style="452" customWidth="1"/>
    <col min="13320" max="13321" width="9.85546875" style="452" customWidth="1"/>
    <col min="13322" max="13322" width="13.28515625" style="452" customWidth="1"/>
    <col min="13323" max="13323" width="0.5703125" style="452" customWidth="1"/>
    <col min="13324" max="13324" width="7.5703125" style="452" hidden="1" customWidth="1"/>
    <col min="13325" max="13325" width="1.5703125" style="452" customWidth="1"/>
    <col min="13326" max="13566" width="7.5703125" style="452"/>
    <col min="13567" max="13567" width="1" style="452" customWidth="1"/>
    <col min="13568" max="13568" width="2.85546875" style="452" customWidth="1"/>
    <col min="13569" max="13569" width="4.28515625" style="452" customWidth="1"/>
    <col min="13570" max="13570" width="36.7109375" style="452" customWidth="1"/>
    <col min="13571" max="13571" width="1.5703125" style="452" customWidth="1"/>
    <col min="13572" max="13573" width="9.85546875" style="452" customWidth="1"/>
    <col min="13574" max="13574" width="13.28515625" style="452" customWidth="1"/>
    <col min="13575" max="13575" width="1.7109375" style="452" customWidth="1"/>
    <col min="13576" max="13577" width="9.85546875" style="452" customWidth="1"/>
    <col min="13578" max="13578" width="13.28515625" style="452" customWidth="1"/>
    <col min="13579" max="13579" width="0.5703125" style="452" customWidth="1"/>
    <col min="13580" max="13580" width="7.5703125" style="452" hidden="1" customWidth="1"/>
    <col min="13581" max="13581" width="1.5703125" style="452" customWidth="1"/>
    <col min="13582" max="13822" width="7.5703125" style="452"/>
    <col min="13823" max="13823" width="1" style="452" customWidth="1"/>
    <col min="13824" max="13824" width="2.85546875" style="452" customWidth="1"/>
    <col min="13825" max="13825" width="4.28515625" style="452" customWidth="1"/>
    <col min="13826" max="13826" width="36.7109375" style="452" customWidth="1"/>
    <col min="13827" max="13827" width="1.5703125" style="452" customWidth="1"/>
    <col min="13828" max="13829" width="9.85546875" style="452" customWidth="1"/>
    <col min="13830" max="13830" width="13.28515625" style="452" customWidth="1"/>
    <col min="13831" max="13831" width="1.7109375" style="452" customWidth="1"/>
    <col min="13832" max="13833" width="9.85546875" style="452" customWidth="1"/>
    <col min="13834" max="13834" width="13.28515625" style="452" customWidth="1"/>
    <col min="13835" max="13835" width="0.5703125" style="452" customWidth="1"/>
    <col min="13836" max="13836" width="7.5703125" style="452" hidden="1" customWidth="1"/>
    <col min="13837" max="13837" width="1.5703125" style="452" customWidth="1"/>
    <col min="13838" max="14078" width="7.5703125" style="452"/>
    <col min="14079" max="14079" width="1" style="452" customWidth="1"/>
    <col min="14080" max="14080" width="2.85546875" style="452" customWidth="1"/>
    <col min="14081" max="14081" width="4.28515625" style="452" customWidth="1"/>
    <col min="14082" max="14082" width="36.7109375" style="452" customWidth="1"/>
    <col min="14083" max="14083" width="1.5703125" style="452" customWidth="1"/>
    <col min="14084" max="14085" width="9.85546875" style="452" customWidth="1"/>
    <col min="14086" max="14086" width="13.28515625" style="452" customWidth="1"/>
    <col min="14087" max="14087" width="1.7109375" style="452" customWidth="1"/>
    <col min="14088" max="14089" width="9.85546875" style="452" customWidth="1"/>
    <col min="14090" max="14090" width="13.28515625" style="452" customWidth="1"/>
    <col min="14091" max="14091" width="0.5703125" style="452" customWidth="1"/>
    <col min="14092" max="14092" width="7.5703125" style="452" hidden="1" customWidth="1"/>
    <col min="14093" max="14093" width="1.5703125" style="452" customWidth="1"/>
    <col min="14094" max="14334" width="7.5703125" style="452"/>
    <col min="14335" max="14335" width="1" style="452" customWidth="1"/>
    <col min="14336" max="14336" width="2.85546875" style="452" customWidth="1"/>
    <col min="14337" max="14337" width="4.28515625" style="452" customWidth="1"/>
    <col min="14338" max="14338" width="36.7109375" style="452" customWidth="1"/>
    <col min="14339" max="14339" width="1.5703125" style="452" customWidth="1"/>
    <col min="14340" max="14341" width="9.85546875" style="452" customWidth="1"/>
    <col min="14342" max="14342" width="13.28515625" style="452" customWidth="1"/>
    <col min="14343" max="14343" width="1.7109375" style="452" customWidth="1"/>
    <col min="14344" max="14345" width="9.85546875" style="452" customWidth="1"/>
    <col min="14346" max="14346" width="13.28515625" style="452" customWidth="1"/>
    <col min="14347" max="14347" width="0.5703125" style="452" customWidth="1"/>
    <col min="14348" max="14348" width="7.5703125" style="452" hidden="1" customWidth="1"/>
    <col min="14349" max="14349" width="1.5703125" style="452" customWidth="1"/>
    <col min="14350" max="14590" width="7.5703125" style="452"/>
    <col min="14591" max="14591" width="1" style="452" customWidth="1"/>
    <col min="14592" max="14592" width="2.85546875" style="452" customWidth="1"/>
    <col min="14593" max="14593" width="4.28515625" style="452" customWidth="1"/>
    <col min="14594" max="14594" width="36.7109375" style="452" customWidth="1"/>
    <col min="14595" max="14595" width="1.5703125" style="452" customWidth="1"/>
    <col min="14596" max="14597" width="9.85546875" style="452" customWidth="1"/>
    <col min="14598" max="14598" width="13.28515625" style="452" customWidth="1"/>
    <col min="14599" max="14599" width="1.7109375" style="452" customWidth="1"/>
    <col min="14600" max="14601" width="9.85546875" style="452" customWidth="1"/>
    <col min="14602" max="14602" width="13.28515625" style="452" customWidth="1"/>
    <col min="14603" max="14603" width="0.5703125" style="452" customWidth="1"/>
    <col min="14604" max="14604" width="7.5703125" style="452" hidden="1" customWidth="1"/>
    <col min="14605" max="14605" width="1.5703125" style="452" customWidth="1"/>
    <col min="14606" max="14846" width="7.5703125" style="452"/>
    <col min="14847" max="14847" width="1" style="452" customWidth="1"/>
    <col min="14848" max="14848" width="2.85546875" style="452" customWidth="1"/>
    <col min="14849" max="14849" width="4.28515625" style="452" customWidth="1"/>
    <col min="14850" max="14850" width="36.7109375" style="452" customWidth="1"/>
    <col min="14851" max="14851" width="1.5703125" style="452" customWidth="1"/>
    <col min="14852" max="14853" width="9.85546875" style="452" customWidth="1"/>
    <col min="14854" max="14854" width="13.28515625" style="452" customWidth="1"/>
    <col min="14855" max="14855" width="1.7109375" style="452" customWidth="1"/>
    <col min="14856" max="14857" width="9.85546875" style="452" customWidth="1"/>
    <col min="14858" max="14858" width="13.28515625" style="452" customWidth="1"/>
    <col min="14859" max="14859" width="0.5703125" style="452" customWidth="1"/>
    <col min="14860" max="14860" width="7.5703125" style="452" hidden="1" customWidth="1"/>
    <col min="14861" max="14861" width="1.5703125" style="452" customWidth="1"/>
    <col min="14862" max="15102" width="7.5703125" style="452"/>
    <col min="15103" max="15103" width="1" style="452" customWidth="1"/>
    <col min="15104" max="15104" width="2.85546875" style="452" customWidth="1"/>
    <col min="15105" max="15105" width="4.28515625" style="452" customWidth="1"/>
    <col min="15106" max="15106" width="36.7109375" style="452" customWidth="1"/>
    <col min="15107" max="15107" width="1.5703125" style="452" customWidth="1"/>
    <col min="15108" max="15109" width="9.85546875" style="452" customWidth="1"/>
    <col min="15110" max="15110" width="13.28515625" style="452" customWidth="1"/>
    <col min="15111" max="15111" width="1.7109375" style="452" customWidth="1"/>
    <col min="15112" max="15113" width="9.85546875" style="452" customWidth="1"/>
    <col min="15114" max="15114" width="13.28515625" style="452" customWidth="1"/>
    <col min="15115" max="15115" width="0.5703125" style="452" customWidth="1"/>
    <col min="15116" max="15116" width="7.5703125" style="452" hidden="1" customWidth="1"/>
    <col min="15117" max="15117" width="1.5703125" style="452" customWidth="1"/>
    <col min="15118" max="15358" width="7.5703125" style="452"/>
    <col min="15359" max="15359" width="1" style="452" customWidth="1"/>
    <col min="15360" max="15360" width="2.85546875" style="452" customWidth="1"/>
    <col min="15361" max="15361" width="4.28515625" style="452" customWidth="1"/>
    <col min="15362" max="15362" width="36.7109375" style="452" customWidth="1"/>
    <col min="15363" max="15363" width="1.5703125" style="452" customWidth="1"/>
    <col min="15364" max="15365" width="9.85546875" style="452" customWidth="1"/>
    <col min="15366" max="15366" width="13.28515625" style="452" customWidth="1"/>
    <col min="15367" max="15367" width="1.7109375" style="452" customWidth="1"/>
    <col min="15368" max="15369" width="9.85546875" style="452" customWidth="1"/>
    <col min="15370" max="15370" width="13.28515625" style="452" customWidth="1"/>
    <col min="15371" max="15371" width="0.5703125" style="452" customWidth="1"/>
    <col min="15372" max="15372" width="7.5703125" style="452" hidden="1" customWidth="1"/>
    <col min="15373" max="15373" width="1.5703125" style="452" customWidth="1"/>
    <col min="15374" max="15614" width="7.5703125" style="452"/>
    <col min="15615" max="15615" width="1" style="452" customWidth="1"/>
    <col min="15616" max="15616" width="2.85546875" style="452" customWidth="1"/>
    <col min="15617" max="15617" width="4.28515625" style="452" customWidth="1"/>
    <col min="15618" max="15618" width="36.7109375" style="452" customWidth="1"/>
    <col min="15619" max="15619" width="1.5703125" style="452" customWidth="1"/>
    <col min="15620" max="15621" width="9.85546875" style="452" customWidth="1"/>
    <col min="15622" max="15622" width="13.28515625" style="452" customWidth="1"/>
    <col min="15623" max="15623" width="1.7109375" style="452" customWidth="1"/>
    <col min="15624" max="15625" width="9.85546875" style="452" customWidth="1"/>
    <col min="15626" max="15626" width="13.28515625" style="452" customWidth="1"/>
    <col min="15627" max="15627" width="0.5703125" style="452" customWidth="1"/>
    <col min="15628" max="15628" width="7.5703125" style="452" hidden="1" customWidth="1"/>
    <col min="15629" max="15629" width="1.5703125" style="452" customWidth="1"/>
    <col min="15630" max="15870" width="7.5703125" style="452"/>
    <col min="15871" max="15871" width="1" style="452" customWidth="1"/>
    <col min="15872" max="15872" width="2.85546875" style="452" customWidth="1"/>
    <col min="15873" max="15873" width="4.28515625" style="452" customWidth="1"/>
    <col min="15874" max="15874" width="36.7109375" style="452" customWidth="1"/>
    <col min="15875" max="15875" width="1.5703125" style="452" customWidth="1"/>
    <col min="15876" max="15877" width="9.85546875" style="452" customWidth="1"/>
    <col min="15878" max="15878" width="13.28515625" style="452" customWidth="1"/>
    <col min="15879" max="15879" width="1.7109375" style="452" customWidth="1"/>
    <col min="15880" max="15881" width="9.85546875" style="452" customWidth="1"/>
    <col min="15882" max="15882" width="13.28515625" style="452" customWidth="1"/>
    <col min="15883" max="15883" width="0.5703125" style="452" customWidth="1"/>
    <col min="15884" max="15884" width="7.5703125" style="452" hidden="1" customWidth="1"/>
    <col min="15885" max="15885" width="1.5703125" style="452" customWidth="1"/>
    <col min="15886" max="16126" width="7.5703125" style="452"/>
    <col min="16127" max="16127" width="1" style="452" customWidth="1"/>
    <col min="16128" max="16128" width="2.85546875" style="452" customWidth="1"/>
    <col min="16129" max="16129" width="4.28515625" style="452" customWidth="1"/>
    <col min="16130" max="16130" width="36.7109375" style="452" customWidth="1"/>
    <col min="16131" max="16131" width="1.5703125" style="452" customWidth="1"/>
    <col min="16132" max="16133" width="9.85546875" style="452" customWidth="1"/>
    <col min="16134" max="16134" width="13.28515625" style="452" customWidth="1"/>
    <col min="16135" max="16135" width="1.7109375" style="452" customWidth="1"/>
    <col min="16136" max="16137" width="9.85546875" style="452" customWidth="1"/>
    <col min="16138" max="16138" width="13.28515625" style="452" customWidth="1"/>
    <col min="16139" max="16139" width="0.5703125" style="452" customWidth="1"/>
    <col min="16140" max="16140" width="7.5703125" style="452" hidden="1" customWidth="1"/>
    <col min="16141" max="16141" width="1.5703125" style="452" customWidth="1"/>
    <col min="16142" max="16384" width="7.5703125" style="452"/>
  </cols>
  <sheetData>
    <row r="2" spans="1:13" s="529" customFormat="1" ht="16.5" customHeight="1">
      <c r="B2" s="453" t="s">
        <v>1217</v>
      </c>
      <c r="C2" s="454" t="s">
        <v>705</v>
      </c>
      <c r="D2" s="574"/>
    </row>
    <row r="3" spans="1:13" s="529" customFormat="1" ht="16.5" customHeight="1">
      <c r="B3" s="453"/>
      <c r="C3" s="454" t="s">
        <v>1170</v>
      </c>
      <c r="D3" s="574"/>
    </row>
    <row r="4" spans="1:13" s="529" customFormat="1" ht="16.5" customHeight="1">
      <c r="B4" s="456" t="s">
        <v>1218</v>
      </c>
      <c r="C4" s="457" t="s">
        <v>706</v>
      </c>
      <c r="D4" s="574"/>
    </row>
    <row r="5" spans="1:13" s="529" customFormat="1" ht="16.5" customHeight="1">
      <c r="B5" s="456"/>
      <c r="C5" s="457" t="s">
        <v>1171</v>
      </c>
      <c r="D5" s="574"/>
    </row>
    <row r="6" spans="1:13" s="529" customFormat="1" ht="16.5" customHeight="1" thickBot="1">
      <c r="A6" s="623"/>
      <c r="D6" s="574"/>
    </row>
    <row r="7" spans="1:13" s="529" customFormat="1" ht="3" customHeight="1" thickTop="1">
      <c r="A7" s="460"/>
      <c r="B7" s="460"/>
      <c r="C7" s="460"/>
      <c r="D7" s="624"/>
      <c r="E7" s="460"/>
      <c r="F7" s="460"/>
      <c r="G7" s="460"/>
      <c r="H7" s="460"/>
      <c r="I7" s="460"/>
      <c r="J7" s="460"/>
      <c r="K7" s="460"/>
      <c r="L7" s="460"/>
      <c r="M7" s="438"/>
    </row>
    <row r="8" spans="1:13" s="529" customFormat="1" ht="17.100000000000001" customHeight="1">
      <c r="A8" s="438"/>
      <c r="B8" s="461" t="s">
        <v>707</v>
      </c>
      <c r="C8" s="438"/>
      <c r="D8" s="463" t="s">
        <v>1</v>
      </c>
      <c r="E8" s="465"/>
      <c r="F8" s="465" t="s">
        <v>738</v>
      </c>
      <c r="G8" s="465"/>
      <c r="H8" s="413"/>
      <c r="I8" s="1722" t="s">
        <v>739</v>
      </c>
      <c r="J8" s="1722"/>
      <c r="K8" s="1722"/>
      <c r="L8" s="468"/>
      <c r="M8" s="468"/>
    </row>
    <row r="9" spans="1:13" s="529" customFormat="1" ht="13.5">
      <c r="A9" s="438"/>
      <c r="B9" s="413" t="s">
        <v>710</v>
      </c>
      <c r="C9" s="438"/>
      <c r="D9" s="467" t="s">
        <v>6</v>
      </c>
      <c r="E9" s="588"/>
      <c r="F9" s="589" t="s">
        <v>740</v>
      </c>
      <c r="G9" s="589"/>
      <c r="H9" s="590"/>
      <c r="I9" s="1724" t="s">
        <v>76</v>
      </c>
      <c r="J9" s="1724"/>
      <c r="K9" s="1724"/>
      <c r="L9" s="438"/>
      <c r="M9" s="438"/>
    </row>
    <row r="10" spans="1:13" s="529" customFormat="1" ht="17.100000000000001" customHeight="1">
      <c r="A10" s="438"/>
      <c r="B10" s="438"/>
      <c r="C10" s="438"/>
      <c r="D10" s="463"/>
      <c r="E10" s="510" t="s">
        <v>2</v>
      </c>
      <c r="F10" s="510" t="s">
        <v>33</v>
      </c>
      <c r="G10" s="510" t="s">
        <v>34</v>
      </c>
      <c r="H10" s="470"/>
      <c r="I10" s="510" t="s">
        <v>2</v>
      </c>
      <c r="J10" s="510" t="s">
        <v>33</v>
      </c>
      <c r="K10" s="510" t="s">
        <v>34</v>
      </c>
      <c r="L10" s="470"/>
      <c r="M10" s="470"/>
    </row>
    <row r="11" spans="1:13" s="529" customFormat="1" ht="16.5" customHeight="1">
      <c r="A11" s="438"/>
      <c r="B11" s="438"/>
      <c r="C11" s="438"/>
      <c r="D11" s="469"/>
      <c r="E11" s="471" t="s">
        <v>7</v>
      </c>
      <c r="F11" s="471" t="s">
        <v>35</v>
      </c>
      <c r="G11" s="471" t="s">
        <v>36</v>
      </c>
      <c r="H11" s="471"/>
      <c r="I11" s="471" t="s">
        <v>7</v>
      </c>
      <c r="J11" s="471" t="s">
        <v>35</v>
      </c>
      <c r="K11" s="471" t="s">
        <v>36</v>
      </c>
      <c r="L11" s="511"/>
      <c r="M11" s="511"/>
    </row>
    <row r="12" spans="1:13" ht="3" customHeight="1">
      <c r="A12" s="473"/>
      <c r="B12" s="473"/>
      <c r="C12" s="473"/>
      <c r="D12" s="566"/>
      <c r="E12" s="473"/>
      <c r="F12" s="473"/>
      <c r="G12" s="473"/>
      <c r="H12" s="473"/>
      <c r="I12" s="473"/>
      <c r="J12" s="473"/>
      <c r="K12" s="473"/>
      <c r="L12" s="473"/>
      <c r="M12" s="448"/>
    </row>
    <row r="13" spans="1:13" ht="6" customHeight="1">
      <c r="A13" s="448"/>
      <c r="B13" s="448"/>
      <c r="C13" s="448"/>
      <c r="D13" s="477"/>
      <c r="E13" s="448"/>
      <c r="F13" s="448"/>
      <c r="G13" s="448"/>
      <c r="H13" s="448"/>
      <c r="I13" s="448"/>
      <c r="J13" s="448"/>
      <c r="K13" s="448"/>
      <c r="L13" s="512"/>
      <c r="M13" s="448"/>
    </row>
    <row r="14" spans="1:13" ht="14.1" customHeight="1">
      <c r="A14" s="448"/>
      <c r="B14" s="461" t="s">
        <v>2</v>
      </c>
      <c r="C14" s="438"/>
      <c r="D14" s="1671">
        <v>2023</v>
      </c>
      <c r="E14" s="513">
        <f>SUM(E17,E20,E23,E26,E29,E32,E35,E38,E41,E44,E47)</f>
        <v>1115</v>
      </c>
      <c r="F14" s="513">
        <f>SUM(F17,F20,F23,F26,F29,F32,F35,F38,F41,F44,F47)</f>
        <v>365</v>
      </c>
      <c r="G14" s="513">
        <f>SUM(G17,G20,G23,G26,G29,G32,G35,G38,G41,G44,G47)</f>
        <v>750</v>
      </c>
      <c r="H14" s="532"/>
      <c r="I14" s="513">
        <f>SUM(I17,I20,I23,I26,I29,I32,I35,I38,I41,I44,I47)</f>
        <v>6506</v>
      </c>
      <c r="J14" s="513">
        <f>SUM(J17,J20,J23,J26,J29,J32,J35,J38,J41,J44,J47)</f>
        <v>2583</v>
      </c>
      <c r="K14" s="513">
        <f>SUM(K17,K20,K23,K26,K29,K32,K35,K38,K41,K44,K47)</f>
        <v>3923</v>
      </c>
      <c r="L14" s="438"/>
      <c r="M14" s="448"/>
    </row>
    <row r="15" spans="1:13" ht="14.1" customHeight="1">
      <c r="A15" s="448"/>
      <c r="B15" s="413" t="s">
        <v>7</v>
      </c>
      <c r="C15" s="438"/>
      <c r="D15" s="1671"/>
      <c r="E15" s="513"/>
      <c r="F15" s="513"/>
      <c r="G15" s="513"/>
      <c r="H15" s="532"/>
      <c r="I15" s="513"/>
      <c r="J15" s="513"/>
      <c r="K15" s="513"/>
      <c r="L15" s="438"/>
      <c r="M15" s="448"/>
    </row>
    <row r="16" spans="1:13" ht="14.1" customHeight="1">
      <c r="A16" s="448"/>
      <c r="B16" s="413"/>
      <c r="C16" s="438"/>
      <c r="D16" s="427"/>
      <c r="E16" s="514"/>
      <c r="F16" s="514"/>
      <c r="G16" s="514"/>
      <c r="H16" s="514"/>
      <c r="I16" s="514"/>
      <c r="J16" s="514"/>
      <c r="K16" s="514"/>
      <c r="L16" s="438"/>
      <c r="M16" s="448"/>
    </row>
    <row r="17" spans="1:15" ht="14.1" customHeight="1">
      <c r="A17" s="448"/>
      <c r="B17" s="461" t="s">
        <v>1164</v>
      </c>
      <c r="C17" s="466"/>
      <c r="D17" s="427">
        <v>2023</v>
      </c>
      <c r="E17" s="596" t="s">
        <v>29</v>
      </c>
      <c r="F17" s="596" t="s">
        <v>29</v>
      </c>
      <c r="G17" s="596" t="s">
        <v>29</v>
      </c>
      <c r="H17" s="514"/>
      <c r="I17" s="514">
        <f>SUM(J17:K17)</f>
        <v>29</v>
      </c>
      <c r="J17" s="514">
        <v>9</v>
      </c>
      <c r="K17" s="514">
        <v>20</v>
      </c>
      <c r="L17" s="626"/>
      <c r="M17" s="448"/>
      <c r="O17" s="452">
        <v>1</v>
      </c>
    </row>
    <row r="18" spans="1:15" ht="14.1" customHeight="1">
      <c r="A18" s="448"/>
      <c r="B18" s="413" t="s">
        <v>1165</v>
      </c>
      <c r="C18" s="482"/>
      <c r="D18" s="427"/>
      <c r="E18" s="514"/>
      <c r="F18" s="514"/>
      <c r="G18" s="514"/>
      <c r="H18" s="514"/>
      <c r="I18" s="514"/>
      <c r="J18" s="514"/>
      <c r="K18" s="514"/>
      <c r="L18" s="560"/>
      <c r="M18" s="449"/>
    </row>
    <row r="19" spans="1:15" ht="14.1" customHeight="1">
      <c r="A19" s="448"/>
      <c r="B19" s="413"/>
      <c r="C19" s="482"/>
      <c r="D19" s="427"/>
      <c r="E19" s="514"/>
      <c r="F19" s="514"/>
      <c r="G19" s="514"/>
      <c r="H19" s="514"/>
      <c r="I19" s="514"/>
      <c r="J19" s="514"/>
      <c r="K19" s="514"/>
      <c r="L19" s="560"/>
      <c r="M19" s="449"/>
    </row>
    <row r="20" spans="1:15" ht="14.1" customHeight="1">
      <c r="A20" s="448"/>
      <c r="B20" s="461" t="s">
        <v>713</v>
      </c>
      <c r="C20" s="438"/>
      <c r="D20" s="427">
        <v>2023</v>
      </c>
      <c r="E20" s="596" t="s">
        <v>29</v>
      </c>
      <c r="F20" s="596" t="s">
        <v>29</v>
      </c>
      <c r="G20" s="596" t="s">
        <v>29</v>
      </c>
      <c r="H20" s="514"/>
      <c r="I20" s="596" t="s">
        <v>29</v>
      </c>
      <c r="J20" s="596" t="s">
        <v>29</v>
      </c>
      <c r="K20" s="596" t="s">
        <v>29</v>
      </c>
      <c r="L20" s="626"/>
      <c r="M20" s="448"/>
      <c r="O20" s="452">
        <v>2</v>
      </c>
    </row>
    <row r="21" spans="1:15" ht="14.1" customHeight="1">
      <c r="A21" s="448"/>
      <c r="B21" s="413" t="s">
        <v>714</v>
      </c>
      <c r="C21" s="461"/>
      <c r="D21" s="427"/>
      <c r="E21" s="514"/>
      <c r="F21" s="514"/>
      <c r="G21" s="514"/>
      <c r="H21" s="514"/>
      <c r="I21" s="514"/>
      <c r="J21" s="514"/>
      <c r="K21" s="514"/>
      <c r="L21" s="560"/>
      <c r="M21" s="448"/>
      <c r="N21" s="452" t="s">
        <v>49</v>
      </c>
    </row>
    <row r="22" spans="1:15" ht="14.1" customHeight="1">
      <c r="A22" s="448"/>
      <c r="B22" s="413"/>
      <c r="C22" s="461"/>
      <c r="D22" s="427"/>
      <c r="E22" s="514"/>
      <c r="F22" s="514"/>
      <c r="G22" s="514"/>
      <c r="H22" s="514"/>
      <c r="I22" s="514"/>
      <c r="J22" s="514"/>
      <c r="K22" s="514"/>
      <c r="L22" s="560"/>
      <c r="M22" s="448"/>
    </row>
    <row r="23" spans="1:15" ht="14.1" customHeight="1">
      <c r="A23" s="448"/>
      <c r="B23" s="461" t="s">
        <v>754</v>
      </c>
      <c r="C23" s="466"/>
      <c r="D23" s="427">
        <v>2023</v>
      </c>
      <c r="E23" s="596" t="s">
        <v>29</v>
      </c>
      <c r="F23" s="596" t="s">
        <v>29</v>
      </c>
      <c r="G23" s="596" t="s">
        <v>29</v>
      </c>
      <c r="H23" s="514"/>
      <c r="I23" s="514">
        <f>SUM(J23:K23)</f>
        <v>719</v>
      </c>
      <c r="J23" s="514">
        <v>293</v>
      </c>
      <c r="K23" s="514">
        <v>426</v>
      </c>
      <c r="L23" s="626"/>
      <c r="M23" s="448"/>
      <c r="O23" s="452">
        <v>3</v>
      </c>
    </row>
    <row r="24" spans="1:15" ht="14.1" customHeight="1">
      <c r="A24" s="448"/>
      <c r="B24" s="413" t="s">
        <v>1163</v>
      </c>
      <c r="C24" s="482"/>
      <c r="D24" s="427"/>
      <c r="E24" s="514"/>
      <c r="F24" s="514"/>
      <c r="G24" s="514"/>
      <c r="H24" s="514"/>
      <c r="I24" s="514"/>
      <c r="J24" s="514"/>
      <c r="K24" s="514"/>
      <c r="L24" s="560"/>
      <c r="M24" s="448"/>
    </row>
    <row r="25" spans="1:15" ht="14.1" customHeight="1">
      <c r="A25" s="448"/>
      <c r="B25" s="413"/>
      <c r="C25" s="482"/>
      <c r="D25" s="427"/>
      <c r="E25" s="514"/>
      <c r="F25" s="514"/>
      <c r="G25" s="514"/>
      <c r="H25" s="514"/>
      <c r="I25" s="514"/>
      <c r="J25" s="514"/>
      <c r="K25" s="514"/>
      <c r="L25" s="560"/>
      <c r="M25" s="448"/>
    </row>
    <row r="26" spans="1:15" ht="14.1" customHeight="1">
      <c r="A26" s="448"/>
      <c r="B26" s="461" t="s">
        <v>1161</v>
      </c>
      <c r="C26" s="438"/>
      <c r="D26" s="427">
        <v>2023</v>
      </c>
      <c r="E26" s="596" t="s">
        <v>29</v>
      </c>
      <c r="F26" s="596" t="s">
        <v>29</v>
      </c>
      <c r="G26" s="596" t="s">
        <v>29</v>
      </c>
      <c r="H26" s="514"/>
      <c r="I26" s="514">
        <f>SUM(J26:K26)</f>
        <v>884</v>
      </c>
      <c r="J26" s="514">
        <v>342</v>
      </c>
      <c r="K26" s="514">
        <v>542</v>
      </c>
      <c r="L26" s="626"/>
      <c r="M26" s="448"/>
      <c r="O26" s="452">
        <v>4</v>
      </c>
    </row>
    <row r="27" spans="1:15" ht="14.1" customHeight="1">
      <c r="A27" s="448"/>
      <c r="B27" s="413" t="s">
        <v>1162</v>
      </c>
      <c r="C27" s="438"/>
      <c r="D27" s="427"/>
      <c r="E27" s="514"/>
      <c r="F27" s="514"/>
      <c r="G27" s="514"/>
      <c r="H27" s="514"/>
      <c r="I27" s="514"/>
      <c r="J27" s="514"/>
      <c r="K27" s="514"/>
      <c r="L27" s="626"/>
      <c r="M27" s="448"/>
    </row>
    <row r="28" spans="1:15" ht="14.1" customHeight="1">
      <c r="A28" s="448"/>
      <c r="B28" s="413"/>
      <c r="C28" s="438"/>
      <c r="D28" s="427"/>
      <c r="E28" s="514"/>
      <c r="F28" s="514"/>
      <c r="G28" s="514"/>
      <c r="H28" s="514"/>
      <c r="I28" s="514"/>
      <c r="J28" s="514"/>
      <c r="K28" s="514"/>
      <c r="L28" s="626"/>
      <c r="M28" s="448"/>
    </row>
    <row r="29" spans="1:15" ht="14.1" customHeight="1">
      <c r="A29" s="448"/>
      <c r="B29" s="461" t="s">
        <v>1159</v>
      </c>
      <c r="C29" s="466"/>
      <c r="D29" s="427">
        <v>2023</v>
      </c>
      <c r="E29" s="514">
        <f>SUM(F29:G29)</f>
        <v>1115</v>
      </c>
      <c r="F29" s="514">
        <v>365</v>
      </c>
      <c r="G29" s="514">
        <v>750</v>
      </c>
      <c r="H29" s="514"/>
      <c r="I29" s="514">
        <f>SUM(J29:K29)</f>
        <v>1814</v>
      </c>
      <c r="J29" s="514">
        <v>705</v>
      </c>
      <c r="K29" s="514">
        <v>1109</v>
      </c>
      <c r="L29" s="626"/>
      <c r="M29" s="448"/>
      <c r="O29" s="452">
        <v>5</v>
      </c>
    </row>
    <row r="30" spans="1:15" ht="14.1" customHeight="1">
      <c r="A30" s="448"/>
      <c r="B30" s="413" t="s">
        <v>1160</v>
      </c>
      <c r="C30" s="482"/>
      <c r="D30" s="427"/>
      <c r="E30" s="514"/>
      <c r="F30" s="514"/>
      <c r="G30" s="514"/>
      <c r="H30" s="514"/>
      <c r="I30" s="514"/>
      <c r="J30" s="514"/>
      <c r="K30" s="514"/>
      <c r="L30" s="560"/>
      <c r="M30" s="448"/>
    </row>
    <row r="31" spans="1:15" ht="14.1" customHeight="1">
      <c r="A31" s="448"/>
      <c r="B31" s="413"/>
      <c r="C31" s="482"/>
      <c r="D31" s="427"/>
      <c r="E31" s="514"/>
      <c r="F31" s="514"/>
      <c r="G31" s="514"/>
      <c r="H31" s="514"/>
      <c r="I31" s="514"/>
      <c r="J31" s="514"/>
      <c r="K31" s="514"/>
      <c r="L31" s="560"/>
      <c r="M31" s="448"/>
    </row>
    <row r="32" spans="1:15" ht="14.1" customHeight="1">
      <c r="A32" s="448"/>
      <c r="B32" s="461" t="s">
        <v>1157</v>
      </c>
      <c r="C32" s="438"/>
      <c r="D32" s="427">
        <v>2023</v>
      </c>
      <c r="E32" s="596" t="s">
        <v>29</v>
      </c>
      <c r="F32" s="596" t="s">
        <v>29</v>
      </c>
      <c r="G32" s="596" t="s">
        <v>29</v>
      </c>
      <c r="H32" s="514"/>
      <c r="I32" s="514">
        <f>SUM(J32:K32)</f>
        <v>277</v>
      </c>
      <c r="J32" s="514">
        <v>101</v>
      </c>
      <c r="K32" s="514">
        <v>176</v>
      </c>
      <c r="L32" s="626"/>
      <c r="M32" s="448"/>
      <c r="O32" s="452">
        <v>6</v>
      </c>
    </row>
    <row r="33" spans="1:15" ht="14.1" customHeight="1">
      <c r="A33" s="448"/>
      <c r="B33" s="413" t="s">
        <v>1158</v>
      </c>
      <c r="C33" s="466"/>
      <c r="D33" s="427"/>
      <c r="E33" s="514"/>
      <c r="F33" s="514"/>
      <c r="G33" s="514"/>
      <c r="H33" s="514"/>
      <c r="I33" s="514"/>
      <c r="J33" s="514"/>
      <c r="K33" s="514"/>
      <c r="L33" s="560"/>
      <c r="M33" s="448"/>
    </row>
    <row r="34" spans="1:15" ht="14.1" customHeight="1">
      <c r="A34" s="448"/>
      <c r="B34" s="462"/>
      <c r="C34" s="466"/>
      <c r="D34" s="427"/>
      <c r="E34" s="514"/>
      <c r="F34" s="514"/>
      <c r="G34" s="514"/>
      <c r="H34" s="514"/>
      <c r="I34" s="514"/>
      <c r="J34" s="514"/>
      <c r="K34" s="514"/>
      <c r="L34" s="560"/>
      <c r="M34" s="448"/>
    </row>
    <row r="35" spans="1:15" ht="14.1" customHeight="1">
      <c r="A35" s="448"/>
      <c r="B35" s="461" t="s">
        <v>1155</v>
      </c>
      <c r="C35" s="466"/>
      <c r="D35" s="427">
        <v>2023</v>
      </c>
      <c r="E35" s="596" t="s">
        <v>29</v>
      </c>
      <c r="F35" s="596" t="s">
        <v>29</v>
      </c>
      <c r="G35" s="596" t="s">
        <v>29</v>
      </c>
      <c r="H35" s="514"/>
      <c r="I35" s="514">
        <f>SUM(J35:K35)</f>
        <v>35</v>
      </c>
      <c r="J35" s="514">
        <v>19</v>
      </c>
      <c r="K35" s="514">
        <v>16</v>
      </c>
      <c r="L35" s="626"/>
      <c r="M35" s="448"/>
      <c r="O35" s="452">
        <v>7</v>
      </c>
    </row>
    <row r="36" spans="1:15" ht="14.1" customHeight="1">
      <c r="A36" s="448"/>
      <c r="B36" s="413" t="s">
        <v>1156</v>
      </c>
      <c r="C36" s="482"/>
      <c r="D36" s="427"/>
      <c r="E36" s="514"/>
      <c r="F36" s="514"/>
      <c r="G36" s="514"/>
      <c r="H36" s="514"/>
      <c r="I36" s="514"/>
      <c r="J36" s="514"/>
      <c r="K36" s="514"/>
      <c r="L36" s="560"/>
      <c r="M36" s="448"/>
    </row>
    <row r="37" spans="1:15" ht="14.1" customHeight="1">
      <c r="A37" s="448"/>
      <c r="B37" s="413"/>
      <c r="C37" s="482"/>
      <c r="D37" s="427"/>
      <c r="E37" s="514"/>
      <c r="F37" s="514"/>
      <c r="G37" s="514"/>
      <c r="H37" s="514"/>
      <c r="I37" s="514"/>
      <c r="J37" s="514"/>
      <c r="K37" s="514"/>
      <c r="L37" s="560"/>
      <c r="M37" s="448"/>
    </row>
    <row r="38" spans="1:15" ht="14.1" customHeight="1">
      <c r="A38" s="448"/>
      <c r="B38" s="461" t="s">
        <v>759</v>
      </c>
      <c r="C38" s="438"/>
      <c r="D38" s="427">
        <v>2023</v>
      </c>
      <c r="E38" s="596" t="s">
        <v>29</v>
      </c>
      <c r="F38" s="596" t="s">
        <v>29</v>
      </c>
      <c r="G38" s="596" t="s">
        <v>29</v>
      </c>
      <c r="H38" s="514"/>
      <c r="I38" s="514">
        <f>SUM(J38:K38)</f>
        <v>73</v>
      </c>
      <c r="J38" s="514">
        <v>45</v>
      </c>
      <c r="K38" s="514">
        <v>28</v>
      </c>
      <c r="L38" s="560"/>
      <c r="M38" s="448"/>
      <c r="O38" s="452">
        <v>8</v>
      </c>
    </row>
    <row r="39" spans="1:15" ht="14.1" customHeight="1">
      <c r="A39" s="448"/>
      <c r="B39" s="462" t="s">
        <v>760</v>
      </c>
      <c r="C39" s="466"/>
      <c r="D39" s="427"/>
      <c r="E39" s="514"/>
      <c r="F39" s="514"/>
      <c r="G39" s="514"/>
      <c r="H39" s="514"/>
      <c r="I39" s="514"/>
      <c r="J39" s="514"/>
      <c r="K39" s="514"/>
      <c r="L39" s="560"/>
      <c r="M39" s="448"/>
    </row>
    <row r="40" spans="1:15" ht="14.1" customHeight="1">
      <c r="A40" s="448"/>
      <c r="B40" s="462"/>
      <c r="C40" s="466"/>
      <c r="D40" s="427"/>
      <c r="E40" s="514"/>
      <c r="F40" s="514"/>
      <c r="G40" s="514"/>
      <c r="H40" s="514"/>
      <c r="I40" s="514"/>
      <c r="J40" s="514"/>
      <c r="K40" s="514"/>
      <c r="L40" s="560"/>
      <c r="M40" s="448"/>
    </row>
    <row r="41" spans="1:15" ht="14.1" customHeight="1">
      <c r="A41" s="448"/>
      <c r="B41" s="461" t="s">
        <v>1153</v>
      </c>
      <c r="C41" s="466"/>
      <c r="D41" s="427">
        <v>2023</v>
      </c>
      <c r="E41" s="596" t="s">
        <v>29</v>
      </c>
      <c r="F41" s="596" t="s">
        <v>29</v>
      </c>
      <c r="G41" s="596" t="s">
        <v>29</v>
      </c>
      <c r="H41" s="514"/>
      <c r="I41" s="514">
        <f>SUM(J41:K41)</f>
        <v>868</v>
      </c>
      <c r="J41" s="514">
        <v>351</v>
      </c>
      <c r="K41" s="514">
        <v>517</v>
      </c>
      <c r="L41" s="626"/>
      <c r="M41" s="448"/>
      <c r="O41" s="452">
        <v>9</v>
      </c>
    </row>
    <row r="42" spans="1:15" ht="14.1" customHeight="1">
      <c r="A42" s="448"/>
      <c r="B42" s="462" t="s">
        <v>1154</v>
      </c>
      <c r="C42" s="482"/>
      <c r="D42" s="427"/>
      <c r="E42" s="514"/>
      <c r="F42" s="514"/>
      <c r="G42" s="514"/>
      <c r="H42" s="514"/>
      <c r="I42" s="514"/>
      <c r="J42" s="514"/>
      <c r="K42" s="514"/>
      <c r="L42" s="560"/>
      <c r="M42" s="448"/>
    </row>
    <row r="43" spans="1:15" ht="14.1" customHeight="1">
      <c r="A43" s="448"/>
      <c r="B43" s="462"/>
      <c r="C43" s="466"/>
      <c r="D43" s="427"/>
      <c r="E43" s="514"/>
      <c r="F43" s="514"/>
      <c r="G43" s="514"/>
      <c r="H43" s="514"/>
      <c r="I43" s="514"/>
      <c r="J43" s="514"/>
      <c r="K43" s="514"/>
      <c r="L43" s="560"/>
      <c r="M43" s="448"/>
    </row>
    <row r="44" spans="1:15" ht="14.1" customHeight="1">
      <c r="A44" s="448"/>
      <c r="B44" s="461" t="s">
        <v>763</v>
      </c>
      <c r="C44" s="466"/>
      <c r="D44" s="427">
        <v>2023</v>
      </c>
      <c r="E44" s="596" t="s">
        <v>29</v>
      </c>
      <c r="F44" s="596" t="s">
        <v>29</v>
      </c>
      <c r="G44" s="596" t="s">
        <v>29</v>
      </c>
      <c r="H44" s="514"/>
      <c r="I44" s="514">
        <f>SUM(J44:K44)</f>
        <v>123</v>
      </c>
      <c r="J44" s="514">
        <v>24</v>
      </c>
      <c r="K44" s="514">
        <v>99</v>
      </c>
      <c r="L44" s="626"/>
      <c r="M44" s="448"/>
      <c r="O44" s="452">
        <v>9</v>
      </c>
    </row>
    <row r="45" spans="1:15" ht="14.1" customHeight="1">
      <c r="A45" s="448"/>
      <c r="B45" s="413" t="s">
        <v>764</v>
      </c>
      <c r="C45" s="482"/>
      <c r="D45" s="427"/>
      <c r="E45" s="514"/>
      <c r="F45" s="514"/>
      <c r="G45" s="514"/>
      <c r="H45" s="514"/>
      <c r="I45" s="514"/>
      <c r="J45" s="514"/>
      <c r="K45" s="514"/>
      <c r="L45" s="560"/>
      <c r="M45" s="448"/>
    </row>
    <row r="46" spans="1:15" ht="14.1" customHeight="1">
      <c r="A46" s="448"/>
      <c r="B46" s="462"/>
      <c r="C46" s="466"/>
      <c r="D46" s="427"/>
      <c r="E46" s="514"/>
      <c r="F46" s="514"/>
      <c r="G46" s="514"/>
      <c r="H46" s="514"/>
      <c r="I46" s="514"/>
      <c r="J46" s="514"/>
      <c r="K46" s="514"/>
      <c r="L46" s="560"/>
      <c r="M46" s="448"/>
    </row>
    <row r="47" spans="1:15" ht="14.1" customHeight="1">
      <c r="A47" s="448"/>
      <c r="B47" s="461" t="s">
        <v>726</v>
      </c>
      <c r="C47" s="466"/>
      <c r="D47" s="427">
        <v>2023</v>
      </c>
      <c r="E47" s="596" t="s">
        <v>29</v>
      </c>
      <c r="F47" s="596" t="s">
        <v>29</v>
      </c>
      <c r="G47" s="596" t="s">
        <v>29</v>
      </c>
      <c r="H47" s="514"/>
      <c r="I47" s="514">
        <f>SUM(J47:K47)</f>
        <v>1684</v>
      </c>
      <c r="J47" s="514">
        <v>694</v>
      </c>
      <c r="K47" s="514">
        <v>990</v>
      </c>
      <c r="L47" s="626"/>
      <c r="M47" s="448"/>
      <c r="O47" s="452">
        <v>9</v>
      </c>
    </row>
    <row r="48" spans="1:15" ht="14.1" customHeight="1">
      <c r="A48" s="448"/>
      <c r="B48" s="413" t="s">
        <v>727</v>
      </c>
      <c r="C48" s="482"/>
      <c r="D48" s="427"/>
      <c r="E48" s="514"/>
      <c r="F48" s="514"/>
      <c r="G48" s="514"/>
      <c r="H48" s="514"/>
      <c r="I48" s="514"/>
      <c r="J48" s="514"/>
      <c r="K48" s="514"/>
      <c r="L48" s="560"/>
      <c r="M48" s="448"/>
    </row>
    <row r="49" spans="1:13" s="448" customFormat="1" ht="17.100000000000001" customHeight="1" thickBot="1">
      <c r="A49" s="484"/>
      <c r="B49" s="569"/>
      <c r="C49" s="569"/>
      <c r="D49" s="537"/>
      <c r="E49" s="488"/>
      <c r="F49" s="488"/>
      <c r="G49" s="488"/>
      <c r="H49" s="488"/>
      <c r="I49" s="488"/>
      <c r="J49" s="488"/>
      <c r="K49" s="488"/>
      <c r="L49" s="555"/>
    </row>
    <row r="50" spans="1:13" s="384" customFormat="1" ht="3" customHeight="1">
      <c r="B50" s="438"/>
      <c r="C50" s="461"/>
      <c r="D50" s="427"/>
      <c r="E50" s="438"/>
      <c r="F50" s="438"/>
      <c r="G50" s="438"/>
      <c r="H50" s="438"/>
      <c r="I50" s="438"/>
      <c r="J50" s="438"/>
      <c r="K50" s="438"/>
      <c r="L50" s="438"/>
    </row>
    <row r="51" spans="1:13" s="542" customFormat="1" ht="16.5" customHeight="1">
      <c r="A51" s="437"/>
      <c r="B51" s="438"/>
      <c r="C51" s="438"/>
      <c r="D51" s="427"/>
      <c r="E51" s="438"/>
      <c r="F51" s="582"/>
      <c r="G51" s="582"/>
      <c r="H51" s="529"/>
      <c r="I51" s="529"/>
      <c r="J51" s="529"/>
      <c r="K51" s="367" t="s">
        <v>829</v>
      </c>
      <c r="L51" s="529"/>
    </row>
    <row r="52" spans="1:13" s="542" customFormat="1" ht="15" customHeight="1">
      <c r="B52" s="529"/>
      <c r="C52" s="529"/>
      <c r="D52" s="574"/>
      <c r="E52" s="529"/>
      <c r="F52" s="529"/>
      <c r="G52" s="529"/>
      <c r="H52" s="529"/>
      <c r="I52" s="529"/>
      <c r="J52" s="529"/>
      <c r="K52" s="368" t="s">
        <v>810</v>
      </c>
      <c r="L52" s="529"/>
    </row>
    <row r="53" spans="1:13" s="448" customFormat="1" ht="15" customHeight="1">
      <c r="C53" s="577"/>
      <c r="D53" s="1672"/>
    </row>
    <row r="54" spans="1:13" s="448" customFormat="1" ht="15" customHeight="1">
      <c r="C54" s="577"/>
      <c r="D54" s="1672"/>
    </row>
    <row r="55" spans="1:13" s="448" customFormat="1" ht="9.75" customHeight="1">
      <c r="C55" s="449"/>
      <c r="D55" s="1673"/>
    </row>
    <row r="56" spans="1:13" s="448" customFormat="1" ht="15" customHeight="1">
      <c r="C56" s="1672"/>
      <c r="D56" s="1672"/>
    </row>
    <row r="57" spans="1:13" s="448" customFormat="1" ht="9.75" customHeight="1">
      <c r="C57" s="449"/>
      <c r="D57" s="1673"/>
    </row>
    <row r="58" spans="1:13" s="448" customFormat="1" ht="15" customHeight="1">
      <c r="C58" s="577"/>
      <c r="D58" s="1672"/>
    </row>
    <row r="59" spans="1:13" s="448" customFormat="1" ht="9.75" customHeight="1">
      <c r="C59" s="449"/>
      <c r="D59" s="1672"/>
    </row>
    <row r="60" spans="1:13" s="448" customFormat="1" ht="9.75" customHeight="1">
      <c r="D60" s="1673"/>
    </row>
    <row r="61" spans="1:13" s="448" customFormat="1" ht="15" customHeight="1">
      <c r="B61" s="577"/>
      <c r="C61" s="577"/>
      <c r="D61" s="477"/>
      <c r="E61" s="449"/>
      <c r="F61" s="449"/>
      <c r="G61" s="449"/>
      <c r="H61" s="449"/>
      <c r="I61" s="449"/>
      <c r="J61" s="449"/>
      <c r="K61" s="449"/>
      <c r="L61" s="449"/>
      <c r="M61" s="449"/>
    </row>
    <row r="62" spans="1:13" s="448" customFormat="1" ht="9.75" customHeight="1">
      <c r="C62" s="576"/>
      <c r="D62" s="477"/>
    </row>
    <row r="63" spans="1:13" s="448" customFormat="1" ht="9.75" customHeight="1">
      <c r="C63" s="576"/>
      <c r="D63" s="477"/>
    </row>
    <row r="64" spans="1:13" s="448" customFormat="1" ht="15" customHeight="1">
      <c r="C64" s="577"/>
      <c r="D64" s="1672"/>
    </row>
    <row r="65" spans="2:13" s="448" customFormat="1" ht="9.75" customHeight="1">
      <c r="C65" s="449"/>
      <c r="D65" s="1673"/>
    </row>
    <row r="66" spans="2:13" s="448" customFormat="1" ht="15" customHeight="1">
      <c r="C66" s="577"/>
      <c r="D66" s="1672"/>
    </row>
    <row r="67" spans="2:13" s="448" customFormat="1" ht="9.75" customHeight="1">
      <c r="C67" s="449"/>
      <c r="D67" s="1673"/>
    </row>
    <row r="68" spans="2:13" s="448" customFormat="1" ht="15" customHeight="1">
      <c r="C68" s="577"/>
      <c r="D68" s="1672"/>
    </row>
    <row r="69" spans="2:13" s="448" customFormat="1" ht="9.75" customHeight="1">
      <c r="C69" s="449"/>
      <c r="D69" s="1673"/>
    </row>
    <row r="70" spans="2:13" s="448" customFormat="1" ht="15" customHeight="1">
      <c r="C70" s="577"/>
      <c r="D70" s="1672"/>
    </row>
    <row r="71" spans="2:13" s="448" customFormat="1" ht="9.75" customHeight="1">
      <c r="D71" s="1673"/>
    </row>
    <row r="72" spans="2:13" s="448" customFormat="1" ht="18" customHeight="1">
      <c r="B72" s="577"/>
      <c r="D72" s="477"/>
    </row>
    <row r="73" spans="2:13" s="448" customFormat="1" ht="15" customHeight="1">
      <c r="B73" s="577"/>
      <c r="C73" s="577"/>
      <c r="D73" s="477"/>
      <c r="E73" s="449"/>
      <c r="F73" s="449"/>
      <c r="G73" s="449"/>
      <c r="H73" s="449"/>
      <c r="I73" s="449"/>
      <c r="J73" s="449"/>
      <c r="K73" s="449"/>
      <c r="L73" s="449"/>
      <c r="M73" s="449"/>
    </row>
    <row r="74" spans="2:13" s="448" customFormat="1" ht="9.75" customHeight="1">
      <c r="B74" s="449"/>
      <c r="C74" s="576"/>
      <c r="D74" s="477"/>
    </row>
    <row r="75" spans="2:13" s="448" customFormat="1" ht="15" customHeight="1">
      <c r="B75" s="577"/>
      <c r="C75" s="577"/>
      <c r="D75" s="477"/>
      <c r="E75" s="449"/>
      <c r="F75" s="449"/>
      <c r="G75" s="449"/>
      <c r="H75" s="449"/>
      <c r="I75" s="449"/>
      <c r="J75" s="449"/>
      <c r="K75" s="449"/>
      <c r="L75" s="449"/>
      <c r="M75" s="449"/>
    </row>
    <row r="76" spans="2:13" s="448" customFormat="1" ht="9.75" customHeight="1">
      <c r="B76" s="449"/>
      <c r="C76" s="576"/>
      <c r="D76" s="477"/>
    </row>
    <row r="77" spans="2:13" s="448" customFormat="1" ht="5.0999999999999996" customHeight="1">
      <c r="D77" s="477"/>
    </row>
    <row r="78" spans="2:13" s="448" customFormat="1" ht="11.1" customHeight="1">
      <c r="D78" s="477"/>
    </row>
    <row r="79" spans="2:13" s="448" customFormat="1" ht="11.1" customHeight="1">
      <c r="C79" s="577"/>
      <c r="D79" s="477"/>
      <c r="E79" s="449"/>
      <c r="F79" s="449"/>
      <c r="G79" s="449"/>
      <c r="H79" s="449"/>
      <c r="I79" s="449"/>
      <c r="J79" s="449"/>
      <c r="K79" s="449"/>
      <c r="L79" s="449"/>
      <c r="M79" s="449"/>
    </row>
    <row r="80" spans="2:13" s="448" customFormat="1" ht="11.25" customHeight="1">
      <c r="C80" s="576"/>
      <c r="D80" s="477"/>
    </row>
    <row r="81" spans="4:13" s="448" customFormat="1" ht="5.25" customHeight="1">
      <c r="D81" s="477"/>
    </row>
    <row r="82" spans="4:13" s="448" customFormat="1" ht="4.1500000000000004" customHeight="1">
      <c r="D82" s="477"/>
      <c r="E82" s="491"/>
      <c r="F82" s="491"/>
      <c r="G82" s="491"/>
      <c r="H82" s="491"/>
      <c r="I82" s="491"/>
      <c r="J82" s="491"/>
      <c r="K82" s="491"/>
      <c r="L82" s="491"/>
      <c r="M82" s="491"/>
    </row>
    <row r="83" spans="4:13" s="448" customFormat="1" ht="11.1" customHeight="1">
      <c r="D83" s="477"/>
    </row>
    <row r="84" spans="4:13" s="448" customFormat="1" ht="10.5" customHeight="1">
      <c r="D84" s="477"/>
    </row>
    <row r="85" spans="4:13" s="448" customFormat="1">
      <c r="D85" s="477"/>
    </row>
    <row r="86" spans="4:13" s="448" customFormat="1">
      <c r="D86" s="477"/>
    </row>
    <row r="87" spans="4:13" s="448" customFormat="1">
      <c r="D87" s="477"/>
    </row>
    <row r="88" spans="4:13" s="448" customFormat="1">
      <c r="D88" s="477"/>
      <c r="E88" s="491"/>
      <c r="F88" s="491"/>
      <c r="G88" s="491"/>
      <c r="H88" s="491"/>
      <c r="I88" s="491"/>
      <c r="J88" s="491"/>
      <c r="K88" s="491"/>
      <c r="L88" s="491"/>
      <c r="M88" s="491"/>
    </row>
    <row r="89" spans="4:13" s="448" customFormat="1">
      <c r="D89" s="477"/>
      <c r="E89" s="491"/>
      <c r="F89" s="491"/>
      <c r="G89" s="491"/>
      <c r="H89" s="491"/>
      <c r="I89" s="491"/>
      <c r="J89" s="491"/>
      <c r="K89" s="491"/>
      <c r="L89" s="491"/>
      <c r="M89" s="491"/>
    </row>
    <row r="90" spans="4:13" s="448" customFormat="1">
      <c r="D90" s="477"/>
      <c r="E90" s="491"/>
      <c r="F90" s="491"/>
      <c r="G90" s="491"/>
      <c r="H90" s="491"/>
      <c r="I90" s="491"/>
      <c r="J90" s="491"/>
      <c r="K90" s="491"/>
      <c r="L90" s="491"/>
      <c r="M90" s="491"/>
    </row>
    <row r="91" spans="4:13" s="448" customFormat="1">
      <c r="D91" s="477"/>
      <c r="E91" s="491"/>
      <c r="F91" s="491"/>
      <c r="G91" s="491"/>
      <c r="H91" s="491"/>
      <c r="I91" s="491"/>
      <c r="J91" s="491"/>
      <c r="K91" s="491"/>
      <c r="L91" s="491"/>
      <c r="M91" s="491"/>
    </row>
    <row r="92" spans="4:13" s="448" customFormat="1">
      <c r="D92" s="477"/>
      <c r="E92" s="491"/>
      <c r="F92" s="491"/>
      <c r="G92" s="491"/>
      <c r="H92" s="491"/>
      <c r="I92" s="491"/>
      <c r="J92" s="491"/>
      <c r="K92" s="491"/>
      <c r="L92" s="491"/>
      <c r="M92" s="491"/>
    </row>
    <row r="93" spans="4:13" s="448" customFormat="1">
      <c r="D93" s="477"/>
      <c r="E93" s="491"/>
      <c r="F93" s="491"/>
      <c r="G93" s="491"/>
      <c r="H93" s="491"/>
      <c r="I93" s="491"/>
      <c r="J93" s="491"/>
      <c r="K93" s="491"/>
      <c r="L93" s="491"/>
      <c r="M93" s="491"/>
    </row>
    <row r="94" spans="4:13" s="448" customFormat="1">
      <c r="D94" s="477"/>
      <c r="E94" s="491"/>
      <c r="F94" s="491"/>
      <c r="G94" s="491"/>
      <c r="H94" s="491"/>
      <c r="I94" s="491"/>
      <c r="J94" s="491"/>
      <c r="K94" s="491"/>
      <c r="L94" s="491"/>
      <c r="M94" s="491"/>
    </row>
    <row r="95" spans="4:13" s="448" customFormat="1">
      <c r="D95" s="477"/>
      <c r="E95" s="491"/>
      <c r="F95" s="491"/>
      <c r="G95" s="491"/>
      <c r="H95" s="491"/>
      <c r="I95" s="491"/>
      <c r="J95" s="491"/>
      <c r="K95" s="491"/>
      <c r="L95" s="491"/>
      <c r="M95" s="491"/>
    </row>
    <row r="96" spans="4:13" s="448" customFormat="1">
      <c r="D96" s="477"/>
      <c r="E96" s="491"/>
      <c r="F96" s="491"/>
      <c r="G96" s="491"/>
      <c r="H96" s="491"/>
      <c r="I96" s="491"/>
      <c r="J96" s="491"/>
      <c r="K96" s="491"/>
      <c r="L96" s="491"/>
      <c r="M96" s="491"/>
    </row>
    <row r="97" spans="4:13" s="448" customFormat="1">
      <c r="D97" s="477"/>
      <c r="E97" s="491"/>
      <c r="F97" s="491"/>
      <c r="G97" s="491"/>
      <c r="H97" s="491"/>
      <c r="I97" s="491"/>
      <c r="J97" s="491"/>
      <c r="K97" s="491"/>
      <c r="L97" s="491"/>
      <c r="M97" s="491"/>
    </row>
    <row r="98" spans="4:13" s="448" customFormat="1">
      <c r="D98" s="477"/>
      <c r="E98" s="491"/>
      <c r="F98" s="491"/>
      <c r="G98" s="491"/>
      <c r="H98" s="491"/>
      <c r="I98" s="491"/>
      <c r="J98" s="491"/>
      <c r="K98" s="491"/>
      <c r="L98" s="491"/>
      <c r="M98" s="491"/>
    </row>
    <row r="99" spans="4:13" s="448" customFormat="1">
      <c r="D99" s="477"/>
      <c r="E99" s="491"/>
      <c r="F99" s="491"/>
      <c r="G99" s="491"/>
      <c r="H99" s="491"/>
      <c r="I99" s="491"/>
      <c r="J99" s="491"/>
      <c r="K99" s="491"/>
      <c r="L99" s="491"/>
      <c r="M99" s="491"/>
    </row>
    <row r="100" spans="4:13" s="448" customFormat="1">
      <c r="D100" s="477"/>
      <c r="E100" s="491"/>
      <c r="F100" s="491"/>
      <c r="G100" s="491"/>
      <c r="H100" s="491"/>
      <c r="I100" s="491"/>
      <c r="J100" s="491"/>
      <c r="K100" s="491"/>
      <c r="L100" s="491"/>
      <c r="M100" s="491"/>
    </row>
    <row r="101" spans="4:13" s="448" customFormat="1">
      <c r="D101" s="477"/>
      <c r="E101" s="491"/>
      <c r="F101" s="491"/>
      <c r="G101" s="491"/>
      <c r="H101" s="491"/>
      <c r="I101" s="491"/>
      <c r="J101" s="491"/>
      <c r="K101" s="491"/>
      <c r="L101" s="491"/>
      <c r="M101" s="491"/>
    </row>
    <row r="102" spans="4:13" s="448" customFormat="1">
      <c r="D102" s="477"/>
      <c r="E102" s="491"/>
      <c r="F102" s="491"/>
      <c r="G102" s="491"/>
      <c r="H102" s="491"/>
      <c r="I102" s="491"/>
      <c r="J102" s="491"/>
      <c r="K102" s="491"/>
      <c r="L102" s="491"/>
      <c r="M102" s="491"/>
    </row>
    <row r="103" spans="4:13" s="448" customFormat="1">
      <c r="D103" s="477"/>
      <c r="E103" s="491"/>
      <c r="F103" s="491"/>
      <c r="G103" s="491"/>
      <c r="H103" s="491"/>
      <c r="I103" s="491"/>
      <c r="J103" s="491"/>
      <c r="K103" s="491"/>
      <c r="L103" s="491"/>
      <c r="M103" s="491"/>
    </row>
    <row r="104" spans="4:13" s="448" customFormat="1">
      <c r="D104" s="477"/>
      <c r="E104" s="491"/>
      <c r="F104" s="491"/>
      <c r="G104" s="491"/>
      <c r="H104" s="491"/>
      <c r="I104" s="491"/>
      <c r="J104" s="491"/>
      <c r="K104" s="491"/>
      <c r="L104" s="491"/>
      <c r="M104" s="491"/>
    </row>
    <row r="105" spans="4:13" s="448" customFormat="1">
      <c r="D105" s="477"/>
      <c r="E105" s="491"/>
      <c r="F105" s="491"/>
      <c r="G105" s="491"/>
      <c r="H105" s="491"/>
      <c r="I105" s="491"/>
      <c r="J105" s="491"/>
      <c r="K105" s="491"/>
      <c r="L105" s="491"/>
      <c r="M105" s="491"/>
    </row>
    <row r="106" spans="4:13" s="448" customFormat="1">
      <c r="D106" s="477"/>
      <c r="E106" s="491"/>
      <c r="F106" s="491"/>
      <c r="G106" s="491"/>
      <c r="H106" s="491"/>
      <c r="I106" s="491"/>
      <c r="J106" s="491"/>
      <c r="K106" s="491"/>
      <c r="L106" s="491"/>
      <c r="M106" s="491"/>
    </row>
    <row r="107" spans="4:13" s="448" customFormat="1">
      <c r="D107" s="477"/>
    </row>
    <row r="108" spans="4:13" s="448" customFormat="1">
      <c r="D108" s="477"/>
    </row>
    <row r="109" spans="4:13" s="448" customFormat="1">
      <c r="D109" s="477"/>
    </row>
    <row r="110" spans="4:13" s="448" customFormat="1">
      <c r="D110" s="477"/>
    </row>
    <row r="111" spans="4:13" s="448" customFormat="1">
      <c r="D111" s="477"/>
    </row>
    <row r="112" spans="4:13" s="448" customFormat="1">
      <c r="D112" s="477"/>
    </row>
    <row r="113" spans="4:4" s="448" customFormat="1">
      <c r="D113" s="477"/>
    </row>
    <row r="114" spans="4:4" s="448" customFormat="1">
      <c r="D114" s="477"/>
    </row>
    <row r="115" spans="4:4" s="448" customFormat="1">
      <c r="D115" s="477"/>
    </row>
    <row r="116" spans="4:4" s="448" customFormat="1">
      <c r="D116" s="477"/>
    </row>
    <row r="117" spans="4:4" s="448" customFormat="1">
      <c r="D117" s="477"/>
    </row>
    <row r="118" spans="4:4" s="448" customFormat="1">
      <c r="D118" s="477"/>
    </row>
    <row r="119" spans="4:4" s="448" customFormat="1">
      <c r="D119" s="477"/>
    </row>
    <row r="120" spans="4:4" s="448" customFormat="1">
      <c r="D120" s="477"/>
    </row>
    <row r="121" spans="4:4" s="448" customFormat="1">
      <c r="D121" s="477"/>
    </row>
    <row r="122" spans="4:4" s="448" customFormat="1">
      <c r="D122" s="477"/>
    </row>
    <row r="123" spans="4:4" s="448" customFormat="1">
      <c r="D123" s="477"/>
    </row>
    <row r="124" spans="4:4" s="448" customFormat="1">
      <c r="D124" s="477"/>
    </row>
    <row r="125" spans="4:4" s="448" customFormat="1">
      <c r="D125" s="477"/>
    </row>
    <row r="126" spans="4:4" s="448" customFormat="1">
      <c r="D126" s="477"/>
    </row>
    <row r="127" spans="4:4" s="448" customFormat="1">
      <c r="D127" s="477"/>
    </row>
    <row r="128" spans="4:4" s="448" customFormat="1">
      <c r="D128" s="477"/>
    </row>
    <row r="129" spans="4:4" s="448" customFormat="1">
      <c r="D129" s="477"/>
    </row>
    <row r="130" spans="4:4" s="448" customFormat="1">
      <c r="D130" s="477"/>
    </row>
    <row r="131" spans="4:4" s="448" customFormat="1">
      <c r="D131" s="477"/>
    </row>
    <row r="132" spans="4:4" s="448" customFormat="1">
      <c r="D132" s="477"/>
    </row>
    <row r="133" spans="4:4" s="448" customFormat="1">
      <c r="D133" s="477"/>
    </row>
    <row r="134" spans="4:4" s="448" customFormat="1">
      <c r="D134" s="477"/>
    </row>
    <row r="135" spans="4:4" s="448" customFormat="1">
      <c r="D135" s="477"/>
    </row>
    <row r="136" spans="4:4" s="448" customFormat="1">
      <c r="D136" s="477"/>
    </row>
    <row r="137" spans="4:4" s="448" customFormat="1">
      <c r="D137" s="477"/>
    </row>
    <row r="138" spans="4:4" s="448" customFormat="1">
      <c r="D138" s="477"/>
    </row>
    <row r="139" spans="4:4" s="448" customFormat="1">
      <c r="D139" s="477"/>
    </row>
    <row r="140" spans="4:4" s="448" customFormat="1">
      <c r="D140" s="477"/>
    </row>
    <row r="141" spans="4:4" s="448" customFormat="1">
      <c r="D141" s="477"/>
    </row>
    <row r="142" spans="4:4" s="448" customFormat="1">
      <c r="D142" s="477"/>
    </row>
    <row r="143" spans="4:4" s="448" customFormat="1">
      <c r="D143" s="477"/>
    </row>
    <row r="144" spans="4:4" s="448" customFormat="1">
      <c r="D144" s="477"/>
    </row>
    <row r="145" spans="4:4" s="448" customFormat="1">
      <c r="D145" s="477"/>
    </row>
    <row r="146" spans="4:4" s="448" customFormat="1">
      <c r="D146" s="477"/>
    </row>
    <row r="147" spans="4:4" s="448" customFormat="1">
      <c r="D147" s="477"/>
    </row>
    <row r="148" spans="4:4" s="448" customFormat="1">
      <c r="D148" s="477"/>
    </row>
    <row r="149" spans="4:4" s="448" customFormat="1">
      <c r="D149" s="477"/>
    </row>
    <row r="150" spans="4:4" s="448" customFormat="1">
      <c r="D150" s="477"/>
    </row>
    <row r="151" spans="4:4" s="448" customFormat="1">
      <c r="D151" s="477"/>
    </row>
    <row r="152" spans="4:4" s="448" customFormat="1">
      <c r="D152" s="477"/>
    </row>
    <row r="153" spans="4:4" s="448" customFormat="1">
      <c r="D153" s="477"/>
    </row>
    <row r="154" spans="4:4" s="448" customFormat="1">
      <c r="D154" s="477"/>
    </row>
    <row r="155" spans="4:4" s="448" customFormat="1">
      <c r="D155" s="477"/>
    </row>
    <row r="156" spans="4:4" s="448" customFormat="1">
      <c r="D156" s="477"/>
    </row>
    <row r="157" spans="4:4" s="448" customFormat="1">
      <c r="D157" s="477"/>
    </row>
    <row r="158" spans="4:4" s="448" customFormat="1">
      <c r="D158" s="477"/>
    </row>
    <row r="159" spans="4:4" s="448" customFormat="1">
      <c r="D159" s="477"/>
    </row>
    <row r="160" spans="4:4" s="448" customFormat="1">
      <c r="D160" s="477"/>
    </row>
    <row r="161" spans="4:4" s="448" customFormat="1">
      <c r="D161" s="477"/>
    </row>
    <row r="162" spans="4:4" s="448" customFormat="1">
      <c r="D162" s="477"/>
    </row>
    <row r="163" spans="4:4" s="448" customFormat="1">
      <c r="D163" s="477"/>
    </row>
    <row r="164" spans="4:4" s="448" customFormat="1">
      <c r="D164" s="477"/>
    </row>
    <row r="165" spans="4:4" s="448" customFormat="1">
      <c r="D165" s="477"/>
    </row>
    <row r="166" spans="4:4" s="448" customFormat="1">
      <c r="D166" s="477"/>
    </row>
    <row r="167" spans="4:4" s="448" customFormat="1">
      <c r="D167" s="477"/>
    </row>
    <row r="168" spans="4:4" s="448" customFormat="1">
      <c r="D168" s="477"/>
    </row>
    <row r="169" spans="4:4" s="448" customFormat="1">
      <c r="D169" s="477"/>
    </row>
    <row r="170" spans="4:4" s="448" customFormat="1">
      <c r="D170" s="477"/>
    </row>
    <row r="171" spans="4:4" s="448" customFormat="1">
      <c r="D171" s="477"/>
    </row>
    <row r="172" spans="4:4" s="448" customFormat="1">
      <c r="D172" s="477"/>
    </row>
    <row r="173" spans="4:4" s="448" customFormat="1">
      <c r="D173" s="477"/>
    </row>
    <row r="174" spans="4:4" s="448" customFormat="1">
      <c r="D174" s="477"/>
    </row>
    <row r="175" spans="4:4" s="448" customFormat="1">
      <c r="D175" s="477"/>
    </row>
    <row r="176" spans="4:4" s="448" customFormat="1">
      <c r="D176" s="477"/>
    </row>
    <row r="177" spans="4:4" s="448" customFormat="1">
      <c r="D177" s="477"/>
    </row>
    <row r="178" spans="4:4" s="448" customFormat="1">
      <c r="D178" s="477"/>
    </row>
    <row r="179" spans="4:4" s="448" customFormat="1">
      <c r="D179" s="477"/>
    </row>
    <row r="180" spans="4:4" s="448" customFormat="1">
      <c r="D180" s="477"/>
    </row>
    <row r="181" spans="4:4" s="448" customFormat="1">
      <c r="D181" s="477"/>
    </row>
    <row r="182" spans="4:4" s="448" customFormat="1">
      <c r="D182" s="477"/>
    </row>
    <row r="183" spans="4:4" s="448" customFormat="1">
      <c r="D183" s="477"/>
    </row>
    <row r="184" spans="4:4" s="448" customFormat="1">
      <c r="D184" s="477"/>
    </row>
    <row r="185" spans="4:4" s="448" customFormat="1">
      <c r="D185" s="477"/>
    </row>
    <row r="186" spans="4:4" s="448" customFormat="1">
      <c r="D186" s="477"/>
    </row>
    <row r="187" spans="4:4" s="448" customFormat="1">
      <c r="D187" s="477"/>
    </row>
    <row r="188" spans="4:4" s="448" customFormat="1">
      <c r="D188" s="477"/>
    </row>
    <row r="189" spans="4:4" s="448" customFormat="1">
      <c r="D189" s="477"/>
    </row>
    <row r="190" spans="4:4" s="448" customFormat="1">
      <c r="D190" s="477"/>
    </row>
    <row r="191" spans="4:4" s="448" customFormat="1">
      <c r="D191" s="477"/>
    </row>
    <row r="192" spans="4:4" s="448" customFormat="1">
      <c r="D192" s="477"/>
    </row>
    <row r="193" spans="4:4" s="448" customFormat="1">
      <c r="D193" s="477"/>
    </row>
    <row r="194" spans="4:4" s="448" customFormat="1">
      <c r="D194" s="477"/>
    </row>
    <row r="195" spans="4:4" s="448" customFormat="1">
      <c r="D195" s="477"/>
    </row>
    <row r="196" spans="4:4" s="448" customFormat="1">
      <c r="D196" s="477"/>
    </row>
    <row r="197" spans="4:4" s="448" customFormat="1">
      <c r="D197" s="477"/>
    </row>
    <row r="198" spans="4:4" s="448" customFormat="1">
      <c r="D198" s="477"/>
    </row>
    <row r="199" spans="4:4" s="448" customFormat="1">
      <c r="D199" s="477"/>
    </row>
    <row r="200" spans="4:4" s="448" customFormat="1">
      <c r="D200" s="477"/>
    </row>
    <row r="201" spans="4:4" s="448" customFormat="1">
      <c r="D201" s="477"/>
    </row>
    <row r="202" spans="4:4" s="448" customFormat="1">
      <c r="D202" s="477"/>
    </row>
    <row r="203" spans="4:4" s="448" customFormat="1">
      <c r="D203" s="477"/>
    </row>
    <row r="204" spans="4:4" s="448" customFormat="1">
      <c r="D204" s="477"/>
    </row>
    <row r="205" spans="4:4" s="448" customFormat="1">
      <c r="D205" s="477"/>
    </row>
    <row r="206" spans="4:4" s="448" customFormat="1">
      <c r="D206" s="477"/>
    </row>
    <row r="207" spans="4:4" s="448" customFormat="1">
      <c r="D207" s="477"/>
    </row>
    <row r="208" spans="4:4" s="448" customFormat="1">
      <c r="D208" s="477"/>
    </row>
    <row r="209" spans="4:4" s="448" customFormat="1">
      <c r="D209" s="477"/>
    </row>
    <row r="210" spans="4:4" s="448" customFormat="1">
      <c r="D210" s="477"/>
    </row>
    <row r="211" spans="4:4" s="448" customFormat="1">
      <c r="D211" s="477"/>
    </row>
    <row r="212" spans="4:4" s="448" customFormat="1">
      <c r="D212" s="477"/>
    </row>
    <row r="213" spans="4:4" s="448" customFormat="1">
      <c r="D213" s="477"/>
    </row>
    <row r="214" spans="4:4" s="448" customFormat="1">
      <c r="D214" s="477"/>
    </row>
    <row r="215" spans="4:4" s="448" customFormat="1">
      <c r="D215" s="477"/>
    </row>
    <row r="216" spans="4:4" s="448" customFormat="1">
      <c r="D216" s="477"/>
    </row>
    <row r="217" spans="4:4" s="448" customFormat="1">
      <c r="D217" s="477"/>
    </row>
    <row r="218" spans="4:4" s="448" customFormat="1">
      <c r="D218" s="477"/>
    </row>
    <row r="219" spans="4:4" s="448" customFormat="1">
      <c r="D219" s="477"/>
    </row>
    <row r="220" spans="4:4" s="448" customFormat="1">
      <c r="D220" s="477"/>
    </row>
    <row r="221" spans="4:4" s="448" customFormat="1">
      <c r="D221" s="477"/>
    </row>
    <row r="222" spans="4:4" s="448" customFormat="1">
      <c r="D222" s="477"/>
    </row>
    <row r="223" spans="4:4" s="448" customFormat="1">
      <c r="D223" s="477"/>
    </row>
    <row r="224" spans="4:4" s="448" customFormat="1">
      <c r="D224" s="477"/>
    </row>
    <row r="225" spans="4:4" s="448" customFormat="1">
      <c r="D225" s="477"/>
    </row>
    <row r="226" spans="4:4" s="448" customFormat="1">
      <c r="D226" s="477"/>
    </row>
    <row r="227" spans="4:4" s="448" customFormat="1">
      <c r="D227" s="477"/>
    </row>
    <row r="228" spans="4:4" s="448" customFormat="1">
      <c r="D228" s="477"/>
    </row>
    <row r="229" spans="4:4" s="448" customFormat="1">
      <c r="D229" s="477"/>
    </row>
    <row r="230" spans="4:4" s="448" customFormat="1">
      <c r="D230" s="477"/>
    </row>
    <row r="231" spans="4:4" s="448" customFormat="1">
      <c r="D231" s="477"/>
    </row>
    <row r="232" spans="4:4" s="448" customFormat="1">
      <c r="D232" s="477"/>
    </row>
    <row r="233" spans="4:4" s="448" customFormat="1">
      <c r="D233" s="477"/>
    </row>
    <row r="234" spans="4:4" s="448" customFormat="1">
      <c r="D234" s="477"/>
    </row>
    <row r="235" spans="4:4" s="448" customFormat="1">
      <c r="D235" s="477"/>
    </row>
    <row r="236" spans="4:4" s="448" customFormat="1">
      <c r="D236" s="477"/>
    </row>
    <row r="237" spans="4:4" s="448" customFormat="1">
      <c r="D237" s="477"/>
    </row>
    <row r="238" spans="4:4" s="448" customFormat="1">
      <c r="D238" s="477"/>
    </row>
    <row r="239" spans="4:4" s="448" customFormat="1">
      <c r="D239" s="477"/>
    </row>
    <row r="240" spans="4:4" s="448" customFormat="1">
      <c r="D240" s="477"/>
    </row>
    <row r="241" spans="4:4" s="448" customFormat="1">
      <c r="D241" s="477"/>
    </row>
    <row r="242" spans="4:4" s="448" customFormat="1">
      <c r="D242" s="477"/>
    </row>
    <row r="243" spans="4:4" s="448" customFormat="1">
      <c r="D243" s="477"/>
    </row>
    <row r="244" spans="4:4" s="448" customFormat="1">
      <c r="D244" s="477"/>
    </row>
    <row r="245" spans="4:4" s="448" customFormat="1">
      <c r="D245" s="477"/>
    </row>
    <row r="246" spans="4:4" s="448" customFormat="1">
      <c r="D246" s="477"/>
    </row>
    <row r="247" spans="4:4" s="448" customFormat="1">
      <c r="D247" s="477"/>
    </row>
    <row r="248" spans="4:4" s="448" customFormat="1">
      <c r="D248" s="477"/>
    </row>
    <row r="249" spans="4:4" s="448" customFormat="1">
      <c r="D249" s="477"/>
    </row>
    <row r="250" spans="4:4" s="448" customFormat="1">
      <c r="D250" s="477"/>
    </row>
    <row r="251" spans="4:4" s="448" customFormat="1">
      <c r="D251" s="477"/>
    </row>
    <row r="252" spans="4:4" s="448" customFormat="1">
      <c r="D252" s="477"/>
    </row>
    <row r="253" spans="4:4" s="448" customFormat="1">
      <c r="D253" s="477"/>
    </row>
    <row r="254" spans="4:4" s="448" customFormat="1">
      <c r="D254" s="477"/>
    </row>
    <row r="255" spans="4:4" s="448" customFormat="1">
      <c r="D255" s="477"/>
    </row>
    <row r="256" spans="4:4" s="448" customFormat="1">
      <c r="D256" s="477"/>
    </row>
    <row r="257" spans="4:4" s="448" customFormat="1">
      <c r="D257" s="477"/>
    </row>
    <row r="258" spans="4:4" s="448" customFormat="1">
      <c r="D258" s="477"/>
    </row>
    <row r="259" spans="4:4" s="448" customFormat="1">
      <c r="D259" s="477"/>
    </row>
    <row r="260" spans="4:4" s="448" customFormat="1">
      <c r="D260" s="477"/>
    </row>
    <row r="261" spans="4:4" s="448" customFormat="1">
      <c r="D261" s="477"/>
    </row>
    <row r="262" spans="4:4" s="448" customFormat="1">
      <c r="D262" s="477"/>
    </row>
    <row r="263" spans="4:4" s="448" customFormat="1">
      <c r="D263" s="477"/>
    </row>
    <row r="264" spans="4:4" s="448" customFormat="1">
      <c r="D264" s="477"/>
    </row>
    <row r="265" spans="4:4" s="448" customFormat="1">
      <c r="D265" s="477"/>
    </row>
    <row r="266" spans="4:4" s="448" customFormat="1">
      <c r="D266" s="477"/>
    </row>
    <row r="267" spans="4:4" s="448" customFormat="1">
      <c r="D267" s="477"/>
    </row>
    <row r="268" spans="4:4" s="448" customFormat="1">
      <c r="D268" s="477"/>
    </row>
    <row r="269" spans="4:4" s="448" customFormat="1">
      <c r="D269" s="477"/>
    </row>
    <row r="270" spans="4:4" s="448" customFormat="1">
      <c r="D270" s="477"/>
    </row>
    <row r="271" spans="4:4" s="448" customFormat="1">
      <c r="D271" s="477"/>
    </row>
    <row r="272" spans="4:4" s="448" customFormat="1">
      <c r="D272" s="477"/>
    </row>
    <row r="273" spans="4:4" s="448" customFormat="1">
      <c r="D273" s="477"/>
    </row>
    <row r="274" spans="4:4" s="448" customFormat="1">
      <c r="D274" s="477"/>
    </row>
    <row r="275" spans="4:4" s="448" customFormat="1">
      <c r="D275" s="477"/>
    </row>
    <row r="276" spans="4:4" s="448" customFormat="1">
      <c r="D276" s="477"/>
    </row>
    <row r="277" spans="4:4" s="448" customFormat="1">
      <c r="D277" s="477"/>
    </row>
    <row r="278" spans="4:4" s="448" customFormat="1">
      <c r="D278" s="477"/>
    </row>
    <row r="279" spans="4:4" s="448" customFormat="1">
      <c r="D279" s="477"/>
    </row>
    <row r="280" spans="4:4" s="448" customFormat="1">
      <c r="D280" s="477"/>
    </row>
    <row r="281" spans="4:4" s="448" customFormat="1">
      <c r="D281" s="477"/>
    </row>
    <row r="282" spans="4:4" s="448" customFormat="1">
      <c r="D282" s="477"/>
    </row>
    <row r="283" spans="4:4" s="448" customFormat="1">
      <c r="D283" s="477"/>
    </row>
    <row r="284" spans="4:4" s="448" customFormat="1">
      <c r="D284" s="477"/>
    </row>
    <row r="285" spans="4:4" s="448" customFormat="1">
      <c r="D285" s="477"/>
    </row>
    <row r="286" spans="4:4" s="448" customFormat="1">
      <c r="D286" s="477"/>
    </row>
    <row r="287" spans="4:4" s="448" customFormat="1">
      <c r="D287" s="477"/>
    </row>
    <row r="288" spans="4:4" s="448" customFormat="1">
      <c r="D288" s="477"/>
    </row>
    <row r="289" spans="4:4" s="448" customFormat="1">
      <c r="D289" s="477"/>
    </row>
    <row r="290" spans="4:4" s="448" customFormat="1">
      <c r="D290" s="477"/>
    </row>
    <row r="291" spans="4:4" s="448" customFormat="1">
      <c r="D291" s="477"/>
    </row>
    <row r="292" spans="4:4" s="448" customFormat="1">
      <c r="D292" s="477"/>
    </row>
    <row r="293" spans="4:4" s="448" customFormat="1">
      <c r="D293" s="477"/>
    </row>
    <row r="294" spans="4:4" s="448" customFormat="1">
      <c r="D294" s="477"/>
    </row>
    <row r="295" spans="4:4" s="448" customFormat="1">
      <c r="D295" s="477"/>
    </row>
    <row r="296" spans="4:4" s="448" customFormat="1">
      <c r="D296" s="477"/>
    </row>
    <row r="297" spans="4:4" s="448" customFormat="1">
      <c r="D297" s="477"/>
    </row>
    <row r="298" spans="4:4" s="448" customFormat="1">
      <c r="D298" s="477"/>
    </row>
    <row r="299" spans="4:4" s="448" customFormat="1">
      <c r="D299" s="477"/>
    </row>
    <row r="300" spans="4:4" s="448" customFormat="1">
      <c r="D300" s="477"/>
    </row>
    <row r="301" spans="4:4" s="448" customFormat="1">
      <c r="D301" s="477"/>
    </row>
    <row r="302" spans="4:4" s="448" customFormat="1">
      <c r="D302" s="477"/>
    </row>
    <row r="303" spans="4:4" s="448" customFormat="1">
      <c r="D303" s="477"/>
    </row>
    <row r="304" spans="4:4" s="448" customFormat="1">
      <c r="D304" s="477"/>
    </row>
    <row r="305" spans="4:4" s="448" customFormat="1">
      <c r="D305" s="477"/>
    </row>
    <row r="306" spans="4:4" s="448" customFormat="1">
      <c r="D306" s="477"/>
    </row>
    <row r="307" spans="4:4" s="448" customFormat="1">
      <c r="D307" s="477"/>
    </row>
    <row r="308" spans="4:4" s="448" customFormat="1">
      <c r="D308" s="477"/>
    </row>
    <row r="309" spans="4:4" s="448" customFormat="1">
      <c r="D309" s="477"/>
    </row>
    <row r="310" spans="4:4" s="448" customFormat="1">
      <c r="D310" s="477"/>
    </row>
    <row r="311" spans="4:4" s="448" customFormat="1">
      <c r="D311" s="477"/>
    </row>
    <row r="312" spans="4:4" s="448" customFormat="1">
      <c r="D312" s="477"/>
    </row>
    <row r="313" spans="4:4" s="448" customFormat="1">
      <c r="D313" s="477"/>
    </row>
    <row r="314" spans="4:4" s="448" customFormat="1">
      <c r="D314" s="477"/>
    </row>
    <row r="315" spans="4:4" s="448" customFormat="1">
      <c r="D315" s="477"/>
    </row>
    <row r="316" spans="4:4" s="448" customFormat="1">
      <c r="D316" s="477"/>
    </row>
    <row r="317" spans="4:4" s="448" customFormat="1">
      <c r="D317" s="477"/>
    </row>
    <row r="318" spans="4:4" s="448" customFormat="1">
      <c r="D318" s="477"/>
    </row>
    <row r="319" spans="4:4" s="448" customFormat="1">
      <c r="D319" s="477"/>
    </row>
    <row r="320" spans="4:4" s="448" customFormat="1">
      <c r="D320" s="477"/>
    </row>
    <row r="321" spans="4:4" s="448" customFormat="1">
      <c r="D321" s="477"/>
    </row>
    <row r="322" spans="4:4" s="448" customFormat="1">
      <c r="D322" s="477"/>
    </row>
    <row r="323" spans="4:4" s="448" customFormat="1">
      <c r="D323" s="477"/>
    </row>
    <row r="324" spans="4:4" s="448" customFormat="1">
      <c r="D324" s="477"/>
    </row>
    <row r="325" spans="4:4" s="448" customFormat="1">
      <c r="D325" s="477"/>
    </row>
    <row r="326" spans="4:4" s="448" customFormat="1">
      <c r="D326" s="477"/>
    </row>
    <row r="327" spans="4:4" s="448" customFormat="1">
      <c r="D327" s="477"/>
    </row>
    <row r="328" spans="4:4" s="448" customFormat="1">
      <c r="D328" s="477"/>
    </row>
    <row r="329" spans="4:4" s="448" customFormat="1">
      <c r="D329" s="477"/>
    </row>
    <row r="330" spans="4:4" s="448" customFormat="1">
      <c r="D330" s="477"/>
    </row>
    <row r="331" spans="4:4" s="448" customFormat="1">
      <c r="D331" s="477"/>
    </row>
    <row r="332" spans="4:4" s="448" customFormat="1">
      <c r="D332" s="477"/>
    </row>
    <row r="333" spans="4:4" s="448" customFormat="1">
      <c r="D333" s="477"/>
    </row>
    <row r="334" spans="4:4" s="448" customFormat="1">
      <c r="D334" s="477"/>
    </row>
    <row r="335" spans="4:4" s="448" customFormat="1">
      <c r="D335" s="477"/>
    </row>
    <row r="336" spans="4:4" s="448" customFormat="1">
      <c r="D336" s="477"/>
    </row>
    <row r="337" spans="4:4" s="448" customFormat="1">
      <c r="D337" s="477"/>
    </row>
    <row r="338" spans="4:4" s="448" customFormat="1">
      <c r="D338" s="477"/>
    </row>
    <row r="339" spans="4:4" s="448" customFormat="1">
      <c r="D339" s="477"/>
    </row>
    <row r="340" spans="4:4" s="448" customFormat="1">
      <c r="D340" s="477"/>
    </row>
    <row r="341" spans="4:4" s="448" customFormat="1">
      <c r="D341" s="477"/>
    </row>
    <row r="342" spans="4:4" s="448" customFormat="1">
      <c r="D342" s="477"/>
    </row>
    <row r="343" spans="4:4" s="448" customFormat="1">
      <c r="D343" s="477"/>
    </row>
    <row r="344" spans="4:4" s="448" customFormat="1">
      <c r="D344" s="477"/>
    </row>
    <row r="345" spans="4:4" s="448" customFormat="1">
      <c r="D345" s="477"/>
    </row>
    <row r="346" spans="4:4" s="448" customFormat="1">
      <c r="D346" s="477"/>
    </row>
    <row r="347" spans="4:4" s="448" customFormat="1">
      <c r="D347" s="477"/>
    </row>
    <row r="348" spans="4:4" s="448" customFormat="1">
      <c r="D348" s="477"/>
    </row>
    <row r="349" spans="4:4" s="448" customFormat="1">
      <c r="D349" s="477"/>
    </row>
    <row r="350" spans="4:4" s="448" customFormat="1">
      <c r="D350" s="477"/>
    </row>
    <row r="351" spans="4:4" s="448" customFormat="1">
      <c r="D351" s="477"/>
    </row>
    <row r="352" spans="4:4" s="448" customFormat="1">
      <c r="D352" s="477"/>
    </row>
    <row r="353" spans="4:4" s="448" customFormat="1">
      <c r="D353" s="477"/>
    </row>
    <row r="354" spans="4:4" s="448" customFormat="1">
      <c r="D354" s="477"/>
    </row>
    <row r="355" spans="4:4" s="448" customFormat="1">
      <c r="D355" s="477"/>
    </row>
    <row r="356" spans="4:4" s="448" customFormat="1">
      <c r="D356" s="477"/>
    </row>
    <row r="357" spans="4:4" s="448" customFormat="1">
      <c r="D357" s="477"/>
    </row>
    <row r="358" spans="4:4" s="448" customFormat="1">
      <c r="D358" s="477"/>
    </row>
    <row r="359" spans="4:4" s="448" customFormat="1">
      <c r="D359" s="477"/>
    </row>
    <row r="360" spans="4:4" s="448" customFormat="1">
      <c r="D360" s="477"/>
    </row>
    <row r="361" spans="4:4" s="448" customFormat="1">
      <c r="D361" s="477"/>
    </row>
    <row r="362" spans="4:4" s="448" customFormat="1">
      <c r="D362" s="477"/>
    </row>
    <row r="363" spans="4:4" s="448" customFormat="1">
      <c r="D363" s="477"/>
    </row>
    <row r="364" spans="4:4" s="448" customFormat="1">
      <c r="D364" s="477"/>
    </row>
    <row r="365" spans="4:4" s="448" customFormat="1">
      <c r="D365" s="477"/>
    </row>
    <row r="366" spans="4:4" s="448" customFormat="1">
      <c r="D366" s="477"/>
    </row>
    <row r="367" spans="4:4" s="448" customFormat="1">
      <c r="D367" s="477"/>
    </row>
    <row r="368" spans="4:4" s="448" customFormat="1">
      <c r="D368" s="477"/>
    </row>
    <row r="369" spans="4:4" s="448" customFormat="1">
      <c r="D369" s="477"/>
    </row>
    <row r="370" spans="4:4" s="448" customFormat="1">
      <c r="D370" s="477"/>
    </row>
    <row r="371" spans="4:4" s="448" customFormat="1">
      <c r="D371" s="477"/>
    </row>
    <row r="372" spans="4:4" s="448" customFormat="1">
      <c r="D372" s="477"/>
    </row>
    <row r="373" spans="4:4" s="448" customFormat="1">
      <c r="D373" s="477"/>
    </row>
    <row r="374" spans="4:4" s="448" customFormat="1">
      <c r="D374" s="477"/>
    </row>
    <row r="375" spans="4:4" s="448" customFormat="1">
      <c r="D375" s="477"/>
    </row>
    <row r="376" spans="4:4" s="448" customFormat="1">
      <c r="D376" s="477"/>
    </row>
    <row r="377" spans="4:4" s="448" customFormat="1">
      <c r="D377" s="477"/>
    </row>
    <row r="378" spans="4:4" s="448" customFormat="1">
      <c r="D378" s="477"/>
    </row>
    <row r="379" spans="4:4" s="448" customFormat="1">
      <c r="D379" s="477"/>
    </row>
    <row r="380" spans="4:4" s="448" customFormat="1">
      <c r="D380" s="477"/>
    </row>
    <row r="381" spans="4:4" s="448" customFormat="1">
      <c r="D381" s="477"/>
    </row>
    <row r="382" spans="4:4" s="448" customFormat="1">
      <c r="D382" s="477"/>
    </row>
    <row r="383" spans="4:4" s="448" customFormat="1">
      <c r="D383" s="477"/>
    </row>
    <row r="384" spans="4:4" s="448" customFormat="1">
      <c r="D384" s="477"/>
    </row>
    <row r="385" spans="4:4" s="448" customFormat="1">
      <c r="D385" s="477"/>
    </row>
    <row r="386" spans="4:4" s="448" customFormat="1">
      <c r="D386" s="477"/>
    </row>
    <row r="387" spans="4:4" s="448" customFormat="1">
      <c r="D387" s="477"/>
    </row>
    <row r="388" spans="4:4" s="448" customFormat="1">
      <c r="D388" s="477"/>
    </row>
    <row r="389" spans="4:4" s="448" customFormat="1">
      <c r="D389" s="477"/>
    </row>
    <row r="390" spans="4:4" s="448" customFormat="1">
      <c r="D390" s="477"/>
    </row>
    <row r="391" spans="4:4" s="448" customFormat="1">
      <c r="D391" s="477"/>
    </row>
    <row r="392" spans="4:4" s="448" customFormat="1">
      <c r="D392" s="477"/>
    </row>
    <row r="393" spans="4:4" s="448" customFormat="1">
      <c r="D393" s="477"/>
    </row>
    <row r="394" spans="4:4" s="448" customFormat="1">
      <c r="D394" s="477"/>
    </row>
    <row r="395" spans="4:4" s="448" customFormat="1">
      <c r="D395" s="477"/>
    </row>
    <row r="396" spans="4:4" s="448" customFormat="1">
      <c r="D396" s="477"/>
    </row>
    <row r="397" spans="4:4" s="448" customFormat="1">
      <c r="D397" s="477"/>
    </row>
    <row r="398" spans="4:4" s="448" customFormat="1">
      <c r="D398" s="477"/>
    </row>
    <row r="399" spans="4:4" s="448" customFormat="1">
      <c r="D399" s="477"/>
    </row>
    <row r="400" spans="4:4" s="448" customFormat="1">
      <c r="D400" s="477"/>
    </row>
    <row r="401" spans="4:4" s="448" customFormat="1">
      <c r="D401" s="477"/>
    </row>
    <row r="402" spans="4:4" s="448" customFormat="1">
      <c r="D402" s="477"/>
    </row>
    <row r="403" spans="4:4" s="448" customFormat="1">
      <c r="D403" s="477"/>
    </row>
    <row r="404" spans="4:4" s="448" customFormat="1">
      <c r="D404" s="477"/>
    </row>
    <row r="405" spans="4:4" s="448" customFormat="1">
      <c r="D405" s="477"/>
    </row>
    <row r="406" spans="4:4" s="448" customFormat="1">
      <c r="D406" s="477"/>
    </row>
    <row r="407" spans="4:4" s="448" customFormat="1">
      <c r="D407" s="477"/>
    </row>
    <row r="408" spans="4:4" s="448" customFormat="1">
      <c r="D408" s="477"/>
    </row>
    <row r="409" spans="4:4" s="448" customFormat="1">
      <c r="D409" s="477"/>
    </row>
    <row r="410" spans="4:4" s="448" customFormat="1">
      <c r="D410" s="477"/>
    </row>
    <row r="411" spans="4:4" s="448" customFormat="1">
      <c r="D411" s="477"/>
    </row>
    <row r="412" spans="4:4" s="448" customFormat="1">
      <c r="D412" s="477"/>
    </row>
    <row r="413" spans="4:4" s="448" customFormat="1">
      <c r="D413" s="477"/>
    </row>
    <row r="414" spans="4:4" s="448" customFormat="1">
      <c r="D414" s="477"/>
    </row>
    <row r="415" spans="4:4" s="448" customFormat="1">
      <c r="D415" s="477"/>
    </row>
    <row r="416" spans="4:4" s="448" customFormat="1">
      <c r="D416" s="477"/>
    </row>
    <row r="417" spans="4:4" s="448" customFormat="1">
      <c r="D417" s="477"/>
    </row>
    <row r="418" spans="4:4" s="448" customFormat="1">
      <c r="D418" s="477"/>
    </row>
    <row r="419" spans="4:4" s="448" customFormat="1">
      <c r="D419" s="477"/>
    </row>
    <row r="420" spans="4:4" s="448" customFormat="1">
      <c r="D420" s="477"/>
    </row>
    <row r="421" spans="4:4" s="448" customFormat="1">
      <c r="D421" s="477"/>
    </row>
    <row r="422" spans="4:4" s="448" customFormat="1">
      <c r="D422" s="477"/>
    </row>
    <row r="423" spans="4:4" s="448" customFormat="1">
      <c r="D423" s="477"/>
    </row>
    <row r="424" spans="4:4" s="448" customFormat="1">
      <c r="D424" s="477"/>
    </row>
    <row r="425" spans="4:4" s="448" customFormat="1">
      <c r="D425" s="477"/>
    </row>
    <row r="426" spans="4:4" s="448" customFormat="1">
      <c r="D426" s="477"/>
    </row>
    <row r="427" spans="4:4" s="448" customFormat="1">
      <c r="D427" s="477"/>
    </row>
    <row r="428" spans="4:4" s="448" customFormat="1">
      <c r="D428" s="477"/>
    </row>
    <row r="429" spans="4:4" s="448" customFormat="1">
      <c r="D429" s="477"/>
    </row>
    <row r="430" spans="4:4" s="448" customFormat="1">
      <c r="D430" s="477"/>
    </row>
    <row r="431" spans="4:4" s="448" customFormat="1">
      <c r="D431" s="477"/>
    </row>
    <row r="432" spans="4:4" s="448" customFormat="1">
      <c r="D432" s="477"/>
    </row>
    <row r="433" spans="4:4" s="448" customFormat="1">
      <c r="D433" s="477"/>
    </row>
    <row r="434" spans="4:4" s="448" customFormat="1">
      <c r="D434" s="477"/>
    </row>
    <row r="435" spans="4:4" s="448" customFormat="1">
      <c r="D435" s="477"/>
    </row>
    <row r="436" spans="4:4" s="448" customFormat="1">
      <c r="D436" s="477"/>
    </row>
    <row r="437" spans="4:4" s="448" customFormat="1">
      <c r="D437" s="477"/>
    </row>
    <row r="438" spans="4:4" s="448" customFormat="1">
      <c r="D438" s="477"/>
    </row>
    <row r="439" spans="4:4" s="448" customFormat="1">
      <c r="D439" s="477"/>
    </row>
    <row r="440" spans="4:4" s="448" customFormat="1">
      <c r="D440" s="477"/>
    </row>
    <row r="441" spans="4:4" s="448" customFormat="1">
      <c r="D441" s="477"/>
    </row>
    <row r="442" spans="4:4" s="448" customFormat="1">
      <c r="D442" s="477"/>
    </row>
    <row r="443" spans="4:4" s="448" customFormat="1">
      <c r="D443" s="477"/>
    </row>
    <row r="444" spans="4:4" s="448" customFormat="1">
      <c r="D444" s="477"/>
    </row>
    <row r="445" spans="4:4" s="448" customFormat="1">
      <c r="D445" s="477"/>
    </row>
    <row r="446" spans="4:4" s="448" customFormat="1">
      <c r="D446" s="477"/>
    </row>
    <row r="447" spans="4:4" s="448" customFormat="1">
      <c r="D447" s="477"/>
    </row>
    <row r="448" spans="4:4" s="448" customFormat="1">
      <c r="D448" s="477"/>
    </row>
    <row r="449" spans="4:4" s="448" customFormat="1">
      <c r="D449" s="477"/>
    </row>
    <row r="450" spans="4:4" s="448" customFormat="1">
      <c r="D450" s="477"/>
    </row>
    <row r="451" spans="4:4" s="448" customFormat="1">
      <c r="D451" s="477"/>
    </row>
    <row r="452" spans="4:4" s="448" customFormat="1">
      <c r="D452" s="477"/>
    </row>
    <row r="453" spans="4:4" s="448" customFormat="1">
      <c r="D453" s="477"/>
    </row>
    <row r="454" spans="4:4" s="448" customFormat="1">
      <c r="D454" s="477"/>
    </row>
    <row r="455" spans="4:4" s="448" customFormat="1">
      <c r="D455" s="477"/>
    </row>
    <row r="456" spans="4:4" s="448" customFormat="1">
      <c r="D456" s="477"/>
    </row>
    <row r="457" spans="4:4" s="448" customFormat="1">
      <c r="D457" s="477"/>
    </row>
    <row r="458" spans="4:4" s="448" customFormat="1">
      <c r="D458" s="477"/>
    </row>
    <row r="459" spans="4:4" s="448" customFormat="1">
      <c r="D459" s="477"/>
    </row>
    <row r="460" spans="4:4" s="448" customFormat="1">
      <c r="D460" s="477"/>
    </row>
    <row r="461" spans="4:4" s="448" customFormat="1">
      <c r="D461" s="477"/>
    </row>
    <row r="462" spans="4:4" s="448" customFormat="1">
      <c r="D462" s="477"/>
    </row>
    <row r="463" spans="4:4" s="448" customFormat="1">
      <c r="D463" s="477"/>
    </row>
    <row r="464" spans="4:4" s="448" customFormat="1">
      <c r="D464" s="477"/>
    </row>
    <row r="465" spans="4:4" s="448" customFormat="1">
      <c r="D465" s="477"/>
    </row>
    <row r="466" spans="4:4" s="448" customFormat="1">
      <c r="D466" s="477"/>
    </row>
    <row r="467" spans="4:4" s="448" customFormat="1">
      <c r="D467" s="477"/>
    </row>
    <row r="468" spans="4:4" s="448" customFormat="1">
      <c r="D468" s="477"/>
    </row>
    <row r="469" spans="4:4" s="448" customFormat="1">
      <c r="D469" s="477"/>
    </row>
    <row r="470" spans="4:4" s="448" customFormat="1">
      <c r="D470" s="477"/>
    </row>
    <row r="471" spans="4:4" s="448" customFormat="1">
      <c r="D471" s="477"/>
    </row>
    <row r="472" spans="4:4" s="448" customFormat="1">
      <c r="D472" s="477"/>
    </row>
    <row r="473" spans="4:4" s="448" customFormat="1">
      <c r="D473" s="477"/>
    </row>
    <row r="474" spans="4:4" s="448" customFormat="1">
      <c r="D474" s="477"/>
    </row>
    <row r="475" spans="4:4" s="448" customFormat="1">
      <c r="D475" s="477"/>
    </row>
    <row r="476" spans="4:4" s="448" customFormat="1">
      <c r="D476" s="477"/>
    </row>
    <row r="477" spans="4:4" s="448" customFormat="1">
      <c r="D477" s="477"/>
    </row>
    <row r="478" spans="4:4" s="448" customFormat="1">
      <c r="D478" s="477"/>
    </row>
    <row r="479" spans="4:4" s="448" customFormat="1">
      <c r="D479" s="477"/>
    </row>
    <row r="480" spans="4:4" s="448" customFormat="1">
      <c r="D480" s="477"/>
    </row>
    <row r="481" spans="4:4" s="448" customFormat="1">
      <c r="D481" s="477"/>
    </row>
    <row r="482" spans="4:4" s="448" customFormat="1">
      <c r="D482" s="477"/>
    </row>
    <row r="483" spans="4:4" s="448" customFormat="1">
      <c r="D483" s="477"/>
    </row>
    <row r="484" spans="4:4" s="448" customFormat="1">
      <c r="D484" s="477"/>
    </row>
    <row r="485" spans="4:4" s="448" customFormat="1">
      <c r="D485" s="477"/>
    </row>
    <row r="486" spans="4:4" s="448" customFormat="1">
      <c r="D486" s="477"/>
    </row>
    <row r="487" spans="4:4" s="448" customFormat="1">
      <c r="D487" s="477"/>
    </row>
    <row r="488" spans="4:4" s="448" customFormat="1">
      <c r="D488" s="477"/>
    </row>
    <row r="489" spans="4:4" s="448" customFormat="1">
      <c r="D489" s="477"/>
    </row>
    <row r="490" spans="4:4" s="448" customFormat="1">
      <c r="D490" s="477"/>
    </row>
    <row r="491" spans="4:4" s="448" customFormat="1">
      <c r="D491" s="477"/>
    </row>
    <row r="492" spans="4:4" s="448" customFormat="1">
      <c r="D492" s="477"/>
    </row>
    <row r="493" spans="4:4" s="448" customFormat="1">
      <c r="D493" s="477"/>
    </row>
    <row r="494" spans="4:4" s="448" customFormat="1">
      <c r="D494" s="477"/>
    </row>
    <row r="495" spans="4:4" s="448" customFormat="1">
      <c r="D495" s="477"/>
    </row>
    <row r="496" spans="4:4" s="448" customFormat="1">
      <c r="D496" s="477"/>
    </row>
    <row r="497" spans="4:4" s="448" customFormat="1">
      <c r="D497" s="477"/>
    </row>
    <row r="498" spans="4:4" s="448" customFormat="1">
      <c r="D498" s="477"/>
    </row>
    <row r="499" spans="4:4" s="448" customFormat="1">
      <c r="D499" s="477"/>
    </row>
    <row r="500" spans="4:4" s="448" customFormat="1">
      <c r="D500" s="477"/>
    </row>
    <row r="501" spans="4:4" s="448" customFormat="1">
      <c r="D501" s="477"/>
    </row>
    <row r="502" spans="4:4" s="448" customFormat="1">
      <c r="D502" s="477"/>
    </row>
    <row r="503" spans="4:4" s="448" customFormat="1">
      <c r="D503" s="477"/>
    </row>
    <row r="504" spans="4:4" s="448" customFormat="1">
      <c r="D504" s="477"/>
    </row>
    <row r="505" spans="4:4" s="448" customFormat="1">
      <c r="D505" s="477"/>
    </row>
  </sheetData>
  <mergeCells count="2">
    <mergeCell ref="I8:K8"/>
    <mergeCell ref="I9:K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headerFooter scaleWithDoc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9"/>
  <sheetViews>
    <sheetView showGridLines="0" view="pageBreakPreview" zoomScale="90" zoomScaleNormal="100" zoomScaleSheetLayoutView="90" workbookViewId="0">
      <selection activeCell="B5" sqref="B5"/>
    </sheetView>
  </sheetViews>
  <sheetFormatPr defaultColWidth="7.5703125" defaultRowHeight="16.5"/>
  <cols>
    <col min="1" max="1" width="1.28515625" style="452" customWidth="1"/>
    <col min="2" max="2" width="13.140625" style="452" customWidth="1"/>
    <col min="3" max="3" width="29.140625" style="452" customWidth="1"/>
    <col min="4" max="4" width="9.7109375" style="459" customWidth="1"/>
    <col min="5" max="7" width="17.140625" style="452" customWidth="1"/>
    <col min="8" max="8" width="1.140625" style="452" customWidth="1"/>
    <col min="9" max="255" width="7.5703125" style="452"/>
    <col min="256" max="256" width="1.28515625" style="452" customWidth="1"/>
    <col min="257" max="257" width="7.5703125" style="452"/>
    <col min="258" max="258" width="38.140625" style="452" customWidth="1"/>
    <col min="259" max="259" width="1.85546875" style="452" customWidth="1"/>
    <col min="260" max="260" width="10.28515625" style="452" customWidth="1"/>
    <col min="261" max="261" width="18.28515625" style="452" customWidth="1"/>
    <col min="262" max="262" width="19" style="452" customWidth="1"/>
    <col min="263" max="263" width="1.7109375" style="452" customWidth="1"/>
    <col min="264" max="264" width="0.7109375" style="452" customWidth="1"/>
    <col min="265" max="511" width="7.5703125" style="452"/>
    <col min="512" max="512" width="1.28515625" style="452" customWidth="1"/>
    <col min="513" max="513" width="7.5703125" style="452"/>
    <col min="514" max="514" width="38.140625" style="452" customWidth="1"/>
    <col min="515" max="515" width="1.85546875" style="452" customWidth="1"/>
    <col min="516" max="516" width="10.28515625" style="452" customWidth="1"/>
    <col min="517" max="517" width="18.28515625" style="452" customWidth="1"/>
    <col min="518" max="518" width="19" style="452" customWidth="1"/>
    <col min="519" max="519" width="1.7109375" style="452" customWidth="1"/>
    <col min="520" max="520" width="0.7109375" style="452" customWidth="1"/>
    <col min="521" max="767" width="7.5703125" style="452"/>
    <col min="768" max="768" width="1.28515625" style="452" customWidth="1"/>
    <col min="769" max="769" width="7.5703125" style="452"/>
    <col min="770" max="770" width="38.140625" style="452" customWidth="1"/>
    <col min="771" max="771" width="1.85546875" style="452" customWidth="1"/>
    <col min="772" max="772" width="10.28515625" style="452" customWidth="1"/>
    <col min="773" max="773" width="18.28515625" style="452" customWidth="1"/>
    <col min="774" max="774" width="19" style="452" customWidth="1"/>
    <col min="775" max="775" width="1.7109375" style="452" customWidth="1"/>
    <col min="776" max="776" width="0.7109375" style="452" customWidth="1"/>
    <col min="777" max="1023" width="7.5703125" style="452"/>
    <col min="1024" max="1024" width="1.28515625" style="452" customWidth="1"/>
    <col min="1025" max="1025" width="7.5703125" style="452"/>
    <col min="1026" max="1026" width="38.140625" style="452" customWidth="1"/>
    <col min="1027" max="1027" width="1.85546875" style="452" customWidth="1"/>
    <col min="1028" max="1028" width="10.28515625" style="452" customWidth="1"/>
    <col min="1029" max="1029" width="18.28515625" style="452" customWidth="1"/>
    <col min="1030" max="1030" width="19" style="452" customWidth="1"/>
    <col min="1031" max="1031" width="1.7109375" style="452" customWidth="1"/>
    <col min="1032" max="1032" width="0.7109375" style="452" customWidth="1"/>
    <col min="1033" max="1279" width="7.5703125" style="452"/>
    <col min="1280" max="1280" width="1.28515625" style="452" customWidth="1"/>
    <col min="1281" max="1281" width="7.5703125" style="452"/>
    <col min="1282" max="1282" width="38.140625" style="452" customWidth="1"/>
    <col min="1283" max="1283" width="1.85546875" style="452" customWidth="1"/>
    <col min="1284" max="1284" width="10.28515625" style="452" customWidth="1"/>
    <col min="1285" max="1285" width="18.28515625" style="452" customWidth="1"/>
    <col min="1286" max="1286" width="19" style="452" customWidth="1"/>
    <col min="1287" max="1287" width="1.7109375" style="452" customWidth="1"/>
    <col min="1288" max="1288" width="0.7109375" style="452" customWidth="1"/>
    <col min="1289" max="1535" width="7.5703125" style="452"/>
    <col min="1536" max="1536" width="1.28515625" style="452" customWidth="1"/>
    <col min="1537" max="1537" width="7.5703125" style="452"/>
    <col min="1538" max="1538" width="38.140625" style="452" customWidth="1"/>
    <col min="1539" max="1539" width="1.85546875" style="452" customWidth="1"/>
    <col min="1540" max="1540" width="10.28515625" style="452" customWidth="1"/>
    <col min="1541" max="1541" width="18.28515625" style="452" customWidth="1"/>
    <col min="1542" max="1542" width="19" style="452" customWidth="1"/>
    <col min="1543" max="1543" width="1.7109375" style="452" customWidth="1"/>
    <col min="1544" max="1544" width="0.7109375" style="452" customWidth="1"/>
    <col min="1545" max="1791" width="7.5703125" style="452"/>
    <col min="1792" max="1792" width="1.28515625" style="452" customWidth="1"/>
    <col min="1793" max="1793" width="7.5703125" style="452"/>
    <col min="1794" max="1794" width="38.140625" style="452" customWidth="1"/>
    <col min="1795" max="1795" width="1.85546875" style="452" customWidth="1"/>
    <col min="1796" max="1796" width="10.28515625" style="452" customWidth="1"/>
    <col min="1797" max="1797" width="18.28515625" style="452" customWidth="1"/>
    <col min="1798" max="1798" width="19" style="452" customWidth="1"/>
    <col min="1799" max="1799" width="1.7109375" style="452" customWidth="1"/>
    <col min="1800" max="1800" width="0.7109375" style="452" customWidth="1"/>
    <col min="1801" max="2047" width="7.5703125" style="452"/>
    <col min="2048" max="2048" width="1.28515625" style="452" customWidth="1"/>
    <col min="2049" max="2049" width="7.5703125" style="452"/>
    <col min="2050" max="2050" width="38.140625" style="452" customWidth="1"/>
    <col min="2051" max="2051" width="1.85546875" style="452" customWidth="1"/>
    <col min="2052" max="2052" width="10.28515625" style="452" customWidth="1"/>
    <col min="2053" max="2053" width="18.28515625" style="452" customWidth="1"/>
    <col min="2054" max="2054" width="19" style="452" customWidth="1"/>
    <col min="2055" max="2055" width="1.7109375" style="452" customWidth="1"/>
    <col min="2056" max="2056" width="0.7109375" style="452" customWidth="1"/>
    <col min="2057" max="2303" width="7.5703125" style="452"/>
    <col min="2304" max="2304" width="1.28515625" style="452" customWidth="1"/>
    <col min="2305" max="2305" width="7.5703125" style="452"/>
    <col min="2306" max="2306" width="38.140625" style="452" customWidth="1"/>
    <col min="2307" max="2307" width="1.85546875" style="452" customWidth="1"/>
    <col min="2308" max="2308" width="10.28515625" style="452" customWidth="1"/>
    <col min="2309" max="2309" width="18.28515625" style="452" customWidth="1"/>
    <col min="2310" max="2310" width="19" style="452" customWidth="1"/>
    <col min="2311" max="2311" width="1.7109375" style="452" customWidth="1"/>
    <col min="2312" max="2312" width="0.7109375" style="452" customWidth="1"/>
    <col min="2313" max="2559" width="7.5703125" style="452"/>
    <col min="2560" max="2560" width="1.28515625" style="452" customWidth="1"/>
    <col min="2561" max="2561" width="7.5703125" style="452"/>
    <col min="2562" max="2562" width="38.140625" style="452" customWidth="1"/>
    <col min="2563" max="2563" width="1.85546875" style="452" customWidth="1"/>
    <col min="2564" max="2564" width="10.28515625" style="452" customWidth="1"/>
    <col min="2565" max="2565" width="18.28515625" style="452" customWidth="1"/>
    <col min="2566" max="2566" width="19" style="452" customWidth="1"/>
    <col min="2567" max="2567" width="1.7109375" style="452" customWidth="1"/>
    <col min="2568" max="2568" width="0.7109375" style="452" customWidth="1"/>
    <col min="2569" max="2815" width="7.5703125" style="452"/>
    <col min="2816" max="2816" width="1.28515625" style="452" customWidth="1"/>
    <col min="2817" max="2817" width="7.5703125" style="452"/>
    <col min="2818" max="2818" width="38.140625" style="452" customWidth="1"/>
    <col min="2819" max="2819" width="1.85546875" style="452" customWidth="1"/>
    <col min="2820" max="2820" width="10.28515625" style="452" customWidth="1"/>
    <col min="2821" max="2821" width="18.28515625" style="452" customWidth="1"/>
    <col min="2822" max="2822" width="19" style="452" customWidth="1"/>
    <col min="2823" max="2823" width="1.7109375" style="452" customWidth="1"/>
    <col min="2824" max="2824" width="0.7109375" style="452" customWidth="1"/>
    <col min="2825" max="3071" width="7.5703125" style="452"/>
    <col min="3072" max="3072" width="1.28515625" style="452" customWidth="1"/>
    <col min="3073" max="3073" width="7.5703125" style="452"/>
    <col min="3074" max="3074" width="38.140625" style="452" customWidth="1"/>
    <col min="3075" max="3075" width="1.85546875" style="452" customWidth="1"/>
    <col min="3076" max="3076" width="10.28515625" style="452" customWidth="1"/>
    <col min="3077" max="3077" width="18.28515625" style="452" customWidth="1"/>
    <col min="3078" max="3078" width="19" style="452" customWidth="1"/>
    <col min="3079" max="3079" width="1.7109375" style="452" customWidth="1"/>
    <col min="3080" max="3080" width="0.7109375" style="452" customWidth="1"/>
    <col min="3081" max="3327" width="7.5703125" style="452"/>
    <col min="3328" max="3328" width="1.28515625" style="452" customWidth="1"/>
    <col min="3329" max="3329" width="7.5703125" style="452"/>
    <col min="3330" max="3330" width="38.140625" style="452" customWidth="1"/>
    <col min="3331" max="3331" width="1.85546875" style="452" customWidth="1"/>
    <col min="3332" max="3332" width="10.28515625" style="452" customWidth="1"/>
    <col min="3333" max="3333" width="18.28515625" style="452" customWidth="1"/>
    <col min="3334" max="3334" width="19" style="452" customWidth="1"/>
    <col min="3335" max="3335" width="1.7109375" style="452" customWidth="1"/>
    <col min="3336" max="3336" width="0.7109375" style="452" customWidth="1"/>
    <col min="3337" max="3583" width="7.5703125" style="452"/>
    <col min="3584" max="3584" width="1.28515625" style="452" customWidth="1"/>
    <col min="3585" max="3585" width="7.5703125" style="452"/>
    <col min="3586" max="3586" width="38.140625" style="452" customWidth="1"/>
    <col min="3587" max="3587" width="1.85546875" style="452" customWidth="1"/>
    <col min="3588" max="3588" width="10.28515625" style="452" customWidth="1"/>
    <col min="3589" max="3589" width="18.28515625" style="452" customWidth="1"/>
    <col min="3590" max="3590" width="19" style="452" customWidth="1"/>
    <col min="3591" max="3591" width="1.7109375" style="452" customWidth="1"/>
    <col min="3592" max="3592" width="0.7109375" style="452" customWidth="1"/>
    <col min="3593" max="3839" width="7.5703125" style="452"/>
    <col min="3840" max="3840" width="1.28515625" style="452" customWidth="1"/>
    <col min="3841" max="3841" width="7.5703125" style="452"/>
    <col min="3842" max="3842" width="38.140625" style="452" customWidth="1"/>
    <col min="3843" max="3843" width="1.85546875" style="452" customWidth="1"/>
    <col min="3844" max="3844" width="10.28515625" style="452" customWidth="1"/>
    <col min="3845" max="3845" width="18.28515625" style="452" customWidth="1"/>
    <col min="3846" max="3846" width="19" style="452" customWidth="1"/>
    <col min="3847" max="3847" width="1.7109375" style="452" customWidth="1"/>
    <col min="3848" max="3848" width="0.7109375" style="452" customWidth="1"/>
    <col min="3849" max="4095" width="7.5703125" style="452"/>
    <col min="4096" max="4096" width="1.28515625" style="452" customWidth="1"/>
    <col min="4097" max="4097" width="7.5703125" style="452"/>
    <col min="4098" max="4098" width="38.140625" style="452" customWidth="1"/>
    <col min="4099" max="4099" width="1.85546875" style="452" customWidth="1"/>
    <col min="4100" max="4100" width="10.28515625" style="452" customWidth="1"/>
    <col min="4101" max="4101" width="18.28515625" style="452" customWidth="1"/>
    <col min="4102" max="4102" width="19" style="452" customWidth="1"/>
    <col min="4103" max="4103" width="1.7109375" style="452" customWidth="1"/>
    <col min="4104" max="4104" width="0.7109375" style="452" customWidth="1"/>
    <col min="4105" max="4351" width="7.5703125" style="452"/>
    <col min="4352" max="4352" width="1.28515625" style="452" customWidth="1"/>
    <col min="4353" max="4353" width="7.5703125" style="452"/>
    <col min="4354" max="4354" width="38.140625" style="452" customWidth="1"/>
    <col min="4355" max="4355" width="1.85546875" style="452" customWidth="1"/>
    <col min="4356" max="4356" width="10.28515625" style="452" customWidth="1"/>
    <col min="4357" max="4357" width="18.28515625" style="452" customWidth="1"/>
    <col min="4358" max="4358" width="19" style="452" customWidth="1"/>
    <col min="4359" max="4359" width="1.7109375" style="452" customWidth="1"/>
    <col min="4360" max="4360" width="0.7109375" style="452" customWidth="1"/>
    <col min="4361" max="4607" width="7.5703125" style="452"/>
    <col min="4608" max="4608" width="1.28515625" style="452" customWidth="1"/>
    <col min="4609" max="4609" width="7.5703125" style="452"/>
    <col min="4610" max="4610" width="38.140625" style="452" customWidth="1"/>
    <col min="4611" max="4611" width="1.85546875" style="452" customWidth="1"/>
    <col min="4612" max="4612" width="10.28515625" style="452" customWidth="1"/>
    <col min="4613" max="4613" width="18.28515625" style="452" customWidth="1"/>
    <col min="4614" max="4614" width="19" style="452" customWidth="1"/>
    <col min="4615" max="4615" width="1.7109375" style="452" customWidth="1"/>
    <col min="4616" max="4616" width="0.7109375" style="452" customWidth="1"/>
    <col min="4617" max="4863" width="7.5703125" style="452"/>
    <col min="4864" max="4864" width="1.28515625" style="452" customWidth="1"/>
    <col min="4865" max="4865" width="7.5703125" style="452"/>
    <col min="4866" max="4866" width="38.140625" style="452" customWidth="1"/>
    <col min="4867" max="4867" width="1.85546875" style="452" customWidth="1"/>
    <col min="4868" max="4868" width="10.28515625" style="452" customWidth="1"/>
    <col min="4869" max="4869" width="18.28515625" style="452" customWidth="1"/>
    <col min="4870" max="4870" width="19" style="452" customWidth="1"/>
    <col min="4871" max="4871" width="1.7109375" style="452" customWidth="1"/>
    <col min="4872" max="4872" width="0.7109375" style="452" customWidth="1"/>
    <col min="4873" max="5119" width="7.5703125" style="452"/>
    <col min="5120" max="5120" width="1.28515625" style="452" customWidth="1"/>
    <col min="5121" max="5121" width="7.5703125" style="452"/>
    <col min="5122" max="5122" width="38.140625" style="452" customWidth="1"/>
    <col min="5123" max="5123" width="1.85546875" style="452" customWidth="1"/>
    <col min="5124" max="5124" width="10.28515625" style="452" customWidth="1"/>
    <col min="5125" max="5125" width="18.28515625" style="452" customWidth="1"/>
    <col min="5126" max="5126" width="19" style="452" customWidth="1"/>
    <col min="5127" max="5127" width="1.7109375" style="452" customWidth="1"/>
    <col min="5128" max="5128" width="0.7109375" style="452" customWidth="1"/>
    <col min="5129" max="5375" width="7.5703125" style="452"/>
    <col min="5376" max="5376" width="1.28515625" style="452" customWidth="1"/>
    <col min="5377" max="5377" width="7.5703125" style="452"/>
    <col min="5378" max="5378" width="38.140625" style="452" customWidth="1"/>
    <col min="5379" max="5379" width="1.85546875" style="452" customWidth="1"/>
    <col min="5380" max="5380" width="10.28515625" style="452" customWidth="1"/>
    <col min="5381" max="5381" width="18.28515625" style="452" customWidth="1"/>
    <col min="5382" max="5382" width="19" style="452" customWidth="1"/>
    <col min="5383" max="5383" width="1.7109375" style="452" customWidth="1"/>
    <col min="5384" max="5384" width="0.7109375" style="452" customWidth="1"/>
    <col min="5385" max="5631" width="7.5703125" style="452"/>
    <col min="5632" max="5632" width="1.28515625" style="452" customWidth="1"/>
    <col min="5633" max="5633" width="7.5703125" style="452"/>
    <col min="5634" max="5634" width="38.140625" style="452" customWidth="1"/>
    <col min="5635" max="5635" width="1.85546875" style="452" customWidth="1"/>
    <col min="5636" max="5636" width="10.28515625" style="452" customWidth="1"/>
    <col min="5637" max="5637" width="18.28515625" style="452" customWidth="1"/>
    <col min="5638" max="5638" width="19" style="452" customWidth="1"/>
    <col min="5639" max="5639" width="1.7109375" style="452" customWidth="1"/>
    <col min="5640" max="5640" width="0.7109375" style="452" customWidth="1"/>
    <col min="5641" max="5887" width="7.5703125" style="452"/>
    <col min="5888" max="5888" width="1.28515625" style="452" customWidth="1"/>
    <col min="5889" max="5889" width="7.5703125" style="452"/>
    <col min="5890" max="5890" width="38.140625" style="452" customWidth="1"/>
    <col min="5891" max="5891" width="1.85546875" style="452" customWidth="1"/>
    <col min="5892" max="5892" width="10.28515625" style="452" customWidth="1"/>
    <col min="5893" max="5893" width="18.28515625" style="452" customWidth="1"/>
    <col min="5894" max="5894" width="19" style="452" customWidth="1"/>
    <col min="5895" max="5895" width="1.7109375" style="452" customWidth="1"/>
    <col min="5896" max="5896" width="0.7109375" style="452" customWidth="1"/>
    <col min="5897" max="6143" width="7.5703125" style="452"/>
    <col min="6144" max="6144" width="1.28515625" style="452" customWidth="1"/>
    <col min="6145" max="6145" width="7.5703125" style="452"/>
    <col min="6146" max="6146" width="38.140625" style="452" customWidth="1"/>
    <col min="6147" max="6147" width="1.85546875" style="452" customWidth="1"/>
    <col min="6148" max="6148" width="10.28515625" style="452" customWidth="1"/>
    <col min="6149" max="6149" width="18.28515625" style="452" customWidth="1"/>
    <col min="6150" max="6150" width="19" style="452" customWidth="1"/>
    <col min="6151" max="6151" width="1.7109375" style="452" customWidth="1"/>
    <col min="6152" max="6152" width="0.7109375" style="452" customWidth="1"/>
    <col min="6153" max="6399" width="7.5703125" style="452"/>
    <col min="6400" max="6400" width="1.28515625" style="452" customWidth="1"/>
    <col min="6401" max="6401" width="7.5703125" style="452"/>
    <col min="6402" max="6402" width="38.140625" style="452" customWidth="1"/>
    <col min="6403" max="6403" width="1.85546875" style="452" customWidth="1"/>
    <col min="6404" max="6404" width="10.28515625" style="452" customWidth="1"/>
    <col min="6405" max="6405" width="18.28515625" style="452" customWidth="1"/>
    <col min="6406" max="6406" width="19" style="452" customWidth="1"/>
    <col min="6407" max="6407" width="1.7109375" style="452" customWidth="1"/>
    <col min="6408" max="6408" width="0.7109375" style="452" customWidth="1"/>
    <col min="6409" max="6655" width="7.5703125" style="452"/>
    <col min="6656" max="6656" width="1.28515625" style="452" customWidth="1"/>
    <col min="6657" max="6657" width="7.5703125" style="452"/>
    <col min="6658" max="6658" width="38.140625" style="452" customWidth="1"/>
    <col min="6659" max="6659" width="1.85546875" style="452" customWidth="1"/>
    <col min="6660" max="6660" width="10.28515625" style="452" customWidth="1"/>
    <col min="6661" max="6661" width="18.28515625" style="452" customWidth="1"/>
    <col min="6662" max="6662" width="19" style="452" customWidth="1"/>
    <col min="6663" max="6663" width="1.7109375" style="452" customWidth="1"/>
    <col min="6664" max="6664" width="0.7109375" style="452" customWidth="1"/>
    <col min="6665" max="6911" width="7.5703125" style="452"/>
    <col min="6912" max="6912" width="1.28515625" style="452" customWidth="1"/>
    <col min="6913" max="6913" width="7.5703125" style="452"/>
    <col min="6914" max="6914" width="38.140625" style="452" customWidth="1"/>
    <col min="6915" max="6915" width="1.85546875" style="452" customWidth="1"/>
    <col min="6916" max="6916" width="10.28515625" style="452" customWidth="1"/>
    <col min="6917" max="6917" width="18.28515625" style="452" customWidth="1"/>
    <col min="6918" max="6918" width="19" style="452" customWidth="1"/>
    <col min="6919" max="6919" width="1.7109375" style="452" customWidth="1"/>
    <col min="6920" max="6920" width="0.7109375" style="452" customWidth="1"/>
    <col min="6921" max="7167" width="7.5703125" style="452"/>
    <col min="7168" max="7168" width="1.28515625" style="452" customWidth="1"/>
    <col min="7169" max="7169" width="7.5703125" style="452"/>
    <col min="7170" max="7170" width="38.140625" style="452" customWidth="1"/>
    <col min="7171" max="7171" width="1.85546875" style="452" customWidth="1"/>
    <col min="7172" max="7172" width="10.28515625" style="452" customWidth="1"/>
    <col min="7173" max="7173" width="18.28515625" style="452" customWidth="1"/>
    <col min="7174" max="7174" width="19" style="452" customWidth="1"/>
    <col min="7175" max="7175" width="1.7109375" style="452" customWidth="1"/>
    <col min="7176" max="7176" width="0.7109375" style="452" customWidth="1"/>
    <col min="7177" max="7423" width="7.5703125" style="452"/>
    <col min="7424" max="7424" width="1.28515625" style="452" customWidth="1"/>
    <col min="7425" max="7425" width="7.5703125" style="452"/>
    <col min="7426" max="7426" width="38.140625" style="452" customWidth="1"/>
    <col min="7427" max="7427" width="1.85546875" style="452" customWidth="1"/>
    <col min="7428" max="7428" width="10.28515625" style="452" customWidth="1"/>
    <col min="7429" max="7429" width="18.28515625" style="452" customWidth="1"/>
    <col min="7430" max="7430" width="19" style="452" customWidth="1"/>
    <col min="7431" max="7431" width="1.7109375" style="452" customWidth="1"/>
    <col min="7432" max="7432" width="0.7109375" style="452" customWidth="1"/>
    <col min="7433" max="7679" width="7.5703125" style="452"/>
    <col min="7680" max="7680" width="1.28515625" style="452" customWidth="1"/>
    <col min="7681" max="7681" width="7.5703125" style="452"/>
    <col min="7682" max="7682" width="38.140625" style="452" customWidth="1"/>
    <col min="7683" max="7683" width="1.85546875" style="452" customWidth="1"/>
    <col min="7684" max="7684" width="10.28515625" style="452" customWidth="1"/>
    <col min="7685" max="7685" width="18.28515625" style="452" customWidth="1"/>
    <col min="7686" max="7686" width="19" style="452" customWidth="1"/>
    <col min="7687" max="7687" width="1.7109375" style="452" customWidth="1"/>
    <col min="7688" max="7688" width="0.7109375" style="452" customWidth="1"/>
    <col min="7689" max="7935" width="7.5703125" style="452"/>
    <col min="7936" max="7936" width="1.28515625" style="452" customWidth="1"/>
    <col min="7937" max="7937" width="7.5703125" style="452"/>
    <col min="7938" max="7938" width="38.140625" style="452" customWidth="1"/>
    <col min="7939" max="7939" width="1.85546875" style="452" customWidth="1"/>
    <col min="7940" max="7940" width="10.28515625" style="452" customWidth="1"/>
    <col min="7941" max="7941" width="18.28515625" style="452" customWidth="1"/>
    <col min="7942" max="7942" width="19" style="452" customWidth="1"/>
    <col min="7943" max="7943" width="1.7109375" style="452" customWidth="1"/>
    <col min="7944" max="7944" width="0.7109375" style="452" customWidth="1"/>
    <col min="7945" max="8191" width="7.5703125" style="452"/>
    <col min="8192" max="8192" width="1.28515625" style="452" customWidth="1"/>
    <col min="8193" max="8193" width="7.5703125" style="452"/>
    <col min="8194" max="8194" width="38.140625" style="452" customWidth="1"/>
    <col min="8195" max="8195" width="1.85546875" style="452" customWidth="1"/>
    <col min="8196" max="8196" width="10.28515625" style="452" customWidth="1"/>
    <col min="8197" max="8197" width="18.28515625" style="452" customWidth="1"/>
    <col min="8198" max="8198" width="19" style="452" customWidth="1"/>
    <col min="8199" max="8199" width="1.7109375" style="452" customWidth="1"/>
    <col min="8200" max="8200" width="0.7109375" style="452" customWidth="1"/>
    <col min="8201" max="8447" width="7.5703125" style="452"/>
    <col min="8448" max="8448" width="1.28515625" style="452" customWidth="1"/>
    <col min="8449" max="8449" width="7.5703125" style="452"/>
    <col min="8450" max="8450" width="38.140625" style="452" customWidth="1"/>
    <col min="8451" max="8451" width="1.85546875" style="452" customWidth="1"/>
    <col min="8452" max="8452" width="10.28515625" style="452" customWidth="1"/>
    <col min="8453" max="8453" width="18.28515625" style="452" customWidth="1"/>
    <col min="8454" max="8454" width="19" style="452" customWidth="1"/>
    <col min="8455" max="8455" width="1.7109375" style="452" customWidth="1"/>
    <col min="8456" max="8456" width="0.7109375" style="452" customWidth="1"/>
    <col min="8457" max="8703" width="7.5703125" style="452"/>
    <col min="8704" max="8704" width="1.28515625" style="452" customWidth="1"/>
    <col min="8705" max="8705" width="7.5703125" style="452"/>
    <col min="8706" max="8706" width="38.140625" style="452" customWidth="1"/>
    <col min="8707" max="8707" width="1.85546875" style="452" customWidth="1"/>
    <col min="8708" max="8708" width="10.28515625" style="452" customWidth="1"/>
    <col min="8709" max="8709" width="18.28515625" style="452" customWidth="1"/>
    <col min="8710" max="8710" width="19" style="452" customWidth="1"/>
    <col min="8711" max="8711" width="1.7109375" style="452" customWidth="1"/>
    <col min="8712" max="8712" width="0.7109375" style="452" customWidth="1"/>
    <col min="8713" max="8959" width="7.5703125" style="452"/>
    <col min="8960" max="8960" width="1.28515625" style="452" customWidth="1"/>
    <col min="8961" max="8961" width="7.5703125" style="452"/>
    <col min="8962" max="8962" width="38.140625" style="452" customWidth="1"/>
    <col min="8963" max="8963" width="1.85546875" style="452" customWidth="1"/>
    <col min="8964" max="8964" width="10.28515625" style="452" customWidth="1"/>
    <col min="8965" max="8965" width="18.28515625" style="452" customWidth="1"/>
    <col min="8966" max="8966" width="19" style="452" customWidth="1"/>
    <col min="8967" max="8967" width="1.7109375" style="452" customWidth="1"/>
    <col min="8968" max="8968" width="0.7109375" style="452" customWidth="1"/>
    <col min="8969" max="9215" width="7.5703125" style="452"/>
    <col min="9216" max="9216" width="1.28515625" style="452" customWidth="1"/>
    <col min="9217" max="9217" width="7.5703125" style="452"/>
    <col min="9218" max="9218" width="38.140625" style="452" customWidth="1"/>
    <col min="9219" max="9219" width="1.85546875" style="452" customWidth="1"/>
    <col min="9220" max="9220" width="10.28515625" style="452" customWidth="1"/>
    <col min="9221" max="9221" width="18.28515625" style="452" customWidth="1"/>
    <col min="9222" max="9222" width="19" style="452" customWidth="1"/>
    <col min="9223" max="9223" width="1.7109375" style="452" customWidth="1"/>
    <col min="9224" max="9224" width="0.7109375" style="452" customWidth="1"/>
    <col min="9225" max="9471" width="7.5703125" style="452"/>
    <col min="9472" max="9472" width="1.28515625" style="452" customWidth="1"/>
    <col min="9473" max="9473" width="7.5703125" style="452"/>
    <col min="9474" max="9474" width="38.140625" style="452" customWidth="1"/>
    <col min="9475" max="9475" width="1.85546875" style="452" customWidth="1"/>
    <col min="9476" max="9476" width="10.28515625" style="452" customWidth="1"/>
    <col min="9477" max="9477" width="18.28515625" style="452" customWidth="1"/>
    <col min="9478" max="9478" width="19" style="452" customWidth="1"/>
    <col min="9479" max="9479" width="1.7109375" style="452" customWidth="1"/>
    <col min="9480" max="9480" width="0.7109375" style="452" customWidth="1"/>
    <col min="9481" max="9727" width="7.5703125" style="452"/>
    <col min="9728" max="9728" width="1.28515625" style="452" customWidth="1"/>
    <col min="9729" max="9729" width="7.5703125" style="452"/>
    <col min="9730" max="9730" width="38.140625" style="452" customWidth="1"/>
    <col min="9731" max="9731" width="1.85546875" style="452" customWidth="1"/>
    <col min="9732" max="9732" width="10.28515625" style="452" customWidth="1"/>
    <col min="9733" max="9733" width="18.28515625" style="452" customWidth="1"/>
    <col min="9734" max="9734" width="19" style="452" customWidth="1"/>
    <col min="9735" max="9735" width="1.7109375" style="452" customWidth="1"/>
    <col min="9736" max="9736" width="0.7109375" style="452" customWidth="1"/>
    <col min="9737" max="9983" width="7.5703125" style="452"/>
    <col min="9984" max="9984" width="1.28515625" style="452" customWidth="1"/>
    <col min="9985" max="9985" width="7.5703125" style="452"/>
    <col min="9986" max="9986" width="38.140625" style="452" customWidth="1"/>
    <col min="9987" max="9987" width="1.85546875" style="452" customWidth="1"/>
    <col min="9988" max="9988" width="10.28515625" style="452" customWidth="1"/>
    <col min="9989" max="9989" width="18.28515625" style="452" customWidth="1"/>
    <col min="9990" max="9990" width="19" style="452" customWidth="1"/>
    <col min="9991" max="9991" width="1.7109375" style="452" customWidth="1"/>
    <col min="9992" max="9992" width="0.7109375" style="452" customWidth="1"/>
    <col min="9993" max="10239" width="7.5703125" style="452"/>
    <col min="10240" max="10240" width="1.28515625" style="452" customWidth="1"/>
    <col min="10241" max="10241" width="7.5703125" style="452"/>
    <col min="10242" max="10242" width="38.140625" style="452" customWidth="1"/>
    <col min="10243" max="10243" width="1.85546875" style="452" customWidth="1"/>
    <col min="10244" max="10244" width="10.28515625" style="452" customWidth="1"/>
    <col min="10245" max="10245" width="18.28515625" style="452" customWidth="1"/>
    <col min="10246" max="10246" width="19" style="452" customWidth="1"/>
    <col min="10247" max="10247" width="1.7109375" style="452" customWidth="1"/>
    <col min="10248" max="10248" width="0.7109375" style="452" customWidth="1"/>
    <col min="10249" max="10495" width="7.5703125" style="452"/>
    <col min="10496" max="10496" width="1.28515625" style="452" customWidth="1"/>
    <col min="10497" max="10497" width="7.5703125" style="452"/>
    <col min="10498" max="10498" width="38.140625" style="452" customWidth="1"/>
    <col min="10499" max="10499" width="1.85546875" style="452" customWidth="1"/>
    <col min="10500" max="10500" width="10.28515625" style="452" customWidth="1"/>
    <col min="10501" max="10501" width="18.28515625" style="452" customWidth="1"/>
    <col min="10502" max="10502" width="19" style="452" customWidth="1"/>
    <col min="10503" max="10503" width="1.7109375" style="452" customWidth="1"/>
    <col min="10504" max="10504" width="0.7109375" style="452" customWidth="1"/>
    <col min="10505" max="10751" width="7.5703125" style="452"/>
    <col min="10752" max="10752" width="1.28515625" style="452" customWidth="1"/>
    <col min="10753" max="10753" width="7.5703125" style="452"/>
    <col min="10754" max="10754" width="38.140625" style="452" customWidth="1"/>
    <col min="10755" max="10755" width="1.85546875" style="452" customWidth="1"/>
    <col min="10756" max="10756" width="10.28515625" style="452" customWidth="1"/>
    <col min="10757" max="10757" width="18.28515625" style="452" customWidth="1"/>
    <col min="10758" max="10758" width="19" style="452" customWidth="1"/>
    <col min="10759" max="10759" width="1.7109375" style="452" customWidth="1"/>
    <col min="10760" max="10760" width="0.7109375" style="452" customWidth="1"/>
    <col min="10761" max="11007" width="7.5703125" style="452"/>
    <col min="11008" max="11008" width="1.28515625" style="452" customWidth="1"/>
    <col min="11009" max="11009" width="7.5703125" style="452"/>
    <col min="11010" max="11010" width="38.140625" style="452" customWidth="1"/>
    <col min="11011" max="11011" width="1.85546875" style="452" customWidth="1"/>
    <col min="11012" max="11012" width="10.28515625" style="452" customWidth="1"/>
    <col min="11013" max="11013" width="18.28515625" style="452" customWidth="1"/>
    <col min="11014" max="11014" width="19" style="452" customWidth="1"/>
    <col min="11015" max="11015" width="1.7109375" style="452" customWidth="1"/>
    <col min="11016" max="11016" width="0.7109375" style="452" customWidth="1"/>
    <col min="11017" max="11263" width="7.5703125" style="452"/>
    <col min="11264" max="11264" width="1.28515625" style="452" customWidth="1"/>
    <col min="11265" max="11265" width="7.5703125" style="452"/>
    <col min="11266" max="11266" width="38.140625" style="452" customWidth="1"/>
    <col min="11267" max="11267" width="1.85546875" style="452" customWidth="1"/>
    <col min="11268" max="11268" width="10.28515625" style="452" customWidth="1"/>
    <col min="11269" max="11269" width="18.28515625" style="452" customWidth="1"/>
    <col min="11270" max="11270" width="19" style="452" customWidth="1"/>
    <col min="11271" max="11271" width="1.7109375" style="452" customWidth="1"/>
    <col min="11272" max="11272" width="0.7109375" style="452" customWidth="1"/>
    <col min="11273" max="11519" width="7.5703125" style="452"/>
    <col min="11520" max="11520" width="1.28515625" style="452" customWidth="1"/>
    <col min="11521" max="11521" width="7.5703125" style="452"/>
    <col min="11522" max="11522" width="38.140625" style="452" customWidth="1"/>
    <col min="11523" max="11523" width="1.85546875" style="452" customWidth="1"/>
    <col min="11524" max="11524" width="10.28515625" style="452" customWidth="1"/>
    <col min="11525" max="11525" width="18.28515625" style="452" customWidth="1"/>
    <col min="11526" max="11526" width="19" style="452" customWidth="1"/>
    <col min="11527" max="11527" width="1.7109375" style="452" customWidth="1"/>
    <col min="11528" max="11528" width="0.7109375" style="452" customWidth="1"/>
    <col min="11529" max="11775" width="7.5703125" style="452"/>
    <col min="11776" max="11776" width="1.28515625" style="452" customWidth="1"/>
    <col min="11777" max="11777" width="7.5703125" style="452"/>
    <col min="11778" max="11778" width="38.140625" style="452" customWidth="1"/>
    <col min="11779" max="11779" width="1.85546875" style="452" customWidth="1"/>
    <col min="11780" max="11780" width="10.28515625" style="452" customWidth="1"/>
    <col min="11781" max="11781" width="18.28515625" style="452" customWidth="1"/>
    <col min="11782" max="11782" width="19" style="452" customWidth="1"/>
    <col min="11783" max="11783" width="1.7109375" style="452" customWidth="1"/>
    <col min="11784" max="11784" width="0.7109375" style="452" customWidth="1"/>
    <col min="11785" max="12031" width="7.5703125" style="452"/>
    <col min="12032" max="12032" width="1.28515625" style="452" customWidth="1"/>
    <col min="12033" max="12033" width="7.5703125" style="452"/>
    <col min="12034" max="12034" width="38.140625" style="452" customWidth="1"/>
    <col min="12035" max="12035" width="1.85546875" style="452" customWidth="1"/>
    <col min="12036" max="12036" width="10.28515625" style="452" customWidth="1"/>
    <col min="12037" max="12037" width="18.28515625" style="452" customWidth="1"/>
    <col min="12038" max="12038" width="19" style="452" customWidth="1"/>
    <col min="12039" max="12039" width="1.7109375" style="452" customWidth="1"/>
    <col min="12040" max="12040" width="0.7109375" style="452" customWidth="1"/>
    <col min="12041" max="12287" width="7.5703125" style="452"/>
    <col min="12288" max="12288" width="1.28515625" style="452" customWidth="1"/>
    <col min="12289" max="12289" width="7.5703125" style="452"/>
    <col min="12290" max="12290" width="38.140625" style="452" customWidth="1"/>
    <col min="12291" max="12291" width="1.85546875" style="452" customWidth="1"/>
    <col min="12292" max="12292" width="10.28515625" style="452" customWidth="1"/>
    <col min="12293" max="12293" width="18.28515625" style="452" customWidth="1"/>
    <col min="12294" max="12294" width="19" style="452" customWidth="1"/>
    <col min="12295" max="12295" width="1.7109375" style="452" customWidth="1"/>
    <col min="12296" max="12296" width="0.7109375" style="452" customWidth="1"/>
    <col min="12297" max="12543" width="7.5703125" style="452"/>
    <col min="12544" max="12544" width="1.28515625" style="452" customWidth="1"/>
    <col min="12545" max="12545" width="7.5703125" style="452"/>
    <col min="12546" max="12546" width="38.140625" style="452" customWidth="1"/>
    <col min="12547" max="12547" width="1.85546875" style="452" customWidth="1"/>
    <col min="12548" max="12548" width="10.28515625" style="452" customWidth="1"/>
    <col min="12549" max="12549" width="18.28515625" style="452" customWidth="1"/>
    <col min="12550" max="12550" width="19" style="452" customWidth="1"/>
    <col min="12551" max="12551" width="1.7109375" style="452" customWidth="1"/>
    <col min="12552" max="12552" width="0.7109375" style="452" customWidth="1"/>
    <col min="12553" max="12799" width="7.5703125" style="452"/>
    <col min="12800" max="12800" width="1.28515625" style="452" customWidth="1"/>
    <col min="12801" max="12801" width="7.5703125" style="452"/>
    <col min="12802" max="12802" width="38.140625" style="452" customWidth="1"/>
    <col min="12803" max="12803" width="1.85546875" style="452" customWidth="1"/>
    <col min="12804" max="12804" width="10.28515625" style="452" customWidth="1"/>
    <col min="12805" max="12805" width="18.28515625" style="452" customWidth="1"/>
    <col min="12806" max="12806" width="19" style="452" customWidth="1"/>
    <col min="12807" max="12807" width="1.7109375" style="452" customWidth="1"/>
    <col min="12808" max="12808" width="0.7109375" style="452" customWidth="1"/>
    <col min="12809" max="13055" width="7.5703125" style="452"/>
    <col min="13056" max="13056" width="1.28515625" style="452" customWidth="1"/>
    <col min="13057" max="13057" width="7.5703125" style="452"/>
    <col min="13058" max="13058" width="38.140625" style="452" customWidth="1"/>
    <col min="13059" max="13059" width="1.85546875" style="452" customWidth="1"/>
    <col min="13060" max="13060" width="10.28515625" style="452" customWidth="1"/>
    <col min="13061" max="13061" width="18.28515625" style="452" customWidth="1"/>
    <col min="13062" max="13062" width="19" style="452" customWidth="1"/>
    <col min="13063" max="13063" width="1.7109375" style="452" customWidth="1"/>
    <col min="13064" max="13064" width="0.7109375" style="452" customWidth="1"/>
    <col min="13065" max="13311" width="7.5703125" style="452"/>
    <col min="13312" max="13312" width="1.28515625" style="452" customWidth="1"/>
    <col min="13313" max="13313" width="7.5703125" style="452"/>
    <col min="13314" max="13314" width="38.140625" style="452" customWidth="1"/>
    <col min="13315" max="13315" width="1.85546875" style="452" customWidth="1"/>
    <col min="13316" max="13316" width="10.28515625" style="452" customWidth="1"/>
    <col min="13317" max="13317" width="18.28515625" style="452" customWidth="1"/>
    <col min="13318" max="13318" width="19" style="452" customWidth="1"/>
    <col min="13319" max="13319" width="1.7109375" style="452" customWidth="1"/>
    <col min="13320" max="13320" width="0.7109375" style="452" customWidth="1"/>
    <col min="13321" max="13567" width="7.5703125" style="452"/>
    <col min="13568" max="13568" width="1.28515625" style="452" customWidth="1"/>
    <col min="13569" max="13569" width="7.5703125" style="452"/>
    <col min="13570" max="13570" width="38.140625" style="452" customWidth="1"/>
    <col min="13571" max="13571" width="1.85546875" style="452" customWidth="1"/>
    <col min="13572" max="13572" width="10.28515625" style="452" customWidth="1"/>
    <col min="13573" max="13573" width="18.28515625" style="452" customWidth="1"/>
    <col min="13574" max="13574" width="19" style="452" customWidth="1"/>
    <col min="13575" max="13575" width="1.7109375" style="452" customWidth="1"/>
    <col min="13576" max="13576" width="0.7109375" style="452" customWidth="1"/>
    <col min="13577" max="13823" width="7.5703125" style="452"/>
    <col min="13824" max="13824" width="1.28515625" style="452" customWidth="1"/>
    <col min="13825" max="13825" width="7.5703125" style="452"/>
    <col min="13826" max="13826" width="38.140625" style="452" customWidth="1"/>
    <col min="13827" max="13827" width="1.85546875" style="452" customWidth="1"/>
    <col min="13828" max="13828" width="10.28515625" style="452" customWidth="1"/>
    <col min="13829" max="13829" width="18.28515625" style="452" customWidth="1"/>
    <col min="13830" max="13830" width="19" style="452" customWidth="1"/>
    <col min="13831" max="13831" width="1.7109375" style="452" customWidth="1"/>
    <col min="13832" max="13832" width="0.7109375" style="452" customWidth="1"/>
    <col min="13833" max="14079" width="7.5703125" style="452"/>
    <col min="14080" max="14080" width="1.28515625" style="452" customWidth="1"/>
    <col min="14081" max="14081" width="7.5703125" style="452"/>
    <col min="14082" max="14082" width="38.140625" style="452" customWidth="1"/>
    <col min="14083" max="14083" width="1.85546875" style="452" customWidth="1"/>
    <col min="14084" max="14084" width="10.28515625" style="452" customWidth="1"/>
    <col min="14085" max="14085" width="18.28515625" style="452" customWidth="1"/>
    <col min="14086" max="14086" width="19" style="452" customWidth="1"/>
    <col min="14087" max="14087" width="1.7109375" style="452" customWidth="1"/>
    <col min="14088" max="14088" width="0.7109375" style="452" customWidth="1"/>
    <col min="14089" max="14335" width="7.5703125" style="452"/>
    <col min="14336" max="14336" width="1.28515625" style="452" customWidth="1"/>
    <col min="14337" max="14337" width="7.5703125" style="452"/>
    <col min="14338" max="14338" width="38.140625" style="452" customWidth="1"/>
    <col min="14339" max="14339" width="1.85546875" style="452" customWidth="1"/>
    <col min="14340" max="14340" width="10.28515625" style="452" customWidth="1"/>
    <col min="14341" max="14341" width="18.28515625" style="452" customWidth="1"/>
    <col min="14342" max="14342" width="19" style="452" customWidth="1"/>
    <col min="14343" max="14343" width="1.7109375" style="452" customWidth="1"/>
    <col min="14344" max="14344" width="0.7109375" style="452" customWidth="1"/>
    <col min="14345" max="14591" width="7.5703125" style="452"/>
    <col min="14592" max="14592" width="1.28515625" style="452" customWidth="1"/>
    <col min="14593" max="14593" width="7.5703125" style="452"/>
    <col min="14594" max="14594" width="38.140625" style="452" customWidth="1"/>
    <col min="14595" max="14595" width="1.85546875" style="452" customWidth="1"/>
    <col min="14596" max="14596" width="10.28515625" style="452" customWidth="1"/>
    <col min="14597" max="14597" width="18.28515625" style="452" customWidth="1"/>
    <col min="14598" max="14598" width="19" style="452" customWidth="1"/>
    <col min="14599" max="14599" width="1.7109375" style="452" customWidth="1"/>
    <col min="14600" max="14600" width="0.7109375" style="452" customWidth="1"/>
    <col min="14601" max="14847" width="7.5703125" style="452"/>
    <col min="14848" max="14848" width="1.28515625" style="452" customWidth="1"/>
    <col min="14849" max="14849" width="7.5703125" style="452"/>
    <col min="14850" max="14850" width="38.140625" style="452" customWidth="1"/>
    <col min="14851" max="14851" width="1.85546875" style="452" customWidth="1"/>
    <col min="14852" max="14852" width="10.28515625" style="452" customWidth="1"/>
    <col min="14853" max="14853" width="18.28515625" style="452" customWidth="1"/>
    <col min="14854" max="14854" width="19" style="452" customWidth="1"/>
    <col min="14855" max="14855" width="1.7109375" style="452" customWidth="1"/>
    <col min="14856" max="14856" width="0.7109375" style="452" customWidth="1"/>
    <col min="14857" max="15103" width="7.5703125" style="452"/>
    <col min="15104" max="15104" width="1.28515625" style="452" customWidth="1"/>
    <col min="15105" max="15105" width="7.5703125" style="452"/>
    <col min="15106" max="15106" width="38.140625" style="452" customWidth="1"/>
    <col min="15107" max="15107" width="1.85546875" style="452" customWidth="1"/>
    <col min="15108" max="15108" width="10.28515625" style="452" customWidth="1"/>
    <col min="15109" max="15109" width="18.28515625" style="452" customWidth="1"/>
    <col min="15110" max="15110" width="19" style="452" customWidth="1"/>
    <col min="15111" max="15111" width="1.7109375" style="452" customWidth="1"/>
    <col min="15112" max="15112" width="0.7109375" style="452" customWidth="1"/>
    <col min="15113" max="15359" width="7.5703125" style="452"/>
    <col min="15360" max="15360" width="1.28515625" style="452" customWidth="1"/>
    <col min="15361" max="15361" width="7.5703125" style="452"/>
    <col min="15362" max="15362" width="38.140625" style="452" customWidth="1"/>
    <col min="15363" max="15363" width="1.85546875" style="452" customWidth="1"/>
    <col min="15364" max="15364" width="10.28515625" style="452" customWidth="1"/>
    <col min="15365" max="15365" width="18.28515625" style="452" customWidth="1"/>
    <col min="15366" max="15366" width="19" style="452" customWidth="1"/>
    <col min="15367" max="15367" width="1.7109375" style="452" customWidth="1"/>
    <col min="15368" max="15368" width="0.7109375" style="452" customWidth="1"/>
    <col min="15369" max="15615" width="7.5703125" style="452"/>
    <col min="15616" max="15616" width="1.28515625" style="452" customWidth="1"/>
    <col min="15617" max="15617" width="7.5703125" style="452"/>
    <col min="15618" max="15618" width="38.140625" style="452" customWidth="1"/>
    <col min="15619" max="15619" width="1.85546875" style="452" customWidth="1"/>
    <col min="15620" max="15620" width="10.28515625" style="452" customWidth="1"/>
    <col min="15621" max="15621" width="18.28515625" style="452" customWidth="1"/>
    <col min="15622" max="15622" width="19" style="452" customWidth="1"/>
    <col min="15623" max="15623" width="1.7109375" style="452" customWidth="1"/>
    <col min="15624" max="15624" width="0.7109375" style="452" customWidth="1"/>
    <col min="15625" max="15871" width="7.5703125" style="452"/>
    <col min="15872" max="15872" width="1.28515625" style="452" customWidth="1"/>
    <col min="15873" max="15873" width="7.5703125" style="452"/>
    <col min="15874" max="15874" width="38.140625" style="452" customWidth="1"/>
    <col min="15875" max="15875" width="1.85546875" style="452" customWidth="1"/>
    <col min="15876" max="15876" width="10.28515625" style="452" customWidth="1"/>
    <col min="15877" max="15877" width="18.28515625" style="452" customWidth="1"/>
    <col min="15878" max="15878" width="19" style="452" customWidth="1"/>
    <col min="15879" max="15879" width="1.7109375" style="452" customWidth="1"/>
    <col min="15880" max="15880" width="0.7109375" style="452" customWidth="1"/>
    <col min="15881" max="16127" width="7.5703125" style="452"/>
    <col min="16128" max="16128" width="1.28515625" style="452" customWidth="1"/>
    <col min="16129" max="16129" width="7.5703125" style="452"/>
    <col min="16130" max="16130" width="38.140625" style="452" customWidth="1"/>
    <col min="16131" max="16131" width="1.85546875" style="452" customWidth="1"/>
    <col min="16132" max="16132" width="10.28515625" style="452" customWidth="1"/>
    <col min="16133" max="16133" width="18.28515625" style="452" customWidth="1"/>
    <col min="16134" max="16134" width="19" style="452" customWidth="1"/>
    <col min="16135" max="16135" width="1.7109375" style="452" customWidth="1"/>
    <col min="16136" max="16136" width="0.7109375" style="452" customWidth="1"/>
    <col min="16137" max="16384" width="7.5703125" style="452"/>
  </cols>
  <sheetData>
    <row r="2" spans="1:8" ht="16.5" customHeight="1">
      <c r="B2" s="453" t="s">
        <v>1217</v>
      </c>
      <c r="C2" s="454" t="s">
        <v>705</v>
      </c>
    </row>
    <row r="3" spans="1:8" ht="15" customHeight="1">
      <c r="B3" s="453"/>
      <c r="C3" s="454" t="s">
        <v>1170</v>
      </c>
    </row>
    <row r="4" spans="1:8" ht="16.5" customHeight="1">
      <c r="B4" s="456" t="s">
        <v>1218</v>
      </c>
      <c r="C4" s="457" t="s">
        <v>731</v>
      </c>
    </row>
    <row r="5" spans="1:8" ht="15" customHeight="1">
      <c r="B5" s="456"/>
      <c r="C5" s="457" t="s">
        <v>1169</v>
      </c>
    </row>
    <row r="6" spans="1:8" ht="10.15" customHeight="1" thickBot="1">
      <c r="A6" s="457"/>
    </row>
    <row r="7" spans="1:8" ht="3.75" customHeight="1" thickTop="1">
      <c r="A7" s="527"/>
      <c r="B7" s="527"/>
      <c r="C7" s="527"/>
      <c r="D7" s="528"/>
      <c r="E7" s="527"/>
      <c r="F7" s="527"/>
      <c r="G7" s="527"/>
      <c r="H7" s="527"/>
    </row>
    <row r="8" spans="1:8" ht="14.25" customHeight="1">
      <c r="A8" s="448"/>
      <c r="B8" s="577" t="s">
        <v>707</v>
      </c>
      <c r="C8" s="544"/>
      <c r="D8" s="578" t="s">
        <v>1</v>
      </c>
      <c r="E8" s="1726" t="s">
        <v>2</v>
      </c>
      <c r="F8" s="1726"/>
      <c r="G8" s="1726"/>
      <c r="H8" s="448"/>
    </row>
    <row r="9" spans="1:8">
      <c r="A9" s="448"/>
      <c r="B9" s="576" t="s">
        <v>710</v>
      </c>
      <c r="C9" s="544"/>
      <c r="D9" s="579" t="s">
        <v>6</v>
      </c>
      <c r="E9" s="1727" t="s">
        <v>7</v>
      </c>
      <c r="F9" s="1727"/>
      <c r="G9" s="1727"/>
      <c r="H9" s="448"/>
    </row>
    <row r="10" spans="1:8">
      <c r="A10" s="448"/>
      <c r="B10" s="448"/>
      <c r="C10" s="448"/>
      <c r="D10" s="579"/>
      <c r="E10" s="580" t="s">
        <v>2</v>
      </c>
      <c r="F10" s="580" t="s">
        <v>33</v>
      </c>
      <c r="G10" s="580" t="s">
        <v>34</v>
      </c>
      <c r="H10" s="448"/>
    </row>
    <row r="11" spans="1:8">
      <c r="A11" s="448"/>
      <c r="B11" s="448"/>
      <c r="C11" s="448"/>
      <c r="D11" s="579"/>
      <c r="E11" s="581" t="s">
        <v>7</v>
      </c>
      <c r="F11" s="581" t="s">
        <v>35</v>
      </c>
      <c r="G11" s="581" t="s">
        <v>36</v>
      </c>
      <c r="H11" s="448"/>
    </row>
    <row r="12" spans="1:8" ht="4.1500000000000004" customHeight="1">
      <c r="A12" s="473"/>
      <c r="B12" s="473"/>
      <c r="C12" s="473"/>
      <c r="D12" s="566"/>
      <c r="E12" s="473"/>
      <c r="F12" s="473"/>
      <c r="G12" s="473"/>
      <c r="H12" s="473"/>
    </row>
    <row r="13" spans="1:8" ht="6.75" customHeight="1">
      <c r="A13" s="448"/>
      <c r="B13" s="448"/>
      <c r="C13" s="448"/>
      <c r="D13" s="477"/>
      <c r="E13" s="448"/>
      <c r="F13" s="448"/>
      <c r="G13" s="448"/>
      <c r="H13" s="448"/>
    </row>
    <row r="14" spans="1:8" ht="15" customHeight="1">
      <c r="A14" s="448"/>
      <c r="B14" s="461" t="s">
        <v>2</v>
      </c>
      <c r="C14" s="438"/>
      <c r="D14" s="1671">
        <v>2023</v>
      </c>
      <c r="E14" s="423">
        <f>SUM('4.21 (6) '!E14,'4.21 (6) '!I14,'4.21 (7)'!E14,'4.21 (7)'!I14,'4.21 (8)'!E14,'4.21 (8)'!I14,'4.21 (9)'!E14,'4.21 (9)'!I14,'4.21 (10)'!E14,'4.21 (10)'!I14)</f>
        <v>886264</v>
      </c>
      <c r="F14" s="423">
        <f>SUM('4.21 (6) '!F14,'4.21 (6) '!J14,'4.21 (7)'!F14,'4.21 (7)'!J14,'4.21 (8)'!F14,'4.21 (8)'!J14,'4.21 (9)'!F14,'4.21 (9)'!J14,'4.21 (10)'!F14,'4.21 (10)'!J14)</f>
        <v>360216</v>
      </c>
      <c r="G14" s="423">
        <f>SUM('4.21 (6) '!G14,'4.21 (6) '!K14,'4.21 (7)'!G14,'4.21 (7)'!K14,'4.21 (8)'!G14,'4.21 (8)'!K14,'4.21 (9)'!G14,'4.21 (9)'!K14,'4.21 (10)'!G14,'4.21 (10)'!K14)</f>
        <v>526048</v>
      </c>
      <c r="H14" s="438"/>
    </row>
    <row r="15" spans="1:8" ht="15" customHeight="1">
      <c r="A15" s="448"/>
      <c r="B15" s="413" t="s">
        <v>7</v>
      </c>
      <c r="C15" s="438"/>
      <c r="D15" s="1671"/>
      <c r="E15" s="423"/>
      <c r="F15" s="423"/>
      <c r="G15" s="423"/>
      <c r="H15" s="438"/>
    </row>
    <row r="16" spans="1:8" ht="15" customHeight="1">
      <c r="A16" s="448"/>
      <c r="B16" s="413"/>
      <c r="C16" s="438"/>
      <c r="D16" s="427"/>
      <c r="E16" s="423"/>
      <c r="F16" s="423"/>
      <c r="G16" s="423"/>
      <c r="H16" s="438"/>
    </row>
    <row r="17" spans="1:8" ht="15" customHeight="1">
      <c r="A17" s="448"/>
      <c r="B17" s="461" t="s">
        <v>1164</v>
      </c>
      <c r="C17" s="466"/>
      <c r="D17" s="427">
        <v>2023</v>
      </c>
      <c r="E17" s="1675">
        <f>SUM('4.21 (6) '!E17,'4.21 (6) '!I17,'4.21 (7)'!E17,'4.21 (7)'!I17,'4.21 (8)'!E17,'4.21 (8)'!I17,'4.21 (9)'!E17,'4.21 (9)'!I17,'4.21 (10)'!E17,'4.21 (10)'!I17)</f>
        <v>9755</v>
      </c>
      <c r="F17" s="1675">
        <f>SUM('4.21 (6) '!F17,'4.21 (6) '!J17,'4.21 (7)'!F17,'4.21 (7)'!J17,'4.21 (8)'!F17,'4.21 (8)'!J17,'4.21 (9)'!F17,'4.21 (9)'!J17,'4.21 (10)'!F17,'4.21 (10)'!J17)</f>
        <v>3941</v>
      </c>
      <c r="G17" s="1675">
        <f>SUM('4.21 (6) '!G17,'4.21 (6) '!K17,'4.21 (7)'!G17,'4.21 (7)'!K17,'4.21 (8)'!G17,'4.21 (8)'!K17,'4.21 (9)'!G17,'4.21 (9)'!K17,'4.21 (10)'!G17,'4.21 (10)'!K17)</f>
        <v>5814</v>
      </c>
      <c r="H17" s="438"/>
    </row>
    <row r="18" spans="1:8" ht="15" customHeight="1">
      <c r="A18" s="448"/>
      <c r="B18" s="413" t="s">
        <v>1165</v>
      </c>
      <c r="C18" s="482"/>
      <c r="D18" s="427"/>
      <c r="E18" s="514"/>
      <c r="F18" s="514"/>
      <c r="G18" s="514"/>
      <c r="H18" s="438"/>
    </row>
    <row r="19" spans="1:8" ht="15" customHeight="1">
      <c r="A19" s="448"/>
      <c r="B19" s="413"/>
      <c r="C19" s="482"/>
      <c r="D19" s="427"/>
      <c r="E19" s="514"/>
      <c r="F19" s="514"/>
      <c r="G19" s="514"/>
      <c r="H19" s="438"/>
    </row>
    <row r="20" spans="1:8" ht="15" customHeight="1">
      <c r="A20" s="448"/>
      <c r="B20" s="461" t="s">
        <v>713</v>
      </c>
      <c r="C20" s="438"/>
      <c r="D20" s="427">
        <v>2023</v>
      </c>
      <c r="E20" s="1675">
        <f>SUM('4.21 (6) '!E20,'4.21 (6) '!I20,'4.21 (7)'!E20,'4.21 (7)'!I20,'4.21 (8)'!E20,'4.21 (8)'!I20,'4.21 (9)'!E20,'4.21 (9)'!I20,'4.21 (10)'!E20,'4.21 (10)'!I20)</f>
        <v>50786</v>
      </c>
      <c r="F20" s="1675">
        <f>SUM('4.21 (6) '!F20,'4.21 (6) '!J20,'4.21 (7)'!F20,'4.21 (7)'!J20,'4.21 (8)'!F20,'4.21 (8)'!J20,'4.21 (9)'!F20,'4.21 (9)'!J20,'4.21 (10)'!F20,'4.21 (10)'!J20)</f>
        <v>14809</v>
      </c>
      <c r="G20" s="1675">
        <f>SUM('4.21 (6) '!G20,'4.21 (6) '!K20,'4.21 (7)'!G20,'4.21 (7)'!K20,'4.21 (8)'!G20,'4.21 (8)'!K20,'4.21 (9)'!G20,'4.21 (9)'!K20,'4.21 (10)'!G20,'4.21 (10)'!K20)</f>
        <v>35977</v>
      </c>
      <c r="H20" s="438"/>
    </row>
    <row r="21" spans="1:8" ht="15" customHeight="1">
      <c r="A21" s="448"/>
      <c r="B21" s="413" t="s">
        <v>714</v>
      </c>
      <c r="C21" s="461"/>
      <c r="D21" s="427"/>
      <c r="E21" s="514"/>
      <c r="F21" s="514"/>
      <c r="G21" s="514"/>
      <c r="H21" s="438"/>
    </row>
    <row r="22" spans="1:8" ht="15" customHeight="1">
      <c r="A22" s="448"/>
      <c r="B22" s="413"/>
      <c r="C22" s="461"/>
      <c r="D22" s="427"/>
      <c r="E22" s="514"/>
      <c r="F22" s="514"/>
      <c r="G22" s="514"/>
      <c r="H22" s="438"/>
    </row>
    <row r="23" spans="1:8" ht="15" customHeight="1">
      <c r="A23" s="448"/>
      <c r="B23" s="461" t="s">
        <v>754</v>
      </c>
      <c r="C23" s="466"/>
      <c r="D23" s="427">
        <v>2023</v>
      </c>
      <c r="E23" s="1675">
        <f>SUM('4.21 (6) '!E23,'4.21 (6) '!I23,'4.21 (7)'!E23,'4.21 (7)'!I23,'4.21 (8)'!E23,'4.21 (8)'!I23,'4.21 (9)'!E23,'4.21 (9)'!I23,'4.21 (10)'!E23,'4.21 (10)'!I23)</f>
        <v>68997</v>
      </c>
      <c r="F23" s="1675">
        <f>SUM('4.21 (6) '!F23,'4.21 (6) '!J23,'4.21 (7)'!F23,'4.21 (7)'!J23,'4.21 (8)'!F23,'4.21 (8)'!J23,'4.21 (9)'!F23,'4.21 (9)'!J23,'4.21 (10)'!F23,'4.21 (10)'!J23)</f>
        <v>23387</v>
      </c>
      <c r="G23" s="1675">
        <f>SUM('4.21 (6) '!G23,'4.21 (6) '!K23,'4.21 (7)'!G23,'4.21 (7)'!K23,'4.21 (8)'!G23,'4.21 (8)'!K23,'4.21 (9)'!G23,'4.21 (9)'!K23,'4.21 (10)'!G23,'4.21 (10)'!K23)</f>
        <v>45610</v>
      </c>
      <c r="H23" s="438"/>
    </row>
    <row r="24" spans="1:8" ht="15" customHeight="1">
      <c r="A24" s="448"/>
      <c r="B24" s="413" t="s">
        <v>1163</v>
      </c>
      <c r="C24" s="482"/>
      <c r="D24" s="427"/>
      <c r="E24" s="514"/>
      <c r="F24" s="514"/>
      <c r="G24" s="514"/>
      <c r="H24" s="438"/>
    </row>
    <row r="25" spans="1:8" ht="15" customHeight="1">
      <c r="A25" s="448"/>
      <c r="B25" s="413"/>
      <c r="C25" s="482"/>
      <c r="D25" s="427"/>
      <c r="E25" s="514"/>
      <c r="F25" s="514"/>
      <c r="G25" s="514"/>
      <c r="H25" s="438"/>
    </row>
    <row r="26" spans="1:8" ht="15" customHeight="1">
      <c r="A26" s="448"/>
      <c r="B26" s="461" t="s">
        <v>1161</v>
      </c>
      <c r="C26" s="438"/>
      <c r="D26" s="427">
        <v>2023</v>
      </c>
      <c r="E26" s="1675">
        <f>SUM('4.21 (6) '!E26,'4.21 (6) '!I26,'4.21 (7)'!E26,'4.21 (7)'!I26,'4.21 (8)'!E26,'4.21 (8)'!I26,'4.21 (9)'!E26,'4.21 (9)'!I26,'4.21 (10)'!E26,'4.21 (10)'!I26)</f>
        <v>87260</v>
      </c>
      <c r="F26" s="1675">
        <f>SUM('4.21 (6) '!F26,'4.21 (6) '!J26,'4.21 (7)'!F26,'4.21 (7)'!J26,'4.21 (8)'!F26,'4.21 (8)'!J26,'4.21 (9)'!F26,'4.21 (9)'!J26,'4.21 (10)'!F26,'4.21 (10)'!J26)</f>
        <v>27513</v>
      </c>
      <c r="G26" s="1675">
        <f>SUM('4.21 (6) '!G26,'4.21 (6) '!K26,'4.21 (7)'!G26,'4.21 (7)'!K26,'4.21 (8)'!G26,'4.21 (8)'!K26,'4.21 (9)'!G26,'4.21 (9)'!K26,'4.21 (10)'!G26,'4.21 (10)'!K26)</f>
        <v>59747</v>
      </c>
      <c r="H26" s="438"/>
    </row>
    <row r="27" spans="1:8" ht="15" customHeight="1">
      <c r="A27" s="448"/>
      <c r="B27" s="413" t="s">
        <v>1162</v>
      </c>
      <c r="C27" s="438"/>
      <c r="D27" s="427"/>
      <c r="E27" s="514"/>
      <c r="F27" s="514"/>
      <c r="G27" s="514"/>
      <c r="H27" s="438"/>
    </row>
    <row r="28" spans="1:8" ht="15" customHeight="1">
      <c r="A28" s="448"/>
      <c r="B28" s="413"/>
      <c r="C28" s="438"/>
      <c r="D28" s="427"/>
      <c r="E28" s="514"/>
      <c r="F28" s="514"/>
      <c r="G28" s="514"/>
      <c r="H28" s="438"/>
    </row>
    <row r="29" spans="1:8" ht="15" customHeight="1">
      <c r="A29" s="448"/>
      <c r="B29" s="461" t="s">
        <v>1159</v>
      </c>
      <c r="C29" s="466"/>
      <c r="D29" s="427">
        <v>2023</v>
      </c>
      <c r="E29" s="1675">
        <f>SUM('4.21 (6) '!E29,'4.21 (6) '!I29,'4.21 (7)'!E29,'4.21 (7)'!I29,'4.21 (8)'!E29,'4.21 (8)'!I29,'4.21 (9)'!E29,'4.21 (9)'!I29,'4.21 (10)'!E29,'4.21 (10)'!I29)</f>
        <v>114609</v>
      </c>
      <c r="F29" s="1675">
        <f>SUM('4.21 (6) '!F29,'4.21 (6) '!J29,'4.21 (7)'!F29,'4.21 (7)'!J29,'4.21 (8)'!F29,'4.21 (8)'!J29,'4.21 (9)'!F29,'4.21 (9)'!J29,'4.21 (10)'!F29,'4.21 (10)'!J29)</f>
        <v>38986</v>
      </c>
      <c r="G29" s="1675">
        <f>SUM('4.21 (6) '!G29,'4.21 (6) '!K29,'4.21 (7)'!G29,'4.21 (7)'!K29,'4.21 (8)'!G29,'4.21 (8)'!K29,'4.21 (9)'!G29,'4.21 (9)'!K29,'4.21 (10)'!G29,'4.21 (10)'!K29)</f>
        <v>75623</v>
      </c>
      <c r="H29" s="438"/>
    </row>
    <row r="30" spans="1:8" ht="15" customHeight="1">
      <c r="A30" s="448"/>
      <c r="B30" s="413" t="s">
        <v>1160</v>
      </c>
      <c r="C30" s="482"/>
      <c r="D30" s="427"/>
      <c r="E30" s="514"/>
      <c r="F30" s="514"/>
      <c r="G30" s="514"/>
      <c r="H30" s="438"/>
    </row>
    <row r="31" spans="1:8" ht="15" customHeight="1">
      <c r="A31" s="448"/>
      <c r="B31" s="413"/>
      <c r="C31" s="482"/>
      <c r="D31" s="427"/>
      <c r="E31" s="514"/>
      <c r="F31" s="514"/>
      <c r="G31" s="514"/>
      <c r="H31" s="438"/>
    </row>
    <row r="32" spans="1:8" ht="15" customHeight="1">
      <c r="A32" s="448"/>
      <c r="B32" s="461" t="s">
        <v>1157</v>
      </c>
      <c r="C32" s="438"/>
      <c r="D32" s="427">
        <v>2023</v>
      </c>
      <c r="E32" s="1675">
        <f>SUM('4.21 (6) '!E32,'4.21 (6) '!I32,'4.21 (7)'!E32,'4.21 (7)'!I32,'4.21 (8)'!E32,'4.21 (8)'!I32,'4.21 (9)'!E32,'4.21 (9)'!I32,'4.21 (10)'!E32,'4.21 (10)'!I32)</f>
        <v>67259</v>
      </c>
      <c r="F32" s="1675">
        <f>SUM('4.21 (6) '!F32,'4.21 (6) '!J32,'4.21 (7)'!F32,'4.21 (7)'!J32,'4.21 (8)'!F32,'4.21 (8)'!J32,'4.21 (9)'!F32,'4.21 (9)'!J32,'4.21 (10)'!F32,'4.21 (10)'!J32)</f>
        <v>28244</v>
      </c>
      <c r="G32" s="1675">
        <f>SUM('4.21 (6) '!G32,'4.21 (6) '!K32,'4.21 (7)'!G32,'4.21 (7)'!K32,'4.21 (8)'!G32,'4.21 (8)'!K32,'4.21 (9)'!G32,'4.21 (9)'!K32,'4.21 (10)'!G32,'4.21 (10)'!K32)</f>
        <v>39015</v>
      </c>
      <c r="H32" s="438"/>
    </row>
    <row r="33" spans="1:8" ht="15" customHeight="1">
      <c r="A33" s="448"/>
      <c r="B33" s="413" t="s">
        <v>1158</v>
      </c>
      <c r="C33" s="466"/>
      <c r="D33" s="427"/>
      <c r="E33" s="514"/>
      <c r="F33" s="514"/>
      <c r="G33" s="514"/>
      <c r="H33" s="438"/>
    </row>
    <row r="34" spans="1:8" ht="15" customHeight="1">
      <c r="A34" s="448"/>
      <c r="B34" s="462"/>
      <c r="C34" s="466"/>
      <c r="D34" s="427"/>
      <c r="E34" s="514"/>
      <c r="F34" s="514"/>
      <c r="G34" s="514"/>
      <c r="H34" s="438"/>
    </row>
    <row r="35" spans="1:8" ht="15" customHeight="1">
      <c r="A35" s="448"/>
      <c r="B35" s="461" t="s">
        <v>1155</v>
      </c>
      <c r="C35" s="466"/>
      <c r="D35" s="427">
        <v>2023</v>
      </c>
      <c r="E35" s="1675">
        <f>SUM('4.21 (6) '!E35,'4.21 (6) '!I35,'4.21 (7)'!E35,'4.21 (7)'!I35,'4.21 (8)'!E35,'4.21 (8)'!I35,'4.21 (9)'!E35,'4.21 (9)'!I35,'4.21 (10)'!E35,'4.21 (10)'!I35)</f>
        <v>58123</v>
      </c>
      <c r="F35" s="1675">
        <f>SUM('4.21 (6) '!F35,'4.21 (6) '!J35,'4.21 (7)'!F35,'4.21 (7)'!J35,'4.21 (8)'!F35,'4.21 (8)'!J35,'4.21 (9)'!F35,'4.21 (9)'!J35,'4.21 (10)'!F35,'4.21 (10)'!J35)</f>
        <v>38557</v>
      </c>
      <c r="G35" s="1675">
        <f>SUM('4.21 (6) '!G35,'4.21 (6) '!K35,'4.21 (7)'!G35,'4.21 (7)'!K35,'4.21 (8)'!G35,'4.21 (8)'!K35,'4.21 (9)'!G35,'4.21 (9)'!K35,'4.21 (10)'!G35,'4.21 (10)'!K35)</f>
        <v>19566</v>
      </c>
      <c r="H35" s="438"/>
    </row>
    <row r="36" spans="1:8" ht="15" customHeight="1">
      <c r="A36" s="448"/>
      <c r="B36" s="413" t="s">
        <v>1156</v>
      </c>
      <c r="C36" s="482"/>
      <c r="D36" s="427"/>
      <c r="E36" s="514"/>
      <c r="F36" s="514"/>
      <c r="G36" s="514"/>
      <c r="H36" s="438"/>
    </row>
    <row r="37" spans="1:8" ht="15" customHeight="1">
      <c r="A37" s="448"/>
      <c r="B37" s="413"/>
      <c r="C37" s="482"/>
      <c r="D37" s="427"/>
      <c r="E37" s="514"/>
      <c r="F37" s="514"/>
      <c r="G37" s="514"/>
      <c r="H37" s="438"/>
    </row>
    <row r="38" spans="1:8" ht="15" customHeight="1">
      <c r="A38" s="448"/>
      <c r="B38" s="461" t="s">
        <v>759</v>
      </c>
      <c r="C38" s="438"/>
      <c r="D38" s="427">
        <v>2023</v>
      </c>
      <c r="E38" s="1675">
        <f>SUM('4.21 (6) '!E38,'4.21 (6) '!I38,'4.21 (7)'!E38,'4.21 (7)'!I38,'4.21 (8)'!E38,'4.21 (8)'!I38,'4.21 (9)'!E38,'4.21 (9)'!I38,'4.21 (10)'!E38,'4.21 (10)'!I38)</f>
        <v>87770</v>
      </c>
      <c r="F38" s="1675">
        <f>SUM('4.21 (6) '!F38,'4.21 (6) '!J38,'4.21 (7)'!F38,'4.21 (7)'!J38,'4.21 (8)'!F38,'4.21 (8)'!J38,'4.21 (9)'!F38,'4.21 (9)'!J38,'4.21 (10)'!F38,'4.21 (10)'!J38)</f>
        <v>47964</v>
      </c>
      <c r="G38" s="1675">
        <f>SUM('4.21 (6) '!G38,'4.21 (6) '!K38,'4.21 (7)'!G38,'4.21 (7)'!K38,'4.21 (8)'!G38,'4.21 (8)'!K38,'4.21 (9)'!G38,'4.21 (9)'!K38,'4.21 (10)'!G38,'4.21 (10)'!K38)</f>
        <v>39806</v>
      </c>
      <c r="H38" s="438"/>
    </row>
    <row r="39" spans="1:8" ht="15" customHeight="1">
      <c r="A39" s="448"/>
      <c r="B39" s="462" t="s">
        <v>760</v>
      </c>
      <c r="C39" s="466"/>
      <c r="D39" s="427"/>
      <c r="E39" s="514"/>
      <c r="F39" s="514"/>
      <c r="G39" s="514"/>
      <c r="H39" s="438"/>
    </row>
    <row r="40" spans="1:8" ht="15" customHeight="1">
      <c r="A40" s="448"/>
      <c r="B40" s="462"/>
      <c r="C40" s="466"/>
      <c r="D40" s="427"/>
      <c r="E40" s="514"/>
      <c r="F40" s="514"/>
      <c r="G40" s="514"/>
      <c r="H40" s="438"/>
    </row>
    <row r="41" spans="1:8" ht="15" customHeight="1">
      <c r="A41" s="448"/>
      <c r="B41" s="461" t="s">
        <v>1153</v>
      </c>
      <c r="C41" s="466"/>
      <c r="D41" s="427">
        <v>2023</v>
      </c>
      <c r="E41" s="1675">
        <f>SUM('4.21 (6) '!E41,'4.21 (6) '!I41,'4.21 (7)'!E41,'4.21 (7)'!I41,'4.21 (8)'!E41,'4.21 (8)'!I41,'4.21 (9)'!E41,'4.21 (9)'!I41,'4.21 (10)'!E41,'4.21 (10)'!I41)</f>
        <v>106055</v>
      </c>
      <c r="F41" s="1675">
        <f>SUM('4.21 (6) '!F41,'4.21 (6) '!J41,'4.21 (7)'!F41,'4.21 (7)'!J41,'4.21 (8)'!F41,'4.21 (8)'!J41,'4.21 (9)'!F41,'4.21 (9)'!J41,'4.21 (10)'!F41,'4.21 (10)'!J41)</f>
        <v>44091</v>
      </c>
      <c r="G41" s="1675">
        <f>SUM('4.21 (6) '!G41,'4.21 (6) '!K41,'4.21 (7)'!G41,'4.21 (7)'!K41,'4.21 (8)'!G41,'4.21 (8)'!K41,'4.21 (9)'!G41,'4.21 (9)'!K41,'4.21 (10)'!G41,'4.21 (10)'!K41)</f>
        <v>61964</v>
      </c>
      <c r="H41" s="438"/>
    </row>
    <row r="42" spans="1:8" ht="15" customHeight="1">
      <c r="A42" s="448"/>
      <c r="B42" s="462" t="s">
        <v>1154</v>
      </c>
      <c r="C42" s="482"/>
      <c r="D42" s="427"/>
      <c r="E42" s="514"/>
      <c r="F42" s="514"/>
      <c r="G42" s="514"/>
      <c r="H42" s="438"/>
    </row>
    <row r="43" spans="1:8" ht="15" customHeight="1">
      <c r="A43" s="448"/>
      <c r="B43" s="462"/>
      <c r="C43" s="466"/>
      <c r="D43" s="427"/>
      <c r="E43" s="514"/>
      <c r="F43" s="514"/>
      <c r="G43" s="514"/>
      <c r="H43" s="438"/>
    </row>
    <row r="44" spans="1:8" ht="15" customHeight="1">
      <c r="A44" s="448"/>
      <c r="B44" s="461" t="s">
        <v>763</v>
      </c>
      <c r="C44" s="466"/>
      <c r="D44" s="427">
        <v>2023</v>
      </c>
      <c r="E44" s="1675">
        <f>SUM('4.21 (6) '!E44,'4.21 (6) '!I44,'4.21 (7)'!E44,'4.21 (7)'!I44,'4.21 (8)'!E44,'4.21 (8)'!I44,'4.21 (9)'!E44,'4.21 (9)'!I44,'4.21 (10)'!E44,'4.21 (10)'!I44)</f>
        <v>33805</v>
      </c>
      <c r="F44" s="1675">
        <f>SUM('4.21 (6) '!F44,'4.21 (6) '!J44,'4.21 (7)'!F44,'4.21 (7)'!J44,'4.21 (8)'!F44,'4.21 (8)'!J44,'4.21 (9)'!F44,'4.21 (9)'!J44,'4.21 (10)'!F44,'4.21 (10)'!J44)</f>
        <v>10514</v>
      </c>
      <c r="G44" s="1675">
        <f>SUM('4.21 (6) '!G44,'4.21 (6) '!K44,'4.21 (7)'!G44,'4.21 (7)'!K44,'4.21 (8)'!G44,'4.21 (8)'!K44,'4.21 (9)'!G44,'4.21 (9)'!K44,'4.21 (10)'!G44,'4.21 (10)'!K44)</f>
        <v>23291</v>
      </c>
      <c r="H44" s="438"/>
    </row>
    <row r="45" spans="1:8" ht="15" customHeight="1">
      <c r="A45" s="448"/>
      <c r="B45" s="413" t="s">
        <v>764</v>
      </c>
      <c r="C45" s="482"/>
      <c r="D45" s="427"/>
      <c r="E45" s="514"/>
      <c r="F45" s="514"/>
      <c r="G45" s="514"/>
      <c r="H45" s="438"/>
    </row>
    <row r="46" spans="1:8" ht="15" customHeight="1">
      <c r="A46" s="448"/>
      <c r="B46" s="462"/>
      <c r="C46" s="466"/>
      <c r="D46" s="427"/>
      <c r="E46" s="514"/>
      <c r="F46" s="514"/>
      <c r="G46" s="514"/>
      <c r="H46" s="438"/>
    </row>
    <row r="47" spans="1:8" ht="15" customHeight="1">
      <c r="A47" s="448"/>
      <c r="B47" s="461" t="s">
        <v>726</v>
      </c>
      <c r="C47" s="466"/>
      <c r="D47" s="427">
        <v>2023</v>
      </c>
      <c r="E47" s="1675">
        <f>SUM('4.21 (6) '!E47,'4.21 (6) '!I47,'4.21 (7)'!E47,'4.21 (7)'!I47,'4.21 (8)'!E47,'4.21 (8)'!I47,'4.21 (9)'!E47,'4.21 (9)'!I47,'4.21 (10)'!E47,'4.21 (10)'!I47)</f>
        <v>201845</v>
      </c>
      <c r="F47" s="1675">
        <f>SUM('4.21 (6) '!F47,'4.21 (6) '!J47,'4.21 (7)'!F47,'4.21 (7)'!J47,'4.21 (8)'!F47,'4.21 (8)'!J47,'4.21 (9)'!F47,'4.21 (9)'!J47,'4.21 (10)'!F47,'4.21 (10)'!J47)</f>
        <v>82210</v>
      </c>
      <c r="G47" s="1675">
        <f>SUM('4.21 (6) '!G47,'4.21 (6) '!K47,'4.21 (7)'!G47,'4.21 (7)'!K47,'4.21 (8)'!G47,'4.21 (8)'!K47,'4.21 (9)'!G47,'4.21 (9)'!K47,'4.21 (10)'!G47,'4.21 (10)'!K47)</f>
        <v>119635</v>
      </c>
      <c r="H47" s="438"/>
    </row>
    <row r="48" spans="1:8" ht="15" customHeight="1">
      <c r="A48" s="448"/>
      <c r="B48" s="413" t="s">
        <v>727</v>
      </c>
      <c r="C48" s="482"/>
      <c r="D48" s="427"/>
      <c r="E48" s="514"/>
      <c r="F48" s="514"/>
      <c r="G48" s="514"/>
      <c r="H48" s="438"/>
    </row>
    <row r="49" spans="1:8" ht="15" customHeight="1">
      <c r="A49" s="448"/>
      <c r="B49" s="462"/>
      <c r="C49" s="466"/>
      <c r="D49" s="427"/>
      <c r="E49" s="514"/>
      <c r="F49" s="514"/>
      <c r="G49" s="514"/>
      <c r="H49" s="438"/>
    </row>
    <row r="50" spans="1:8" ht="3.75" customHeight="1" thickBot="1">
      <c r="A50" s="484"/>
      <c r="B50" s="569"/>
      <c r="C50" s="569"/>
      <c r="D50" s="537"/>
      <c r="E50" s="537"/>
      <c r="F50" s="537"/>
      <c r="G50" s="537"/>
      <c r="H50" s="537"/>
    </row>
    <row r="51" spans="1:8" s="542" customFormat="1" ht="15" customHeight="1">
      <c r="A51" s="437"/>
      <c r="B51" s="438"/>
      <c r="C51" s="438"/>
      <c r="D51" s="427"/>
      <c r="E51" s="438"/>
      <c r="F51" s="582"/>
      <c r="G51" s="523"/>
      <c r="H51" s="367" t="s">
        <v>829</v>
      </c>
    </row>
    <row r="52" spans="1:8" s="542" customFormat="1" ht="18" customHeight="1">
      <c r="B52" s="529"/>
      <c r="C52" s="529"/>
      <c r="D52" s="574"/>
      <c r="E52" s="529"/>
      <c r="F52" s="529"/>
      <c r="G52" s="524"/>
      <c r="H52" s="368" t="s">
        <v>810</v>
      </c>
    </row>
    <row r="53" spans="1:8" ht="14.25" customHeight="1">
      <c r="H53" s="583"/>
    </row>
    <row r="54" spans="1:8" ht="15" customHeight="1"/>
    <row r="55" spans="1:8" ht="6" customHeight="1">
      <c r="A55" s="454"/>
      <c r="B55" s="448"/>
    </row>
    <row r="56" spans="1:8" ht="4.5" customHeight="1">
      <c r="A56" s="457"/>
      <c r="B56" s="491"/>
      <c r="C56" s="584"/>
      <c r="D56" s="585"/>
      <c r="E56" s="584"/>
      <c r="F56" s="584"/>
      <c r="G56" s="584"/>
    </row>
    <row r="57" spans="1:8" ht="13.5" customHeight="1">
      <c r="A57" s="457"/>
      <c r="B57" s="491"/>
      <c r="C57" s="584"/>
      <c r="D57" s="585"/>
      <c r="E57" s="584"/>
      <c r="F57" s="584"/>
      <c r="G57" s="584"/>
    </row>
    <row r="58" spans="1:8" ht="15.75" customHeight="1">
      <c r="A58" s="454"/>
      <c r="B58" s="491"/>
      <c r="C58" s="584"/>
      <c r="D58" s="585"/>
      <c r="E58" s="584"/>
      <c r="F58" s="584"/>
      <c r="G58" s="584"/>
    </row>
    <row r="59" spans="1:8" ht="17.25" customHeight="1">
      <c r="A59" s="457"/>
      <c r="B59" s="491"/>
      <c r="C59" s="584"/>
      <c r="D59" s="585"/>
      <c r="E59" s="584"/>
      <c r="F59" s="584"/>
      <c r="G59" s="584"/>
    </row>
    <row r="60" spans="1:8">
      <c r="A60" s="454"/>
      <c r="B60" s="584"/>
      <c r="C60" s="584"/>
      <c r="D60" s="585"/>
      <c r="E60" s="584"/>
      <c r="F60" s="584"/>
      <c r="G60" s="584"/>
    </row>
    <row r="61" spans="1:8" ht="1.5" customHeight="1">
      <c r="A61" s="457"/>
      <c r="B61" s="584"/>
      <c r="C61" s="584"/>
      <c r="D61" s="585"/>
      <c r="E61" s="584"/>
      <c r="F61" s="584"/>
      <c r="G61" s="584"/>
    </row>
    <row r="62" spans="1:8" ht="6.75" customHeight="1">
      <c r="A62" s="454"/>
      <c r="B62" s="584"/>
      <c r="C62" s="584"/>
      <c r="D62" s="585"/>
      <c r="E62" s="584"/>
      <c r="F62" s="584"/>
      <c r="G62" s="584"/>
    </row>
    <row r="63" spans="1:8" ht="15" customHeight="1">
      <c r="A63" s="454"/>
      <c r="B63" s="584"/>
      <c r="C63" s="584"/>
      <c r="D63" s="585"/>
      <c r="E63" s="584"/>
      <c r="F63" s="584"/>
      <c r="G63" s="584"/>
    </row>
    <row r="64" spans="1:8" ht="15" customHeight="1">
      <c r="A64" s="454"/>
      <c r="B64" s="584"/>
      <c r="C64" s="584"/>
      <c r="D64" s="585"/>
      <c r="E64" s="584"/>
      <c r="F64" s="584"/>
      <c r="G64" s="584"/>
    </row>
    <row r="65" spans="1:7" ht="19.5" customHeight="1">
      <c r="A65" s="457"/>
      <c r="B65" s="584"/>
      <c r="C65" s="584"/>
      <c r="D65" s="585"/>
      <c r="E65" s="584"/>
      <c r="F65" s="584"/>
      <c r="G65" s="584"/>
    </row>
    <row r="66" spans="1:7" ht="13.5" customHeight="1">
      <c r="A66" s="454"/>
      <c r="B66" s="584"/>
      <c r="C66" s="584"/>
      <c r="D66" s="585"/>
      <c r="E66" s="584"/>
      <c r="F66" s="584"/>
      <c r="G66" s="584"/>
    </row>
    <row r="67" spans="1:7" ht="15" customHeight="1">
      <c r="A67" s="457"/>
      <c r="B67" s="584"/>
      <c r="C67" s="584"/>
      <c r="D67" s="585"/>
      <c r="E67" s="584"/>
      <c r="F67" s="584"/>
      <c r="G67" s="584"/>
    </row>
    <row r="68" spans="1:7" ht="13.5" customHeight="1">
      <c r="A68" s="584"/>
      <c r="B68" s="584"/>
      <c r="C68" s="584"/>
      <c r="D68" s="585"/>
      <c r="E68" s="584"/>
      <c r="F68" s="584"/>
      <c r="G68" s="584"/>
    </row>
    <row r="69" spans="1:7" ht="15" customHeight="1"/>
    <row r="70" spans="1:7" ht="13.5" customHeight="1"/>
    <row r="71" spans="1:7" ht="15" customHeight="1"/>
    <row r="72" spans="1:7" ht="13.5" customHeight="1"/>
    <row r="73" spans="1:7" ht="15" customHeight="1"/>
    <row r="74" spans="1:7" ht="13.5" customHeight="1"/>
    <row r="75" spans="1:7" ht="15" customHeight="1"/>
    <row r="76" spans="1:7" ht="13.5" customHeight="1"/>
    <row r="77" spans="1:7" ht="15" customHeight="1"/>
    <row r="78" spans="1:7" s="448" customFormat="1" ht="13.5" customHeight="1">
      <c r="D78" s="477"/>
    </row>
    <row r="79" spans="1:7" s="448" customFormat="1" ht="15" customHeight="1">
      <c r="D79" s="477"/>
    </row>
    <row r="80" spans="1:7" s="448" customFormat="1" ht="13.5" customHeight="1">
      <c r="D80" s="477"/>
    </row>
    <row r="81" spans="4:4" s="448" customFormat="1" ht="15" customHeight="1">
      <c r="D81" s="477"/>
    </row>
    <row r="82" spans="4:4" s="448" customFormat="1" ht="13.5" customHeight="1">
      <c r="D82" s="477"/>
    </row>
    <row r="83" spans="4:4" s="448" customFormat="1" ht="1.5" customHeight="1">
      <c r="D83" s="477"/>
    </row>
    <row r="84" spans="4:4" s="384" customFormat="1" ht="16.5" customHeight="1">
      <c r="D84" s="492"/>
    </row>
    <row r="85" spans="4:4" s="384" customFormat="1" ht="12" customHeight="1">
      <c r="D85" s="492"/>
    </row>
    <row r="86" spans="4:4" s="448" customFormat="1" ht="9.75" customHeight="1">
      <c r="D86" s="477"/>
    </row>
    <row r="87" spans="4:4" s="448" customFormat="1" ht="15" customHeight="1">
      <c r="D87" s="477"/>
    </row>
    <row r="88" spans="4:4" s="448" customFormat="1" ht="15" customHeight="1">
      <c r="D88" s="477"/>
    </row>
    <row r="89" spans="4:4" s="448" customFormat="1" ht="9.75" customHeight="1">
      <c r="D89" s="477"/>
    </row>
    <row r="90" spans="4:4" s="448" customFormat="1" ht="15" customHeight="1">
      <c r="D90" s="477"/>
    </row>
    <row r="91" spans="4:4" s="448" customFormat="1" ht="9.75" customHeight="1">
      <c r="D91" s="477"/>
    </row>
    <row r="92" spans="4:4" s="448" customFormat="1" ht="15" customHeight="1">
      <c r="D92" s="477"/>
    </row>
    <row r="93" spans="4:4" s="448" customFormat="1" ht="9.75" customHeight="1">
      <c r="D93" s="477"/>
    </row>
    <row r="94" spans="4:4" s="448" customFormat="1" ht="9.75" customHeight="1">
      <c r="D94" s="477"/>
    </row>
    <row r="95" spans="4:4" s="448" customFormat="1" ht="15" customHeight="1">
      <c r="D95" s="477"/>
    </row>
    <row r="96" spans="4:4" s="448" customFormat="1" ht="9.75" customHeight="1">
      <c r="D96" s="477"/>
    </row>
    <row r="97" spans="4:4" s="448" customFormat="1" ht="9.75" customHeight="1">
      <c r="D97" s="477"/>
    </row>
    <row r="98" spans="4:4" s="448" customFormat="1" ht="15" customHeight="1">
      <c r="D98" s="477"/>
    </row>
    <row r="99" spans="4:4" s="448" customFormat="1" ht="9.75" customHeight="1">
      <c r="D99" s="477"/>
    </row>
    <row r="100" spans="4:4" s="448" customFormat="1" ht="15" customHeight="1">
      <c r="D100" s="477"/>
    </row>
    <row r="101" spans="4:4" s="448" customFormat="1" ht="9.75" customHeight="1">
      <c r="D101" s="477"/>
    </row>
    <row r="102" spans="4:4" s="448" customFormat="1" ht="15" customHeight="1">
      <c r="D102" s="477"/>
    </row>
    <row r="103" spans="4:4" s="448" customFormat="1" ht="9.75" customHeight="1">
      <c r="D103" s="477"/>
    </row>
    <row r="104" spans="4:4" s="448" customFormat="1" ht="15" customHeight="1">
      <c r="D104" s="477"/>
    </row>
    <row r="105" spans="4:4" s="448" customFormat="1" ht="9.75" customHeight="1">
      <c r="D105" s="477"/>
    </row>
    <row r="106" spans="4:4" s="448" customFormat="1" ht="18" customHeight="1">
      <c r="D106" s="477"/>
    </row>
    <row r="107" spans="4:4" s="448" customFormat="1" ht="15" customHeight="1">
      <c r="D107" s="477"/>
    </row>
    <row r="108" spans="4:4" s="448" customFormat="1" ht="9.75" customHeight="1">
      <c r="D108" s="477"/>
    </row>
    <row r="109" spans="4:4" s="448" customFormat="1" ht="15" customHeight="1">
      <c r="D109" s="477"/>
    </row>
    <row r="110" spans="4:4" s="448" customFormat="1" ht="9.75" customHeight="1">
      <c r="D110" s="477"/>
    </row>
    <row r="111" spans="4:4" s="448" customFormat="1" ht="5.0999999999999996" customHeight="1">
      <c r="D111" s="477"/>
    </row>
    <row r="112" spans="4:4" s="448" customFormat="1" ht="11.1" customHeight="1">
      <c r="D112" s="477"/>
    </row>
    <row r="113" spans="4:4" s="448" customFormat="1" ht="11.1" customHeight="1">
      <c r="D113" s="477"/>
    </row>
    <row r="114" spans="4:4" s="448" customFormat="1" ht="11.25" customHeight="1">
      <c r="D114" s="477"/>
    </row>
    <row r="115" spans="4:4" s="448" customFormat="1" ht="5.25" customHeight="1">
      <c r="D115" s="477"/>
    </row>
    <row r="116" spans="4:4" s="448" customFormat="1" ht="4.1500000000000004" customHeight="1">
      <c r="D116" s="477"/>
    </row>
    <row r="117" spans="4:4" s="448" customFormat="1" ht="11.1" customHeight="1">
      <c r="D117" s="477"/>
    </row>
    <row r="118" spans="4:4" s="448" customFormat="1" ht="10.5" customHeight="1">
      <c r="D118" s="477"/>
    </row>
    <row r="119" spans="4:4" s="448" customFormat="1">
      <c r="D119" s="477"/>
    </row>
    <row r="120" spans="4:4" s="448" customFormat="1">
      <c r="D120" s="477"/>
    </row>
    <row r="121" spans="4:4" s="448" customFormat="1">
      <c r="D121" s="477"/>
    </row>
    <row r="122" spans="4:4" s="448" customFormat="1">
      <c r="D122" s="477"/>
    </row>
    <row r="123" spans="4:4" s="448" customFormat="1">
      <c r="D123" s="477"/>
    </row>
    <row r="124" spans="4:4" s="448" customFormat="1">
      <c r="D124" s="477"/>
    </row>
    <row r="125" spans="4:4" s="448" customFormat="1">
      <c r="D125" s="477"/>
    </row>
    <row r="126" spans="4:4" s="448" customFormat="1">
      <c r="D126" s="477"/>
    </row>
    <row r="127" spans="4:4" s="448" customFormat="1">
      <c r="D127" s="477"/>
    </row>
    <row r="128" spans="4:4" s="448" customFormat="1">
      <c r="D128" s="477"/>
    </row>
    <row r="129" spans="4:4" s="448" customFormat="1">
      <c r="D129" s="477"/>
    </row>
    <row r="130" spans="4:4" s="448" customFormat="1">
      <c r="D130" s="477"/>
    </row>
    <row r="131" spans="4:4" s="448" customFormat="1">
      <c r="D131" s="477"/>
    </row>
    <row r="132" spans="4:4" s="448" customFormat="1">
      <c r="D132" s="477"/>
    </row>
    <row r="133" spans="4:4" s="448" customFormat="1">
      <c r="D133" s="477"/>
    </row>
    <row r="134" spans="4:4" s="448" customFormat="1">
      <c r="D134" s="477"/>
    </row>
    <row r="135" spans="4:4" s="448" customFormat="1">
      <c r="D135" s="477"/>
    </row>
    <row r="136" spans="4:4" s="448" customFormat="1">
      <c r="D136" s="477"/>
    </row>
    <row r="137" spans="4:4" s="448" customFormat="1">
      <c r="D137" s="477"/>
    </row>
    <row r="138" spans="4:4" s="448" customFormat="1">
      <c r="D138" s="477"/>
    </row>
    <row r="139" spans="4:4" s="448" customFormat="1">
      <c r="D139" s="477"/>
    </row>
    <row r="140" spans="4:4" s="448" customFormat="1">
      <c r="D140" s="477"/>
    </row>
    <row r="141" spans="4:4" s="448" customFormat="1">
      <c r="D141" s="477"/>
    </row>
    <row r="142" spans="4:4" s="448" customFormat="1">
      <c r="D142" s="477"/>
    </row>
    <row r="143" spans="4:4" s="448" customFormat="1">
      <c r="D143" s="477"/>
    </row>
    <row r="144" spans="4:4" s="448" customFormat="1">
      <c r="D144" s="477"/>
    </row>
    <row r="145" spans="4:4" s="448" customFormat="1">
      <c r="D145" s="477"/>
    </row>
    <row r="146" spans="4:4" s="448" customFormat="1">
      <c r="D146" s="477"/>
    </row>
    <row r="147" spans="4:4" s="448" customFormat="1">
      <c r="D147" s="477"/>
    </row>
    <row r="148" spans="4:4" s="448" customFormat="1">
      <c r="D148" s="477"/>
    </row>
    <row r="149" spans="4:4" s="448" customFormat="1">
      <c r="D149" s="477"/>
    </row>
    <row r="150" spans="4:4" s="448" customFormat="1">
      <c r="D150" s="477"/>
    </row>
    <row r="151" spans="4:4" s="448" customFormat="1">
      <c r="D151" s="477"/>
    </row>
    <row r="152" spans="4:4" s="448" customFormat="1">
      <c r="D152" s="477"/>
    </row>
    <row r="153" spans="4:4" s="448" customFormat="1">
      <c r="D153" s="477"/>
    </row>
    <row r="154" spans="4:4" s="448" customFormat="1">
      <c r="D154" s="477"/>
    </row>
    <row r="155" spans="4:4" s="448" customFormat="1">
      <c r="D155" s="477"/>
    </row>
    <row r="156" spans="4:4" s="448" customFormat="1">
      <c r="D156" s="477"/>
    </row>
    <row r="157" spans="4:4" s="448" customFormat="1">
      <c r="D157" s="477"/>
    </row>
    <row r="158" spans="4:4" s="448" customFormat="1">
      <c r="D158" s="477"/>
    </row>
    <row r="159" spans="4:4" s="448" customFormat="1">
      <c r="D159" s="477"/>
    </row>
    <row r="160" spans="4:4" s="448" customFormat="1">
      <c r="D160" s="477"/>
    </row>
    <row r="161" spans="4:4" s="448" customFormat="1">
      <c r="D161" s="477"/>
    </row>
    <row r="162" spans="4:4" s="448" customFormat="1">
      <c r="D162" s="477"/>
    </row>
    <row r="163" spans="4:4" s="448" customFormat="1">
      <c r="D163" s="477"/>
    </row>
    <row r="164" spans="4:4" s="448" customFormat="1">
      <c r="D164" s="477"/>
    </row>
    <row r="165" spans="4:4" s="448" customFormat="1">
      <c r="D165" s="477"/>
    </row>
    <row r="166" spans="4:4" s="448" customFormat="1">
      <c r="D166" s="477"/>
    </row>
    <row r="167" spans="4:4" s="448" customFormat="1">
      <c r="D167" s="477"/>
    </row>
    <row r="168" spans="4:4" s="448" customFormat="1">
      <c r="D168" s="477"/>
    </row>
    <row r="169" spans="4:4" s="448" customFormat="1">
      <c r="D169" s="477"/>
    </row>
    <row r="170" spans="4:4" s="448" customFormat="1">
      <c r="D170" s="477"/>
    </row>
    <row r="171" spans="4:4" s="448" customFormat="1">
      <c r="D171" s="477"/>
    </row>
    <row r="172" spans="4:4" s="448" customFormat="1">
      <c r="D172" s="477"/>
    </row>
    <row r="173" spans="4:4" s="448" customFormat="1">
      <c r="D173" s="477"/>
    </row>
    <row r="174" spans="4:4" s="448" customFormat="1">
      <c r="D174" s="477"/>
    </row>
    <row r="175" spans="4:4" s="448" customFormat="1">
      <c r="D175" s="477"/>
    </row>
    <row r="176" spans="4:4" s="448" customFormat="1">
      <c r="D176" s="477"/>
    </row>
    <row r="177" spans="4:4" s="448" customFormat="1">
      <c r="D177" s="477"/>
    </row>
    <row r="178" spans="4:4" s="448" customFormat="1">
      <c r="D178" s="477"/>
    </row>
    <row r="179" spans="4:4" s="448" customFormat="1">
      <c r="D179" s="477"/>
    </row>
    <row r="180" spans="4:4" s="448" customFormat="1">
      <c r="D180" s="477"/>
    </row>
    <row r="181" spans="4:4" s="448" customFormat="1">
      <c r="D181" s="477"/>
    </row>
    <row r="182" spans="4:4" s="448" customFormat="1">
      <c r="D182" s="477"/>
    </row>
    <row r="183" spans="4:4" s="448" customFormat="1">
      <c r="D183" s="477"/>
    </row>
    <row r="184" spans="4:4" s="448" customFormat="1">
      <c r="D184" s="477"/>
    </row>
    <row r="185" spans="4:4" s="448" customFormat="1">
      <c r="D185" s="477"/>
    </row>
    <row r="186" spans="4:4" s="448" customFormat="1">
      <c r="D186" s="477"/>
    </row>
    <row r="187" spans="4:4" s="448" customFormat="1">
      <c r="D187" s="477"/>
    </row>
    <row r="188" spans="4:4" s="448" customFormat="1">
      <c r="D188" s="477"/>
    </row>
    <row r="189" spans="4:4" s="448" customFormat="1">
      <c r="D189" s="477"/>
    </row>
    <row r="190" spans="4:4" s="448" customFormat="1">
      <c r="D190" s="477"/>
    </row>
    <row r="191" spans="4:4" s="448" customFormat="1">
      <c r="D191" s="477"/>
    </row>
    <row r="192" spans="4:4" s="448" customFormat="1">
      <c r="D192" s="477"/>
    </row>
    <row r="193" spans="4:4" s="448" customFormat="1">
      <c r="D193" s="477"/>
    </row>
    <row r="194" spans="4:4" s="448" customFormat="1">
      <c r="D194" s="477"/>
    </row>
    <row r="195" spans="4:4" s="448" customFormat="1">
      <c r="D195" s="477"/>
    </row>
    <row r="196" spans="4:4" s="448" customFormat="1">
      <c r="D196" s="477"/>
    </row>
    <row r="197" spans="4:4" s="448" customFormat="1">
      <c r="D197" s="477"/>
    </row>
    <row r="198" spans="4:4" s="448" customFormat="1">
      <c r="D198" s="477"/>
    </row>
    <row r="199" spans="4:4" s="448" customFormat="1">
      <c r="D199" s="477"/>
    </row>
    <row r="200" spans="4:4" s="448" customFormat="1">
      <c r="D200" s="477"/>
    </row>
    <row r="201" spans="4:4" s="448" customFormat="1">
      <c r="D201" s="477"/>
    </row>
    <row r="202" spans="4:4" s="448" customFormat="1">
      <c r="D202" s="477"/>
    </row>
    <row r="203" spans="4:4" s="448" customFormat="1">
      <c r="D203" s="477"/>
    </row>
    <row r="204" spans="4:4" s="448" customFormat="1">
      <c r="D204" s="477"/>
    </row>
    <row r="205" spans="4:4" s="448" customFormat="1">
      <c r="D205" s="477"/>
    </row>
    <row r="206" spans="4:4" s="448" customFormat="1">
      <c r="D206" s="477"/>
    </row>
    <row r="207" spans="4:4" s="448" customFormat="1">
      <c r="D207" s="477"/>
    </row>
    <row r="208" spans="4:4" s="448" customFormat="1">
      <c r="D208" s="477"/>
    </row>
    <row r="209" spans="4:4" s="448" customFormat="1">
      <c r="D209" s="477"/>
    </row>
    <row r="210" spans="4:4" s="448" customFormat="1">
      <c r="D210" s="477"/>
    </row>
    <row r="211" spans="4:4" s="448" customFormat="1">
      <c r="D211" s="477"/>
    </row>
    <row r="212" spans="4:4" s="448" customFormat="1">
      <c r="D212" s="477"/>
    </row>
    <row r="213" spans="4:4" s="448" customFormat="1">
      <c r="D213" s="477"/>
    </row>
    <row r="214" spans="4:4" s="448" customFormat="1">
      <c r="D214" s="477"/>
    </row>
    <row r="215" spans="4:4" s="448" customFormat="1">
      <c r="D215" s="477"/>
    </row>
    <row r="216" spans="4:4" s="448" customFormat="1">
      <c r="D216" s="477"/>
    </row>
    <row r="217" spans="4:4" s="448" customFormat="1">
      <c r="D217" s="477"/>
    </row>
    <row r="218" spans="4:4" s="448" customFormat="1">
      <c r="D218" s="477"/>
    </row>
    <row r="219" spans="4:4" s="448" customFormat="1">
      <c r="D219" s="477"/>
    </row>
    <row r="220" spans="4:4" s="448" customFormat="1">
      <c r="D220" s="477"/>
    </row>
    <row r="221" spans="4:4" s="448" customFormat="1">
      <c r="D221" s="477"/>
    </row>
    <row r="222" spans="4:4" s="448" customFormat="1">
      <c r="D222" s="477"/>
    </row>
    <row r="223" spans="4:4" s="448" customFormat="1">
      <c r="D223" s="477"/>
    </row>
    <row r="224" spans="4:4" s="448" customFormat="1">
      <c r="D224" s="477"/>
    </row>
    <row r="225" spans="4:4" s="448" customFormat="1">
      <c r="D225" s="477"/>
    </row>
    <row r="226" spans="4:4" s="448" customFormat="1">
      <c r="D226" s="477"/>
    </row>
    <row r="227" spans="4:4" s="448" customFormat="1">
      <c r="D227" s="477"/>
    </row>
    <row r="228" spans="4:4" s="448" customFormat="1">
      <c r="D228" s="477"/>
    </row>
    <row r="229" spans="4:4" s="448" customFormat="1">
      <c r="D229" s="477"/>
    </row>
    <row r="230" spans="4:4" s="448" customFormat="1">
      <c r="D230" s="477"/>
    </row>
    <row r="231" spans="4:4" s="448" customFormat="1">
      <c r="D231" s="477"/>
    </row>
    <row r="232" spans="4:4" s="448" customFormat="1">
      <c r="D232" s="477"/>
    </row>
    <row r="233" spans="4:4" s="448" customFormat="1">
      <c r="D233" s="477"/>
    </row>
    <row r="234" spans="4:4" s="448" customFormat="1">
      <c r="D234" s="477"/>
    </row>
    <row r="235" spans="4:4" s="448" customFormat="1">
      <c r="D235" s="477"/>
    </row>
    <row r="236" spans="4:4" s="448" customFormat="1">
      <c r="D236" s="477"/>
    </row>
    <row r="237" spans="4:4" s="448" customFormat="1">
      <c r="D237" s="477"/>
    </row>
    <row r="238" spans="4:4" s="448" customFormat="1">
      <c r="D238" s="477"/>
    </row>
    <row r="239" spans="4:4" s="448" customFormat="1">
      <c r="D239" s="477"/>
    </row>
    <row r="240" spans="4:4" s="448" customFormat="1">
      <c r="D240" s="477"/>
    </row>
    <row r="241" spans="4:4" s="448" customFormat="1">
      <c r="D241" s="477"/>
    </row>
    <row r="242" spans="4:4" s="448" customFormat="1">
      <c r="D242" s="477"/>
    </row>
    <row r="243" spans="4:4" s="448" customFormat="1">
      <c r="D243" s="477"/>
    </row>
    <row r="244" spans="4:4" s="448" customFormat="1">
      <c r="D244" s="477"/>
    </row>
    <row r="245" spans="4:4" s="448" customFormat="1">
      <c r="D245" s="477"/>
    </row>
    <row r="246" spans="4:4" s="448" customFormat="1">
      <c r="D246" s="477"/>
    </row>
    <row r="247" spans="4:4" s="448" customFormat="1">
      <c r="D247" s="477"/>
    </row>
    <row r="248" spans="4:4" s="448" customFormat="1">
      <c r="D248" s="477"/>
    </row>
    <row r="249" spans="4:4" s="448" customFormat="1">
      <c r="D249" s="477"/>
    </row>
    <row r="250" spans="4:4" s="448" customFormat="1">
      <c r="D250" s="477"/>
    </row>
    <row r="251" spans="4:4" s="448" customFormat="1">
      <c r="D251" s="477"/>
    </row>
    <row r="252" spans="4:4" s="448" customFormat="1">
      <c r="D252" s="477"/>
    </row>
    <row r="253" spans="4:4" s="448" customFormat="1">
      <c r="D253" s="477"/>
    </row>
    <row r="254" spans="4:4" s="448" customFormat="1">
      <c r="D254" s="477"/>
    </row>
    <row r="255" spans="4:4" s="448" customFormat="1">
      <c r="D255" s="477"/>
    </row>
    <row r="256" spans="4:4" s="448" customFormat="1">
      <c r="D256" s="477"/>
    </row>
    <row r="257" spans="4:4" s="448" customFormat="1">
      <c r="D257" s="477"/>
    </row>
    <row r="258" spans="4:4" s="448" customFormat="1">
      <c r="D258" s="477"/>
    </row>
    <row r="259" spans="4:4" s="448" customFormat="1">
      <c r="D259" s="477"/>
    </row>
    <row r="260" spans="4:4" s="448" customFormat="1">
      <c r="D260" s="477"/>
    </row>
    <row r="261" spans="4:4" s="448" customFormat="1">
      <c r="D261" s="477"/>
    </row>
    <row r="262" spans="4:4" s="448" customFormat="1">
      <c r="D262" s="477"/>
    </row>
    <row r="263" spans="4:4" s="448" customFormat="1">
      <c r="D263" s="477"/>
    </row>
    <row r="264" spans="4:4" s="448" customFormat="1">
      <c r="D264" s="477"/>
    </row>
    <row r="265" spans="4:4" s="448" customFormat="1">
      <c r="D265" s="477"/>
    </row>
    <row r="266" spans="4:4" s="448" customFormat="1">
      <c r="D266" s="477"/>
    </row>
    <row r="267" spans="4:4" s="448" customFormat="1">
      <c r="D267" s="477"/>
    </row>
    <row r="268" spans="4:4" s="448" customFormat="1">
      <c r="D268" s="477"/>
    </row>
    <row r="269" spans="4:4" s="448" customFormat="1">
      <c r="D269" s="477"/>
    </row>
    <row r="270" spans="4:4" s="448" customFormat="1">
      <c r="D270" s="477"/>
    </row>
    <row r="271" spans="4:4" s="448" customFormat="1">
      <c r="D271" s="477"/>
    </row>
    <row r="272" spans="4:4" s="448" customFormat="1">
      <c r="D272" s="477"/>
    </row>
    <row r="273" spans="4:4" s="448" customFormat="1">
      <c r="D273" s="477"/>
    </row>
    <row r="274" spans="4:4" s="448" customFormat="1">
      <c r="D274" s="477"/>
    </row>
    <row r="275" spans="4:4" s="448" customFormat="1">
      <c r="D275" s="477"/>
    </row>
    <row r="276" spans="4:4" s="448" customFormat="1">
      <c r="D276" s="477"/>
    </row>
    <row r="277" spans="4:4" s="448" customFormat="1">
      <c r="D277" s="477"/>
    </row>
    <row r="278" spans="4:4" s="448" customFormat="1">
      <c r="D278" s="477"/>
    </row>
    <row r="279" spans="4:4" s="448" customFormat="1">
      <c r="D279" s="477"/>
    </row>
    <row r="280" spans="4:4" s="448" customFormat="1">
      <c r="D280" s="477"/>
    </row>
    <row r="281" spans="4:4" s="448" customFormat="1">
      <c r="D281" s="477"/>
    </row>
    <row r="282" spans="4:4" s="448" customFormat="1">
      <c r="D282" s="477"/>
    </row>
    <row r="283" spans="4:4" s="448" customFormat="1">
      <c r="D283" s="477"/>
    </row>
    <row r="284" spans="4:4" s="448" customFormat="1">
      <c r="D284" s="477"/>
    </row>
    <row r="285" spans="4:4" s="448" customFormat="1">
      <c r="D285" s="477"/>
    </row>
    <row r="286" spans="4:4" s="448" customFormat="1">
      <c r="D286" s="477"/>
    </row>
    <row r="287" spans="4:4" s="448" customFormat="1">
      <c r="D287" s="477"/>
    </row>
    <row r="288" spans="4:4" s="448" customFormat="1">
      <c r="D288" s="477"/>
    </row>
    <row r="289" spans="4:4" s="448" customFormat="1">
      <c r="D289" s="477"/>
    </row>
    <row r="290" spans="4:4" s="448" customFormat="1">
      <c r="D290" s="477"/>
    </row>
    <row r="291" spans="4:4" s="448" customFormat="1">
      <c r="D291" s="477"/>
    </row>
    <row r="292" spans="4:4" s="448" customFormat="1">
      <c r="D292" s="477"/>
    </row>
    <row r="293" spans="4:4" s="448" customFormat="1">
      <c r="D293" s="477"/>
    </row>
    <row r="294" spans="4:4" s="448" customFormat="1">
      <c r="D294" s="477"/>
    </row>
    <row r="295" spans="4:4" s="448" customFormat="1">
      <c r="D295" s="477"/>
    </row>
    <row r="296" spans="4:4" s="448" customFormat="1">
      <c r="D296" s="477"/>
    </row>
    <row r="297" spans="4:4" s="448" customFormat="1">
      <c r="D297" s="477"/>
    </row>
    <row r="298" spans="4:4" s="448" customFormat="1">
      <c r="D298" s="477"/>
    </row>
    <row r="299" spans="4:4" s="448" customFormat="1">
      <c r="D299" s="477"/>
    </row>
    <row r="300" spans="4:4" s="448" customFormat="1">
      <c r="D300" s="477"/>
    </row>
    <row r="301" spans="4:4" s="448" customFormat="1">
      <c r="D301" s="477"/>
    </row>
    <row r="302" spans="4:4" s="448" customFormat="1">
      <c r="D302" s="477"/>
    </row>
    <row r="303" spans="4:4" s="448" customFormat="1">
      <c r="D303" s="477"/>
    </row>
    <row r="304" spans="4:4" s="448" customFormat="1">
      <c r="D304" s="477"/>
    </row>
    <row r="305" spans="4:4" s="448" customFormat="1">
      <c r="D305" s="477"/>
    </row>
    <row r="306" spans="4:4" s="448" customFormat="1">
      <c r="D306" s="477"/>
    </row>
    <row r="307" spans="4:4" s="448" customFormat="1">
      <c r="D307" s="477"/>
    </row>
    <row r="308" spans="4:4" s="448" customFormat="1">
      <c r="D308" s="477"/>
    </row>
    <row r="309" spans="4:4" s="448" customFormat="1">
      <c r="D309" s="477"/>
    </row>
    <row r="310" spans="4:4" s="448" customFormat="1">
      <c r="D310" s="477"/>
    </row>
    <row r="311" spans="4:4" s="448" customFormat="1">
      <c r="D311" s="477"/>
    </row>
    <row r="312" spans="4:4" s="448" customFormat="1">
      <c r="D312" s="477"/>
    </row>
    <row r="313" spans="4:4" s="448" customFormat="1">
      <c r="D313" s="477"/>
    </row>
    <row r="314" spans="4:4" s="448" customFormat="1">
      <c r="D314" s="477"/>
    </row>
    <row r="315" spans="4:4" s="448" customFormat="1">
      <c r="D315" s="477"/>
    </row>
    <row r="316" spans="4:4" s="448" customFormat="1">
      <c r="D316" s="477"/>
    </row>
    <row r="317" spans="4:4" s="448" customFormat="1">
      <c r="D317" s="477"/>
    </row>
    <row r="318" spans="4:4" s="448" customFormat="1">
      <c r="D318" s="477"/>
    </row>
    <row r="319" spans="4:4" s="448" customFormat="1">
      <c r="D319" s="477"/>
    </row>
    <row r="320" spans="4:4" s="448" customFormat="1">
      <c r="D320" s="477"/>
    </row>
    <row r="321" spans="4:4" s="448" customFormat="1">
      <c r="D321" s="477"/>
    </row>
    <row r="322" spans="4:4" s="448" customFormat="1">
      <c r="D322" s="477"/>
    </row>
    <row r="323" spans="4:4" s="448" customFormat="1">
      <c r="D323" s="477"/>
    </row>
    <row r="324" spans="4:4" s="448" customFormat="1">
      <c r="D324" s="477"/>
    </row>
    <row r="325" spans="4:4" s="448" customFormat="1">
      <c r="D325" s="477"/>
    </row>
    <row r="326" spans="4:4" s="448" customFormat="1">
      <c r="D326" s="477"/>
    </row>
    <row r="327" spans="4:4" s="448" customFormat="1">
      <c r="D327" s="477"/>
    </row>
    <row r="328" spans="4:4" s="448" customFormat="1">
      <c r="D328" s="477"/>
    </row>
    <row r="329" spans="4:4" s="448" customFormat="1">
      <c r="D329" s="477"/>
    </row>
    <row r="330" spans="4:4" s="448" customFormat="1">
      <c r="D330" s="477"/>
    </row>
    <row r="331" spans="4:4" s="448" customFormat="1">
      <c r="D331" s="477"/>
    </row>
    <row r="332" spans="4:4" s="448" customFormat="1">
      <c r="D332" s="477"/>
    </row>
    <row r="333" spans="4:4" s="448" customFormat="1">
      <c r="D333" s="477"/>
    </row>
    <row r="334" spans="4:4" s="448" customFormat="1">
      <c r="D334" s="477"/>
    </row>
    <row r="335" spans="4:4" s="448" customFormat="1">
      <c r="D335" s="477"/>
    </row>
    <row r="336" spans="4:4" s="448" customFormat="1">
      <c r="D336" s="477"/>
    </row>
    <row r="337" spans="4:4" s="448" customFormat="1">
      <c r="D337" s="477"/>
    </row>
    <row r="338" spans="4:4" s="448" customFormat="1">
      <c r="D338" s="477"/>
    </row>
    <row r="339" spans="4:4" s="448" customFormat="1">
      <c r="D339" s="477"/>
    </row>
    <row r="340" spans="4:4" s="448" customFormat="1">
      <c r="D340" s="477"/>
    </row>
    <row r="341" spans="4:4" s="448" customFormat="1">
      <c r="D341" s="477"/>
    </row>
    <row r="342" spans="4:4" s="448" customFormat="1">
      <c r="D342" s="477"/>
    </row>
    <row r="343" spans="4:4" s="448" customFormat="1">
      <c r="D343" s="477"/>
    </row>
    <row r="344" spans="4:4" s="448" customFormat="1">
      <c r="D344" s="477"/>
    </row>
    <row r="345" spans="4:4" s="448" customFormat="1">
      <c r="D345" s="477"/>
    </row>
    <row r="346" spans="4:4" s="448" customFormat="1">
      <c r="D346" s="477"/>
    </row>
    <row r="347" spans="4:4" s="448" customFormat="1">
      <c r="D347" s="477"/>
    </row>
    <row r="348" spans="4:4" s="448" customFormat="1">
      <c r="D348" s="477"/>
    </row>
    <row r="349" spans="4:4" s="448" customFormat="1">
      <c r="D349" s="477"/>
    </row>
    <row r="350" spans="4:4" s="448" customFormat="1">
      <c r="D350" s="477"/>
    </row>
    <row r="351" spans="4:4" s="448" customFormat="1">
      <c r="D351" s="477"/>
    </row>
    <row r="352" spans="4:4" s="448" customFormat="1">
      <c r="D352" s="477"/>
    </row>
    <row r="353" spans="4:4" s="448" customFormat="1">
      <c r="D353" s="477"/>
    </row>
    <row r="354" spans="4:4" s="448" customFormat="1">
      <c r="D354" s="477"/>
    </row>
    <row r="355" spans="4:4" s="448" customFormat="1">
      <c r="D355" s="477"/>
    </row>
    <row r="356" spans="4:4" s="448" customFormat="1">
      <c r="D356" s="477"/>
    </row>
    <row r="357" spans="4:4" s="448" customFormat="1">
      <c r="D357" s="477"/>
    </row>
    <row r="358" spans="4:4" s="448" customFormat="1">
      <c r="D358" s="477"/>
    </row>
    <row r="359" spans="4:4" s="448" customFormat="1">
      <c r="D359" s="477"/>
    </row>
    <row r="360" spans="4:4" s="448" customFormat="1">
      <c r="D360" s="477"/>
    </row>
    <row r="361" spans="4:4" s="448" customFormat="1">
      <c r="D361" s="477"/>
    </row>
    <row r="362" spans="4:4" s="448" customFormat="1">
      <c r="D362" s="477"/>
    </row>
    <row r="363" spans="4:4" s="448" customFormat="1">
      <c r="D363" s="477"/>
    </row>
    <row r="364" spans="4:4" s="448" customFormat="1">
      <c r="D364" s="477"/>
    </row>
    <row r="365" spans="4:4" s="448" customFormat="1">
      <c r="D365" s="477"/>
    </row>
    <row r="366" spans="4:4" s="448" customFormat="1">
      <c r="D366" s="477"/>
    </row>
    <row r="367" spans="4:4" s="448" customFormat="1">
      <c r="D367" s="477"/>
    </row>
    <row r="368" spans="4:4" s="448" customFormat="1">
      <c r="D368" s="477"/>
    </row>
    <row r="369" spans="4:4" s="448" customFormat="1">
      <c r="D369" s="477"/>
    </row>
    <row r="370" spans="4:4" s="448" customFormat="1">
      <c r="D370" s="477"/>
    </row>
    <row r="371" spans="4:4" s="448" customFormat="1">
      <c r="D371" s="477"/>
    </row>
    <row r="372" spans="4:4" s="448" customFormat="1">
      <c r="D372" s="477"/>
    </row>
    <row r="373" spans="4:4" s="448" customFormat="1">
      <c r="D373" s="477"/>
    </row>
    <row r="374" spans="4:4" s="448" customFormat="1">
      <c r="D374" s="477"/>
    </row>
    <row r="375" spans="4:4" s="448" customFormat="1">
      <c r="D375" s="477"/>
    </row>
    <row r="376" spans="4:4" s="448" customFormat="1">
      <c r="D376" s="477"/>
    </row>
    <row r="377" spans="4:4" s="448" customFormat="1">
      <c r="D377" s="477"/>
    </row>
    <row r="378" spans="4:4" s="448" customFormat="1">
      <c r="D378" s="477"/>
    </row>
    <row r="379" spans="4:4" s="448" customFormat="1">
      <c r="D379" s="477"/>
    </row>
    <row r="380" spans="4:4" s="448" customFormat="1">
      <c r="D380" s="477"/>
    </row>
    <row r="381" spans="4:4" s="448" customFormat="1">
      <c r="D381" s="477"/>
    </row>
    <row r="382" spans="4:4" s="448" customFormat="1">
      <c r="D382" s="477"/>
    </row>
    <row r="383" spans="4:4" s="448" customFormat="1">
      <c r="D383" s="477"/>
    </row>
    <row r="384" spans="4:4" s="448" customFormat="1">
      <c r="D384" s="477"/>
    </row>
    <row r="385" spans="4:4" s="448" customFormat="1">
      <c r="D385" s="477"/>
    </row>
    <row r="386" spans="4:4" s="448" customFormat="1">
      <c r="D386" s="477"/>
    </row>
    <row r="387" spans="4:4" s="448" customFormat="1">
      <c r="D387" s="477"/>
    </row>
    <row r="388" spans="4:4" s="448" customFormat="1">
      <c r="D388" s="477"/>
    </row>
    <row r="389" spans="4:4" s="448" customFormat="1">
      <c r="D389" s="477"/>
    </row>
    <row r="390" spans="4:4" s="448" customFormat="1">
      <c r="D390" s="477"/>
    </row>
    <row r="391" spans="4:4" s="448" customFormat="1">
      <c r="D391" s="477"/>
    </row>
    <row r="392" spans="4:4" s="448" customFormat="1">
      <c r="D392" s="477"/>
    </row>
    <row r="393" spans="4:4" s="448" customFormat="1">
      <c r="D393" s="477"/>
    </row>
    <row r="394" spans="4:4" s="448" customFormat="1">
      <c r="D394" s="477"/>
    </row>
    <row r="395" spans="4:4" s="448" customFormat="1">
      <c r="D395" s="477"/>
    </row>
    <row r="396" spans="4:4" s="448" customFormat="1">
      <c r="D396" s="477"/>
    </row>
    <row r="397" spans="4:4" s="448" customFormat="1">
      <c r="D397" s="477"/>
    </row>
    <row r="398" spans="4:4" s="448" customFormat="1">
      <c r="D398" s="477"/>
    </row>
    <row r="399" spans="4:4" s="448" customFormat="1">
      <c r="D399" s="477"/>
    </row>
    <row r="400" spans="4:4" s="448" customFormat="1">
      <c r="D400" s="477"/>
    </row>
    <row r="401" spans="4:4" s="448" customFormat="1">
      <c r="D401" s="477"/>
    </row>
    <row r="402" spans="4:4" s="448" customFormat="1">
      <c r="D402" s="477"/>
    </row>
    <row r="403" spans="4:4" s="448" customFormat="1">
      <c r="D403" s="477"/>
    </row>
    <row r="404" spans="4:4" s="448" customFormat="1">
      <c r="D404" s="477"/>
    </row>
    <row r="405" spans="4:4" s="448" customFormat="1">
      <c r="D405" s="477"/>
    </row>
    <row r="406" spans="4:4" s="448" customFormat="1">
      <c r="D406" s="477"/>
    </row>
    <row r="407" spans="4:4" s="448" customFormat="1">
      <c r="D407" s="477"/>
    </row>
    <row r="408" spans="4:4" s="448" customFormat="1">
      <c r="D408" s="477"/>
    </row>
    <row r="409" spans="4:4" s="448" customFormat="1">
      <c r="D409" s="477"/>
    </row>
    <row r="410" spans="4:4" s="448" customFormat="1">
      <c r="D410" s="477"/>
    </row>
    <row r="411" spans="4:4" s="448" customFormat="1">
      <c r="D411" s="477"/>
    </row>
    <row r="412" spans="4:4" s="448" customFormat="1">
      <c r="D412" s="477"/>
    </row>
    <row r="413" spans="4:4" s="448" customFormat="1">
      <c r="D413" s="477"/>
    </row>
    <row r="414" spans="4:4" s="448" customFormat="1">
      <c r="D414" s="477"/>
    </row>
    <row r="415" spans="4:4" s="448" customFormat="1">
      <c r="D415" s="477"/>
    </row>
    <row r="416" spans="4:4" s="448" customFormat="1">
      <c r="D416" s="477"/>
    </row>
    <row r="417" spans="4:4" s="448" customFormat="1">
      <c r="D417" s="477"/>
    </row>
    <row r="418" spans="4:4" s="448" customFormat="1">
      <c r="D418" s="477"/>
    </row>
    <row r="419" spans="4:4" s="448" customFormat="1">
      <c r="D419" s="477"/>
    </row>
    <row r="420" spans="4:4" s="448" customFormat="1">
      <c r="D420" s="477"/>
    </row>
    <row r="421" spans="4:4" s="448" customFormat="1">
      <c r="D421" s="477"/>
    </row>
    <row r="422" spans="4:4" s="448" customFormat="1">
      <c r="D422" s="477"/>
    </row>
    <row r="423" spans="4:4" s="448" customFormat="1">
      <c r="D423" s="477"/>
    </row>
    <row r="424" spans="4:4" s="448" customFormat="1">
      <c r="D424" s="477"/>
    </row>
    <row r="425" spans="4:4" s="448" customFormat="1">
      <c r="D425" s="477"/>
    </row>
    <row r="426" spans="4:4" s="448" customFormat="1">
      <c r="D426" s="477"/>
    </row>
    <row r="427" spans="4:4" s="448" customFormat="1">
      <c r="D427" s="477"/>
    </row>
    <row r="428" spans="4:4" s="448" customFormat="1">
      <c r="D428" s="477"/>
    </row>
    <row r="429" spans="4:4" s="448" customFormat="1">
      <c r="D429" s="477"/>
    </row>
    <row r="430" spans="4:4" s="448" customFormat="1">
      <c r="D430" s="477"/>
    </row>
    <row r="431" spans="4:4" s="448" customFormat="1">
      <c r="D431" s="477"/>
    </row>
    <row r="432" spans="4:4" s="448" customFormat="1">
      <c r="D432" s="477"/>
    </row>
    <row r="433" spans="4:4" s="448" customFormat="1">
      <c r="D433" s="477"/>
    </row>
    <row r="434" spans="4:4" s="448" customFormat="1">
      <c r="D434" s="477"/>
    </row>
    <row r="435" spans="4:4" s="448" customFormat="1">
      <c r="D435" s="477"/>
    </row>
    <row r="436" spans="4:4" s="448" customFormat="1">
      <c r="D436" s="477"/>
    </row>
    <row r="437" spans="4:4" s="448" customFormat="1">
      <c r="D437" s="477"/>
    </row>
    <row r="438" spans="4:4" s="448" customFormat="1">
      <c r="D438" s="477"/>
    </row>
    <row r="439" spans="4:4" s="448" customFormat="1">
      <c r="D439" s="477"/>
    </row>
    <row r="440" spans="4:4" s="448" customFormat="1">
      <c r="D440" s="477"/>
    </row>
    <row r="441" spans="4:4" s="448" customFormat="1">
      <c r="D441" s="477"/>
    </row>
    <row r="442" spans="4:4" s="448" customFormat="1">
      <c r="D442" s="477"/>
    </row>
    <row r="443" spans="4:4" s="448" customFormat="1">
      <c r="D443" s="477"/>
    </row>
    <row r="444" spans="4:4" s="448" customFormat="1">
      <c r="D444" s="477"/>
    </row>
    <row r="445" spans="4:4" s="448" customFormat="1">
      <c r="D445" s="477"/>
    </row>
    <row r="446" spans="4:4" s="448" customFormat="1">
      <c r="D446" s="477"/>
    </row>
    <row r="447" spans="4:4" s="448" customFormat="1">
      <c r="D447" s="477"/>
    </row>
    <row r="448" spans="4:4" s="448" customFormat="1">
      <c r="D448" s="477"/>
    </row>
    <row r="449" spans="4:4" s="448" customFormat="1">
      <c r="D449" s="477"/>
    </row>
    <row r="450" spans="4:4" s="448" customFormat="1">
      <c r="D450" s="477"/>
    </row>
    <row r="451" spans="4:4" s="448" customFormat="1">
      <c r="D451" s="477"/>
    </row>
    <row r="452" spans="4:4" s="448" customFormat="1">
      <c r="D452" s="477"/>
    </row>
    <row r="453" spans="4:4" s="448" customFormat="1">
      <c r="D453" s="477"/>
    </row>
    <row r="454" spans="4:4" s="448" customFormat="1">
      <c r="D454" s="477"/>
    </row>
    <row r="455" spans="4:4" s="448" customFormat="1">
      <c r="D455" s="477"/>
    </row>
    <row r="456" spans="4:4" s="448" customFormat="1">
      <c r="D456" s="477"/>
    </row>
    <row r="457" spans="4:4" s="448" customFormat="1">
      <c r="D457" s="477"/>
    </row>
    <row r="458" spans="4:4" s="448" customFormat="1">
      <c r="D458" s="477"/>
    </row>
    <row r="459" spans="4:4" s="448" customFormat="1">
      <c r="D459" s="477"/>
    </row>
    <row r="460" spans="4:4" s="448" customFormat="1">
      <c r="D460" s="477"/>
    </row>
    <row r="461" spans="4:4" s="448" customFormat="1">
      <c r="D461" s="477"/>
    </row>
    <row r="462" spans="4:4" s="448" customFormat="1">
      <c r="D462" s="477"/>
    </row>
    <row r="463" spans="4:4" s="448" customFormat="1">
      <c r="D463" s="477"/>
    </row>
    <row r="464" spans="4:4" s="448" customFormat="1">
      <c r="D464" s="477"/>
    </row>
    <row r="465" spans="4:4" s="448" customFormat="1">
      <c r="D465" s="477"/>
    </row>
    <row r="466" spans="4:4" s="448" customFormat="1">
      <c r="D466" s="477"/>
    </row>
    <row r="467" spans="4:4" s="448" customFormat="1">
      <c r="D467" s="477"/>
    </row>
    <row r="468" spans="4:4" s="448" customFormat="1">
      <c r="D468" s="477"/>
    </row>
    <row r="469" spans="4:4" s="448" customFormat="1">
      <c r="D469" s="477"/>
    </row>
    <row r="470" spans="4:4" s="448" customFormat="1">
      <c r="D470" s="477"/>
    </row>
    <row r="471" spans="4:4" s="448" customFormat="1">
      <c r="D471" s="477"/>
    </row>
    <row r="472" spans="4:4" s="448" customFormat="1">
      <c r="D472" s="477"/>
    </row>
    <row r="473" spans="4:4" s="448" customFormat="1">
      <c r="D473" s="477"/>
    </row>
    <row r="474" spans="4:4" s="448" customFormat="1">
      <c r="D474" s="477"/>
    </row>
    <row r="475" spans="4:4" s="448" customFormat="1">
      <c r="D475" s="477"/>
    </row>
    <row r="476" spans="4:4" s="448" customFormat="1">
      <c r="D476" s="477"/>
    </row>
    <row r="477" spans="4:4" s="448" customFormat="1">
      <c r="D477" s="477"/>
    </row>
    <row r="478" spans="4:4" s="448" customFormat="1">
      <c r="D478" s="477"/>
    </row>
    <row r="479" spans="4:4" s="448" customFormat="1">
      <c r="D479" s="477"/>
    </row>
    <row r="480" spans="4:4" s="448" customFormat="1">
      <c r="D480" s="477"/>
    </row>
    <row r="481" spans="4:4" s="448" customFormat="1">
      <c r="D481" s="477"/>
    </row>
    <row r="482" spans="4:4" s="448" customFormat="1">
      <c r="D482" s="477"/>
    </row>
    <row r="483" spans="4:4" s="448" customFormat="1">
      <c r="D483" s="477"/>
    </row>
    <row r="484" spans="4:4" s="448" customFormat="1">
      <c r="D484" s="477"/>
    </row>
    <row r="485" spans="4:4" s="448" customFormat="1">
      <c r="D485" s="477"/>
    </row>
    <row r="486" spans="4:4" s="448" customFormat="1">
      <c r="D486" s="477"/>
    </row>
    <row r="487" spans="4:4" s="448" customFormat="1">
      <c r="D487" s="477"/>
    </row>
    <row r="488" spans="4:4" s="448" customFormat="1">
      <c r="D488" s="477"/>
    </row>
    <row r="489" spans="4:4" s="448" customFormat="1">
      <c r="D489" s="477"/>
    </row>
    <row r="490" spans="4:4" s="448" customFormat="1">
      <c r="D490" s="477"/>
    </row>
    <row r="491" spans="4:4" s="448" customFormat="1">
      <c r="D491" s="477"/>
    </row>
    <row r="492" spans="4:4" s="448" customFormat="1">
      <c r="D492" s="477"/>
    </row>
    <row r="493" spans="4:4" s="448" customFormat="1">
      <c r="D493" s="477"/>
    </row>
    <row r="494" spans="4:4" s="448" customFormat="1">
      <c r="D494" s="477"/>
    </row>
    <row r="495" spans="4:4" s="448" customFormat="1">
      <c r="D495" s="477"/>
    </row>
    <row r="496" spans="4:4" s="448" customFormat="1">
      <c r="D496" s="477"/>
    </row>
    <row r="497" spans="4:4" s="448" customFormat="1">
      <c r="D497" s="477"/>
    </row>
    <row r="498" spans="4:4" s="448" customFormat="1">
      <c r="D498" s="477"/>
    </row>
    <row r="499" spans="4:4" s="448" customFormat="1">
      <c r="D499" s="477"/>
    </row>
    <row r="500" spans="4:4" s="448" customFormat="1">
      <c r="D500" s="477"/>
    </row>
    <row r="501" spans="4:4" s="448" customFormat="1">
      <c r="D501" s="477"/>
    </row>
    <row r="502" spans="4:4" s="448" customFormat="1">
      <c r="D502" s="477"/>
    </row>
    <row r="503" spans="4:4" s="448" customFormat="1">
      <c r="D503" s="477"/>
    </row>
    <row r="504" spans="4:4" s="448" customFormat="1">
      <c r="D504" s="477"/>
    </row>
    <row r="505" spans="4:4" s="448" customFormat="1">
      <c r="D505" s="477"/>
    </row>
    <row r="506" spans="4:4" s="448" customFormat="1">
      <c r="D506" s="477"/>
    </row>
    <row r="507" spans="4:4" s="448" customFormat="1">
      <c r="D507" s="477"/>
    </row>
    <row r="508" spans="4:4" s="448" customFormat="1">
      <c r="D508" s="477"/>
    </row>
    <row r="509" spans="4:4" s="448" customFormat="1">
      <c r="D509" s="477"/>
    </row>
    <row r="510" spans="4:4" s="448" customFormat="1">
      <c r="D510" s="477"/>
    </row>
    <row r="511" spans="4:4" s="448" customFormat="1">
      <c r="D511" s="477"/>
    </row>
    <row r="512" spans="4:4" s="448" customFormat="1">
      <c r="D512" s="477"/>
    </row>
    <row r="513" spans="4:4" s="448" customFormat="1">
      <c r="D513" s="477"/>
    </row>
    <row r="514" spans="4:4" s="448" customFormat="1">
      <c r="D514" s="477"/>
    </row>
    <row r="515" spans="4:4" s="448" customFormat="1">
      <c r="D515" s="477"/>
    </row>
    <row r="516" spans="4:4" s="448" customFormat="1">
      <c r="D516" s="477"/>
    </row>
    <row r="517" spans="4:4" s="448" customFormat="1">
      <c r="D517" s="477"/>
    </row>
    <row r="518" spans="4:4" s="448" customFormat="1">
      <c r="D518" s="477"/>
    </row>
    <row r="519" spans="4:4" s="448" customFormat="1">
      <c r="D519" s="477"/>
    </row>
    <row r="520" spans="4:4" s="448" customFormat="1">
      <c r="D520" s="477"/>
    </row>
    <row r="521" spans="4:4" s="448" customFormat="1">
      <c r="D521" s="477"/>
    </row>
    <row r="522" spans="4:4" s="448" customFormat="1">
      <c r="D522" s="477"/>
    </row>
    <row r="523" spans="4:4" s="448" customFormat="1">
      <c r="D523" s="477"/>
    </row>
    <row r="524" spans="4:4" s="448" customFormat="1">
      <c r="D524" s="477"/>
    </row>
    <row r="525" spans="4:4" s="448" customFormat="1">
      <c r="D525" s="477"/>
    </row>
    <row r="526" spans="4:4" s="448" customFormat="1">
      <c r="D526" s="477"/>
    </row>
    <row r="527" spans="4:4" s="448" customFormat="1">
      <c r="D527" s="477"/>
    </row>
    <row r="528" spans="4:4" s="448" customFormat="1">
      <c r="D528" s="477"/>
    </row>
    <row r="529" spans="4:4" s="448" customFormat="1">
      <c r="D529" s="477"/>
    </row>
    <row r="530" spans="4:4" s="448" customFormat="1">
      <c r="D530" s="477"/>
    </row>
    <row r="531" spans="4:4" s="448" customFormat="1">
      <c r="D531" s="477"/>
    </row>
    <row r="532" spans="4:4" s="448" customFormat="1">
      <c r="D532" s="477"/>
    </row>
    <row r="533" spans="4:4" s="448" customFormat="1">
      <c r="D533" s="477"/>
    </row>
    <row r="534" spans="4:4" s="448" customFormat="1">
      <c r="D534" s="477"/>
    </row>
    <row r="535" spans="4:4" s="448" customFormat="1">
      <c r="D535" s="477"/>
    </row>
    <row r="536" spans="4:4" s="448" customFormat="1">
      <c r="D536" s="477"/>
    </row>
    <row r="537" spans="4:4" s="448" customFormat="1">
      <c r="D537" s="477"/>
    </row>
    <row r="538" spans="4:4" s="448" customFormat="1">
      <c r="D538" s="477"/>
    </row>
    <row r="539" spans="4:4" s="448" customFormat="1">
      <c r="D539" s="477"/>
    </row>
  </sheetData>
  <mergeCells count="2">
    <mergeCell ref="E8:G8"/>
    <mergeCell ref="E9:G9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80" orientation="portrait" r:id="rId1"/>
  <headerFooter scaleWithDoc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R409"/>
  <sheetViews>
    <sheetView showGridLines="0" view="pageBreakPreview" zoomScale="90" zoomScaleNormal="120" zoomScaleSheetLayoutView="90" workbookViewId="0">
      <selection activeCell="B6" sqref="B6"/>
    </sheetView>
  </sheetViews>
  <sheetFormatPr defaultColWidth="7.5703125" defaultRowHeight="16.5"/>
  <cols>
    <col min="1" max="1" width="1.85546875" style="452" customWidth="1"/>
    <col min="2" max="2" width="12.28515625" style="452" customWidth="1"/>
    <col min="3" max="3" width="29.5703125" style="452" customWidth="1"/>
    <col min="4" max="4" width="8.140625" style="459" customWidth="1"/>
    <col min="5" max="5" width="8.140625" style="452" customWidth="1"/>
    <col min="6" max="6" width="8.28515625" style="452" customWidth="1"/>
    <col min="7" max="7" width="12.140625" style="452" customWidth="1"/>
    <col min="8" max="8" width="1.85546875" style="452" customWidth="1"/>
    <col min="9" max="9" width="8.140625" style="452" customWidth="1"/>
    <col min="10" max="10" width="8.28515625" style="452" customWidth="1"/>
    <col min="11" max="11" width="12.140625" style="452" customWidth="1"/>
    <col min="12" max="12" width="1.85546875" style="452" customWidth="1"/>
    <col min="13" max="14" width="7.5703125" style="452" customWidth="1"/>
    <col min="15" max="17" width="7.5703125" style="452"/>
    <col min="18" max="18" width="7.5703125" style="452" customWidth="1"/>
    <col min="19" max="16384" width="7.5703125" style="452"/>
  </cols>
  <sheetData>
    <row r="1" spans="1:12" ht="10.15" customHeight="1"/>
    <row r="2" spans="1:12" ht="10.15" customHeight="1"/>
    <row r="3" spans="1:12" ht="16.5" customHeight="1">
      <c r="B3" s="453" t="s">
        <v>1219</v>
      </c>
      <c r="C3" s="454" t="s">
        <v>746</v>
      </c>
      <c r="D3" s="455"/>
    </row>
    <row r="4" spans="1:12" ht="16.5" customHeight="1">
      <c r="B4" s="453"/>
      <c r="C4" s="454" t="s">
        <v>1176</v>
      </c>
      <c r="D4" s="455"/>
    </row>
    <row r="5" spans="1:12" ht="16.5" customHeight="1">
      <c r="B5" s="456" t="s">
        <v>1220</v>
      </c>
      <c r="C5" s="457" t="s">
        <v>747</v>
      </c>
      <c r="D5" s="458"/>
    </row>
    <row r="6" spans="1:12" ht="16.5" customHeight="1">
      <c r="B6" s="456"/>
      <c r="C6" s="457" t="s">
        <v>1176</v>
      </c>
      <c r="D6" s="458"/>
    </row>
    <row r="7" spans="1:12" ht="10.15" customHeight="1" thickBot="1">
      <c r="A7" s="457" t="s">
        <v>748</v>
      </c>
      <c r="L7" s="457" t="s">
        <v>748</v>
      </c>
    </row>
    <row r="8" spans="1:12" ht="15" customHeight="1" thickTop="1">
      <c r="A8" s="527"/>
      <c r="B8" s="1048" t="s">
        <v>707</v>
      </c>
      <c r="C8" s="1049"/>
      <c r="D8" s="1050" t="s">
        <v>1</v>
      </c>
      <c r="E8" s="1728" t="s">
        <v>708</v>
      </c>
      <c r="F8" s="1728"/>
      <c r="G8" s="1728"/>
      <c r="H8" s="1051"/>
      <c r="I8" s="1728" t="s">
        <v>709</v>
      </c>
      <c r="J8" s="1728"/>
      <c r="K8" s="1728"/>
      <c r="L8" s="527"/>
    </row>
    <row r="9" spans="1:12" ht="15" customHeight="1">
      <c r="A9" s="448"/>
      <c r="B9" s="413" t="s">
        <v>710</v>
      </c>
      <c r="C9" s="466"/>
      <c r="D9" s="625" t="s">
        <v>6</v>
      </c>
      <c r="E9" s="1725" t="s">
        <v>711</v>
      </c>
      <c r="F9" s="1725"/>
      <c r="G9" s="1725"/>
      <c r="H9" s="464"/>
      <c r="I9" s="1725" t="s">
        <v>712</v>
      </c>
      <c r="J9" s="1725"/>
      <c r="K9" s="1725"/>
      <c r="L9" s="448"/>
    </row>
    <row r="10" spans="1:12" ht="15" customHeight="1">
      <c r="A10" s="448"/>
      <c r="B10" s="438"/>
      <c r="C10" s="462"/>
      <c r="D10" s="422"/>
      <c r="E10" s="470" t="s">
        <v>2</v>
      </c>
      <c r="F10" s="470" t="s">
        <v>33</v>
      </c>
      <c r="G10" s="470" t="s">
        <v>34</v>
      </c>
      <c r="H10" s="438"/>
      <c r="I10" s="470" t="s">
        <v>2</v>
      </c>
      <c r="J10" s="470" t="s">
        <v>33</v>
      </c>
      <c r="K10" s="470" t="s">
        <v>34</v>
      </c>
      <c r="L10" s="448"/>
    </row>
    <row r="11" spans="1:12" ht="15" customHeight="1">
      <c r="A11" s="448"/>
      <c r="B11" s="438"/>
      <c r="C11" s="438"/>
      <c r="D11" s="465"/>
      <c r="E11" s="471" t="s">
        <v>7</v>
      </c>
      <c r="F11" s="471" t="s">
        <v>35</v>
      </c>
      <c r="G11" s="471" t="s">
        <v>36</v>
      </c>
      <c r="H11" s="554"/>
      <c r="I11" s="471" t="s">
        <v>7</v>
      </c>
      <c r="J11" s="471" t="s">
        <v>35</v>
      </c>
      <c r="K11" s="471" t="s">
        <v>36</v>
      </c>
      <c r="L11" s="548"/>
    </row>
    <row r="12" spans="1:12" ht="2.25" customHeight="1">
      <c r="A12" s="473"/>
      <c r="B12" s="473"/>
      <c r="C12" s="473"/>
      <c r="D12" s="566"/>
      <c r="E12" s="473"/>
      <c r="F12" s="473"/>
      <c r="G12" s="473"/>
      <c r="H12" s="473"/>
      <c r="I12" s="473"/>
      <c r="J12" s="473"/>
      <c r="K12" s="473"/>
      <c r="L12" s="473"/>
    </row>
    <row r="13" spans="1:12" ht="3" customHeight="1">
      <c r="A13" s="448"/>
      <c r="B13" s="448"/>
      <c r="C13" s="448"/>
      <c r="D13" s="477"/>
      <c r="E13" s="448"/>
      <c r="F13" s="448"/>
      <c r="G13" s="448"/>
      <c r="H13" s="448"/>
      <c r="I13" s="448"/>
      <c r="J13" s="448"/>
      <c r="K13" s="448"/>
      <c r="L13" s="448"/>
    </row>
    <row r="14" spans="1:12" ht="16.5" customHeight="1">
      <c r="A14" s="448"/>
      <c r="B14" s="461" t="s">
        <v>2</v>
      </c>
      <c r="C14" s="438"/>
      <c r="D14" s="1332">
        <v>2020</v>
      </c>
      <c r="E14" s="567">
        <f t="shared" ref="E14:G16" si="0">SUM(E18,E22,E26,E30,E34,E38,E42,E46,E50)</f>
        <v>3407</v>
      </c>
      <c r="F14" s="567">
        <f t="shared" si="0"/>
        <v>1843</v>
      </c>
      <c r="G14" s="567">
        <f t="shared" si="0"/>
        <v>1564</v>
      </c>
      <c r="H14" s="568"/>
      <c r="I14" s="567">
        <f t="shared" ref="I14:K16" si="1">SUM(I18,I22,I26,I30,I34,I38,I42,I46,I50)</f>
        <v>13360</v>
      </c>
      <c r="J14" s="567">
        <f t="shared" si="1"/>
        <v>5244</v>
      </c>
      <c r="K14" s="567">
        <f t="shared" si="1"/>
        <v>8116</v>
      </c>
      <c r="L14" s="448"/>
    </row>
    <row r="15" spans="1:12" ht="15" customHeight="1">
      <c r="A15" s="448"/>
      <c r="B15" s="549" t="s">
        <v>7</v>
      </c>
      <c r="C15" s="438"/>
      <c r="D15" s="1332">
        <v>2021</v>
      </c>
      <c r="E15" s="567">
        <f t="shared" si="0"/>
        <v>3681</v>
      </c>
      <c r="F15" s="567">
        <f t="shared" si="0"/>
        <v>1968</v>
      </c>
      <c r="G15" s="567">
        <f t="shared" si="0"/>
        <v>1713</v>
      </c>
      <c r="H15" s="568"/>
      <c r="I15" s="567">
        <f t="shared" si="1"/>
        <v>15721</v>
      </c>
      <c r="J15" s="567">
        <f t="shared" si="1"/>
        <v>6139</v>
      </c>
      <c r="K15" s="567">
        <f t="shared" si="1"/>
        <v>9582</v>
      </c>
      <c r="L15" s="448"/>
    </row>
    <row r="16" spans="1:12" ht="15" customHeight="1">
      <c r="A16" s="448"/>
      <c r="B16" s="549"/>
      <c r="C16" s="438"/>
      <c r="D16" s="1332">
        <v>2022</v>
      </c>
      <c r="E16" s="567">
        <f t="shared" si="0"/>
        <v>3814</v>
      </c>
      <c r="F16" s="567">
        <f t="shared" si="0"/>
        <v>2089</v>
      </c>
      <c r="G16" s="567">
        <f t="shared" si="0"/>
        <v>1725</v>
      </c>
      <c r="H16" s="480"/>
      <c r="I16" s="567">
        <f t="shared" si="1"/>
        <v>15030</v>
      </c>
      <c r="J16" s="567">
        <f t="shared" si="1"/>
        <v>5820</v>
      </c>
      <c r="K16" s="567">
        <f t="shared" si="1"/>
        <v>9210</v>
      </c>
      <c r="L16" s="448"/>
    </row>
    <row r="17" spans="1:12" ht="15" customHeight="1">
      <c r="A17" s="448"/>
      <c r="B17" s="413"/>
      <c r="C17" s="438"/>
      <c r="D17" s="427"/>
      <c r="E17" s="480"/>
      <c r="F17" s="480"/>
      <c r="G17" s="480"/>
      <c r="H17" s="480"/>
      <c r="I17" s="480"/>
      <c r="J17" s="480"/>
      <c r="K17" s="480"/>
      <c r="L17" s="448"/>
    </row>
    <row r="18" spans="1:12" ht="15" customHeight="1">
      <c r="A18" s="448"/>
      <c r="B18" s="461" t="s">
        <v>713</v>
      </c>
      <c r="C18" s="438"/>
      <c r="D18" s="427">
        <v>2020</v>
      </c>
      <c r="E18" s="480">
        <f>SUM(F18:G18)</f>
        <v>334</v>
      </c>
      <c r="F18" s="480">
        <v>138</v>
      </c>
      <c r="G18" s="480">
        <v>196</v>
      </c>
      <c r="H18" s="480"/>
      <c r="I18" s="480">
        <f>SUM(J18:K18)</f>
        <v>2780</v>
      </c>
      <c r="J18" s="480">
        <v>719</v>
      </c>
      <c r="K18" s="480">
        <v>2061</v>
      </c>
      <c r="L18" s="448"/>
    </row>
    <row r="19" spans="1:12" ht="15" customHeight="1">
      <c r="A19" s="448"/>
      <c r="B19" s="413" t="s">
        <v>714</v>
      </c>
      <c r="C19" s="438"/>
      <c r="D19" s="427">
        <v>2021</v>
      </c>
      <c r="E19" s="480">
        <f t="shared" ref="E19:E20" si="2">SUM(F19:G19)</f>
        <v>441</v>
      </c>
      <c r="F19" s="480">
        <v>202</v>
      </c>
      <c r="G19" s="480">
        <v>239</v>
      </c>
      <c r="H19" s="480"/>
      <c r="I19" s="480">
        <f t="shared" ref="I19:I20" si="3">SUM(J19:K19)</f>
        <v>2997</v>
      </c>
      <c r="J19" s="480">
        <v>773</v>
      </c>
      <c r="K19" s="480">
        <v>2224</v>
      </c>
      <c r="L19" s="448"/>
    </row>
    <row r="20" spans="1:12" ht="15" customHeight="1">
      <c r="A20" s="448"/>
      <c r="B20" s="413"/>
      <c r="C20" s="438"/>
      <c r="D20" s="427">
        <v>2022</v>
      </c>
      <c r="E20" s="480">
        <f t="shared" si="2"/>
        <v>370</v>
      </c>
      <c r="F20" s="480">
        <v>171</v>
      </c>
      <c r="G20" s="480">
        <v>199</v>
      </c>
      <c r="H20" s="480"/>
      <c r="I20" s="480">
        <f t="shared" si="3"/>
        <v>2400</v>
      </c>
      <c r="J20" s="480">
        <v>532</v>
      </c>
      <c r="K20" s="480">
        <v>1868</v>
      </c>
      <c r="L20" s="448"/>
    </row>
    <row r="21" spans="1:12" ht="15" customHeight="1">
      <c r="A21" s="448"/>
      <c r="B21" s="413"/>
      <c r="C21" s="438"/>
      <c r="D21" s="427"/>
      <c r="E21" s="480"/>
      <c r="F21" s="480"/>
      <c r="G21" s="480"/>
      <c r="H21" s="480"/>
      <c r="I21" s="480"/>
      <c r="J21" s="480"/>
      <c r="K21" s="480"/>
      <c r="L21" s="448"/>
    </row>
    <row r="22" spans="1:12" ht="15" customHeight="1">
      <c r="A22" s="448"/>
      <c r="B22" s="461" t="s">
        <v>715</v>
      </c>
      <c r="C22" s="438"/>
      <c r="D22" s="427">
        <v>2020</v>
      </c>
      <c r="E22" s="480">
        <f>SUM(F22:G22)</f>
        <v>356</v>
      </c>
      <c r="F22" s="480">
        <v>219</v>
      </c>
      <c r="G22" s="480">
        <v>137</v>
      </c>
      <c r="H22" s="480"/>
      <c r="I22" s="480">
        <f>SUM(J22:K22)</f>
        <v>1003</v>
      </c>
      <c r="J22" s="480">
        <v>360</v>
      </c>
      <c r="K22" s="480">
        <v>643</v>
      </c>
      <c r="L22" s="448"/>
    </row>
    <row r="23" spans="1:12" ht="15" customHeight="1">
      <c r="A23" s="448"/>
      <c r="B23" s="413" t="s">
        <v>716</v>
      </c>
      <c r="C23" s="461"/>
      <c r="D23" s="427">
        <v>2021</v>
      </c>
      <c r="E23" s="480">
        <f t="shared" ref="E23:E24" si="4">SUM(F23:G23)</f>
        <v>367</v>
      </c>
      <c r="F23" s="480">
        <v>205</v>
      </c>
      <c r="G23" s="480">
        <v>162</v>
      </c>
      <c r="H23" s="480"/>
      <c r="I23" s="480">
        <f t="shared" ref="I23:I24" si="5">SUM(J23:K23)</f>
        <v>1092</v>
      </c>
      <c r="J23" s="480">
        <v>399</v>
      </c>
      <c r="K23" s="480">
        <v>693</v>
      </c>
      <c r="L23" s="448"/>
    </row>
    <row r="24" spans="1:12" ht="15" customHeight="1">
      <c r="A24" s="448"/>
      <c r="B24" s="413"/>
      <c r="C24" s="461"/>
      <c r="D24" s="427">
        <v>2022</v>
      </c>
      <c r="E24" s="480">
        <f t="shared" si="4"/>
        <v>382</v>
      </c>
      <c r="F24" s="480">
        <v>229</v>
      </c>
      <c r="G24" s="480">
        <v>153</v>
      </c>
      <c r="H24" s="480"/>
      <c r="I24" s="480">
        <f t="shared" si="5"/>
        <v>1056</v>
      </c>
      <c r="J24" s="480">
        <v>382</v>
      </c>
      <c r="K24" s="480">
        <v>674</v>
      </c>
      <c r="L24" s="448"/>
    </row>
    <row r="25" spans="1:12" ht="15" customHeight="1">
      <c r="A25" s="448"/>
      <c r="B25" s="413"/>
      <c r="C25" s="461"/>
      <c r="D25" s="427"/>
      <c r="E25" s="480"/>
      <c r="F25" s="480"/>
      <c r="G25" s="480"/>
      <c r="H25" s="480"/>
      <c r="I25" s="480"/>
      <c r="J25" s="480"/>
      <c r="K25" s="480"/>
      <c r="L25" s="448"/>
    </row>
    <row r="26" spans="1:12" ht="15" customHeight="1">
      <c r="A26" s="448"/>
      <c r="B26" s="461" t="s">
        <v>717</v>
      </c>
      <c r="C26" s="438"/>
      <c r="D26" s="427">
        <v>2020</v>
      </c>
      <c r="E26" s="480">
        <f>SUM(F26:G26)</f>
        <v>847</v>
      </c>
      <c r="F26" s="480">
        <v>500</v>
      </c>
      <c r="G26" s="480">
        <v>347</v>
      </c>
      <c r="H26" s="480"/>
      <c r="I26" s="480">
        <f>SUM(J26:K26)</f>
        <v>3918</v>
      </c>
      <c r="J26" s="480">
        <v>1541</v>
      </c>
      <c r="K26" s="480">
        <v>2377</v>
      </c>
      <c r="L26" s="448"/>
    </row>
    <row r="27" spans="1:12" ht="15" customHeight="1">
      <c r="A27" s="448"/>
      <c r="B27" s="413" t="s">
        <v>718</v>
      </c>
      <c r="C27" s="438"/>
      <c r="D27" s="427">
        <v>2021</v>
      </c>
      <c r="E27" s="480">
        <f t="shared" ref="E27:E28" si="6">SUM(F27:G27)</f>
        <v>876</v>
      </c>
      <c r="F27" s="480">
        <v>512</v>
      </c>
      <c r="G27" s="480">
        <v>364</v>
      </c>
      <c r="H27" s="480"/>
      <c r="I27" s="480">
        <f t="shared" ref="I27:I28" si="7">SUM(J27:K27)</f>
        <v>4538</v>
      </c>
      <c r="J27" s="480">
        <v>1722</v>
      </c>
      <c r="K27" s="480">
        <v>2816</v>
      </c>
      <c r="L27" s="448"/>
    </row>
    <row r="28" spans="1:12" ht="15" customHeight="1">
      <c r="A28" s="448"/>
      <c r="B28" s="413"/>
      <c r="C28" s="438"/>
      <c r="D28" s="427">
        <v>2022</v>
      </c>
      <c r="E28" s="480">
        <f t="shared" si="6"/>
        <v>979</v>
      </c>
      <c r="F28" s="480">
        <v>578</v>
      </c>
      <c r="G28" s="480">
        <v>401</v>
      </c>
      <c r="H28" s="480"/>
      <c r="I28" s="480">
        <f t="shared" si="7"/>
        <v>4632</v>
      </c>
      <c r="J28" s="480">
        <v>1816</v>
      </c>
      <c r="K28" s="480">
        <v>2816</v>
      </c>
      <c r="L28" s="448"/>
    </row>
    <row r="29" spans="1:12" ht="15" customHeight="1">
      <c r="A29" s="448"/>
      <c r="B29" s="413"/>
      <c r="C29" s="438"/>
      <c r="D29" s="427"/>
      <c r="E29" s="480"/>
      <c r="F29" s="480"/>
      <c r="G29" s="480"/>
      <c r="H29" s="480"/>
      <c r="I29" s="480"/>
      <c r="J29" s="480"/>
      <c r="K29" s="480"/>
      <c r="L29" s="448"/>
    </row>
    <row r="30" spans="1:12" ht="15" customHeight="1">
      <c r="A30" s="448"/>
      <c r="B30" s="461" t="s">
        <v>719</v>
      </c>
      <c r="C30" s="438"/>
      <c r="D30" s="427">
        <v>2020</v>
      </c>
      <c r="E30" s="480">
        <f>SUM(F30:G30)</f>
        <v>674</v>
      </c>
      <c r="F30" s="480">
        <v>347</v>
      </c>
      <c r="G30" s="480">
        <v>327</v>
      </c>
      <c r="H30" s="480"/>
      <c r="I30" s="480">
        <f>SUM(J30:K30)</f>
        <v>1587</v>
      </c>
      <c r="J30" s="480">
        <v>675</v>
      </c>
      <c r="K30" s="480">
        <v>912</v>
      </c>
      <c r="L30" s="448"/>
    </row>
    <row r="31" spans="1:12" ht="15" customHeight="1">
      <c r="A31" s="448"/>
      <c r="B31" s="413" t="s">
        <v>1060</v>
      </c>
      <c r="C31" s="438"/>
      <c r="D31" s="427">
        <v>2021</v>
      </c>
      <c r="E31" s="480">
        <f t="shared" ref="E31:E32" si="8">SUM(F31:G31)</f>
        <v>790</v>
      </c>
      <c r="F31" s="480">
        <v>424</v>
      </c>
      <c r="G31" s="480">
        <v>366</v>
      </c>
      <c r="H31" s="480"/>
      <c r="I31" s="480">
        <f t="shared" ref="I31:I32" si="9">SUM(J31:K31)</f>
        <v>1633</v>
      </c>
      <c r="J31" s="480">
        <v>664</v>
      </c>
      <c r="K31" s="480">
        <v>969</v>
      </c>
      <c r="L31" s="448"/>
    </row>
    <row r="32" spans="1:12" ht="15" customHeight="1">
      <c r="A32" s="448"/>
      <c r="B32" s="413"/>
      <c r="C32" s="438"/>
      <c r="D32" s="427">
        <v>2022</v>
      </c>
      <c r="E32" s="480">
        <f t="shared" si="8"/>
        <v>690</v>
      </c>
      <c r="F32" s="480">
        <v>352</v>
      </c>
      <c r="G32" s="480">
        <v>338</v>
      </c>
      <c r="H32" s="480"/>
      <c r="I32" s="480">
        <f t="shared" si="9"/>
        <v>2069</v>
      </c>
      <c r="J32" s="480">
        <v>855</v>
      </c>
      <c r="K32" s="480">
        <v>1214</v>
      </c>
      <c r="L32" s="448"/>
    </row>
    <row r="33" spans="1:12" ht="15" customHeight="1">
      <c r="A33" s="448"/>
      <c r="B33" s="413"/>
      <c r="C33" s="438"/>
      <c r="D33" s="427"/>
      <c r="E33" s="480"/>
      <c r="F33" s="480"/>
      <c r="G33" s="480"/>
      <c r="H33" s="480"/>
      <c r="I33" s="480"/>
      <c r="J33" s="480"/>
      <c r="K33" s="480"/>
      <c r="L33" s="448"/>
    </row>
    <row r="34" spans="1:12" ht="15" customHeight="1">
      <c r="A34" s="448"/>
      <c r="B34" s="461" t="s">
        <v>720</v>
      </c>
      <c r="C34" s="438"/>
      <c r="D34" s="427">
        <v>2020</v>
      </c>
      <c r="E34" s="480">
        <f>SUM(F34:G34)</f>
        <v>819</v>
      </c>
      <c r="F34" s="480">
        <v>493</v>
      </c>
      <c r="G34" s="480">
        <v>326</v>
      </c>
      <c r="H34" s="480"/>
      <c r="I34" s="480">
        <f>SUM(J34:K34)</f>
        <v>2340</v>
      </c>
      <c r="J34" s="480">
        <v>1246</v>
      </c>
      <c r="K34" s="480">
        <v>1094</v>
      </c>
      <c r="L34" s="448"/>
    </row>
    <row r="35" spans="1:12" ht="15" customHeight="1">
      <c r="A35" s="448"/>
      <c r="B35" s="413" t="s">
        <v>721</v>
      </c>
      <c r="C35" s="438"/>
      <c r="D35" s="427">
        <v>2021</v>
      </c>
      <c r="E35" s="480">
        <f t="shared" ref="E35:E36" si="10">SUM(F35:G35)</f>
        <v>830</v>
      </c>
      <c r="F35" s="480">
        <v>465</v>
      </c>
      <c r="G35" s="480">
        <v>365</v>
      </c>
      <c r="H35" s="480"/>
      <c r="I35" s="480">
        <f t="shared" ref="I35:I36" si="11">SUM(J35:K35)</f>
        <v>2763</v>
      </c>
      <c r="J35" s="480">
        <v>1494</v>
      </c>
      <c r="K35" s="480">
        <v>1269</v>
      </c>
      <c r="L35" s="448"/>
    </row>
    <row r="36" spans="1:12" ht="15" customHeight="1">
      <c r="A36" s="448"/>
      <c r="B36" s="413"/>
      <c r="C36" s="438"/>
      <c r="D36" s="427">
        <v>2022</v>
      </c>
      <c r="E36" s="480">
        <f t="shared" si="10"/>
        <v>903</v>
      </c>
      <c r="F36" s="480">
        <v>541</v>
      </c>
      <c r="G36" s="480">
        <v>362</v>
      </c>
      <c r="H36" s="480"/>
      <c r="I36" s="480">
        <f t="shared" si="11"/>
        <v>2615</v>
      </c>
      <c r="J36" s="480">
        <v>1388</v>
      </c>
      <c r="K36" s="480">
        <v>1227</v>
      </c>
      <c r="L36" s="448"/>
    </row>
    <row r="37" spans="1:12" ht="15" customHeight="1">
      <c r="A37" s="448"/>
      <c r="B37" s="413"/>
      <c r="C37" s="438"/>
      <c r="D37" s="427"/>
      <c r="E37" s="480"/>
      <c r="F37" s="480"/>
      <c r="G37" s="480"/>
      <c r="H37" s="480"/>
      <c r="I37" s="480"/>
      <c r="J37" s="480"/>
      <c r="K37" s="480"/>
      <c r="L37" s="448"/>
    </row>
    <row r="38" spans="1:12" ht="15" customHeight="1">
      <c r="A38" s="448"/>
      <c r="B38" s="461" t="s">
        <v>722</v>
      </c>
      <c r="C38" s="438"/>
      <c r="D38" s="427">
        <v>2020</v>
      </c>
      <c r="E38" s="480">
        <f>SUM(F38:G38)</f>
        <v>48</v>
      </c>
      <c r="F38" s="480">
        <v>25</v>
      </c>
      <c r="G38" s="480">
        <v>23</v>
      </c>
      <c r="H38" s="480"/>
      <c r="I38" s="480">
        <f>SUM(J38:K38)</f>
        <v>183</v>
      </c>
      <c r="J38" s="480">
        <v>74</v>
      </c>
      <c r="K38" s="480">
        <v>109</v>
      </c>
      <c r="L38" s="448"/>
    </row>
    <row r="39" spans="1:12" ht="15" customHeight="1">
      <c r="A39" s="448"/>
      <c r="B39" s="462" t="s">
        <v>723</v>
      </c>
      <c r="C39" s="413"/>
      <c r="D39" s="427">
        <v>2021</v>
      </c>
      <c r="E39" s="480">
        <f t="shared" ref="E39:E40" si="12">SUM(F39:G39)</f>
        <v>60</v>
      </c>
      <c r="F39" s="480">
        <v>37</v>
      </c>
      <c r="G39" s="480">
        <v>23</v>
      </c>
      <c r="H39" s="480"/>
      <c r="I39" s="480">
        <f t="shared" ref="I39:I40" si="13">SUM(J39:K39)</f>
        <v>176</v>
      </c>
      <c r="J39" s="480">
        <v>66</v>
      </c>
      <c r="K39" s="480">
        <v>110</v>
      </c>
      <c r="L39" s="448"/>
    </row>
    <row r="40" spans="1:12" ht="15" customHeight="1">
      <c r="A40" s="448"/>
      <c r="B40" s="462"/>
      <c r="C40" s="413"/>
      <c r="D40" s="427">
        <v>2022</v>
      </c>
      <c r="E40" s="480">
        <f t="shared" si="12"/>
        <v>136</v>
      </c>
      <c r="F40" s="480">
        <v>78</v>
      </c>
      <c r="G40" s="480">
        <v>58</v>
      </c>
      <c r="H40" s="480"/>
      <c r="I40" s="480">
        <f t="shared" si="13"/>
        <v>337</v>
      </c>
      <c r="J40" s="480">
        <v>123</v>
      </c>
      <c r="K40" s="480">
        <v>214</v>
      </c>
      <c r="L40" s="448"/>
    </row>
    <row r="41" spans="1:12" ht="15" customHeight="1">
      <c r="A41" s="448"/>
      <c r="B41" s="462"/>
      <c r="C41" s="413"/>
      <c r="D41" s="427"/>
      <c r="E41" s="480"/>
      <c r="F41" s="480"/>
      <c r="G41" s="480"/>
      <c r="H41" s="480"/>
      <c r="I41" s="480"/>
      <c r="J41" s="480"/>
      <c r="K41" s="480"/>
      <c r="L41" s="448"/>
    </row>
    <row r="42" spans="1:12" ht="15" customHeight="1">
      <c r="A42" s="448"/>
      <c r="B42" s="461" t="s">
        <v>724</v>
      </c>
      <c r="C42" s="438"/>
      <c r="D42" s="427">
        <v>2020</v>
      </c>
      <c r="E42" s="480">
        <f>SUM(F42:G42)</f>
        <v>288</v>
      </c>
      <c r="F42" s="480">
        <v>108</v>
      </c>
      <c r="G42" s="480">
        <v>180</v>
      </c>
      <c r="H42" s="480"/>
      <c r="I42" s="480">
        <f>SUM(J42:K42)</f>
        <v>1187</v>
      </c>
      <c r="J42" s="480">
        <v>409</v>
      </c>
      <c r="K42" s="480">
        <v>778</v>
      </c>
      <c r="L42" s="448"/>
    </row>
    <row r="43" spans="1:12" ht="15" customHeight="1">
      <c r="A43" s="448"/>
      <c r="B43" s="413" t="s">
        <v>725</v>
      </c>
      <c r="C43" s="438"/>
      <c r="D43" s="427">
        <v>2021</v>
      </c>
      <c r="E43" s="480">
        <f t="shared" ref="E43:E44" si="14">SUM(F43:G43)</f>
        <v>267</v>
      </c>
      <c r="F43" s="480">
        <v>99</v>
      </c>
      <c r="G43" s="480">
        <v>168</v>
      </c>
      <c r="H43" s="480"/>
      <c r="I43" s="480">
        <f t="shared" ref="I43:I44" si="15">SUM(J43:K43)</f>
        <v>2142</v>
      </c>
      <c r="J43" s="480">
        <v>840</v>
      </c>
      <c r="K43" s="480">
        <v>1302</v>
      </c>
      <c r="L43" s="448"/>
    </row>
    <row r="44" spans="1:12" ht="15" customHeight="1">
      <c r="A44" s="448"/>
      <c r="B44" s="413"/>
      <c r="C44" s="438"/>
      <c r="D44" s="427">
        <v>2022</v>
      </c>
      <c r="E44" s="480">
        <f t="shared" si="14"/>
        <v>300</v>
      </c>
      <c r="F44" s="480">
        <v>120</v>
      </c>
      <c r="G44" s="480">
        <v>180</v>
      </c>
      <c r="H44" s="480"/>
      <c r="I44" s="480">
        <f t="shared" si="15"/>
        <v>1471</v>
      </c>
      <c r="J44" s="480">
        <v>514</v>
      </c>
      <c r="K44" s="480">
        <v>957</v>
      </c>
      <c r="L44" s="448"/>
    </row>
    <row r="45" spans="1:12" ht="15" customHeight="1">
      <c r="A45" s="448"/>
      <c r="B45" s="413"/>
      <c r="C45" s="438"/>
      <c r="D45" s="427"/>
      <c r="E45" s="480"/>
      <c r="F45" s="480"/>
      <c r="G45" s="480"/>
      <c r="H45" s="480"/>
      <c r="I45" s="480"/>
      <c r="J45" s="480"/>
      <c r="K45" s="480"/>
      <c r="L45" s="448"/>
    </row>
    <row r="46" spans="1:12" ht="15" customHeight="1">
      <c r="A46" s="448"/>
      <c r="B46" s="461" t="s">
        <v>726</v>
      </c>
      <c r="C46" s="413"/>
      <c r="D46" s="427">
        <v>2020</v>
      </c>
      <c r="E46" s="480">
        <f>SUM(F46:G46)</f>
        <v>37</v>
      </c>
      <c r="F46" s="480">
        <v>10</v>
      </c>
      <c r="G46" s="480">
        <v>27</v>
      </c>
      <c r="H46" s="480"/>
      <c r="I46" s="480">
        <f>SUM(J46:K46)</f>
        <v>357</v>
      </c>
      <c r="J46" s="480">
        <v>219</v>
      </c>
      <c r="K46" s="480">
        <v>138</v>
      </c>
      <c r="L46" s="448"/>
    </row>
    <row r="47" spans="1:12" ht="15" customHeight="1">
      <c r="A47" s="448"/>
      <c r="B47" s="462" t="s">
        <v>727</v>
      </c>
      <c r="C47" s="413"/>
      <c r="D47" s="427">
        <v>2021</v>
      </c>
      <c r="E47" s="480">
        <f t="shared" ref="E47:E48" si="16">SUM(F47:G47)</f>
        <v>43</v>
      </c>
      <c r="F47" s="480">
        <v>18</v>
      </c>
      <c r="G47" s="480">
        <v>25</v>
      </c>
      <c r="H47" s="480"/>
      <c r="I47" s="480">
        <f t="shared" ref="I47:I48" si="17">SUM(J47:K47)</f>
        <v>321</v>
      </c>
      <c r="J47" s="480">
        <v>164</v>
      </c>
      <c r="K47" s="480">
        <v>157</v>
      </c>
      <c r="L47" s="448"/>
    </row>
    <row r="48" spans="1:12" ht="15" customHeight="1">
      <c r="A48" s="448"/>
      <c r="B48" s="462"/>
      <c r="C48" s="413"/>
      <c r="D48" s="427">
        <v>2022</v>
      </c>
      <c r="E48" s="480">
        <f t="shared" si="16"/>
        <v>45</v>
      </c>
      <c r="F48" s="480">
        <v>15</v>
      </c>
      <c r="G48" s="480">
        <v>30</v>
      </c>
      <c r="H48" s="480"/>
      <c r="I48" s="480">
        <f t="shared" si="17"/>
        <v>414</v>
      </c>
      <c r="J48" s="480">
        <v>207</v>
      </c>
      <c r="K48" s="480">
        <v>207</v>
      </c>
      <c r="L48" s="448"/>
    </row>
    <row r="49" spans="1:18" ht="15" customHeight="1">
      <c r="A49" s="448"/>
      <c r="B49" s="462"/>
      <c r="C49" s="413"/>
      <c r="D49" s="427"/>
      <c r="E49" s="480"/>
      <c r="F49" s="480"/>
      <c r="G49" s="480"/>
      <c r="H49" s="480"/>
      <c r="I49" s="480"/>
      <c r="J49" s="480"/>
      <c r="K49" s="480"/>
      <c r="L49" s="448"/>
    </row>
    <row r="50" spans="1:18" ht="15" customHeight="1">
      <c r="A50" s="448"/>
      <c r="B50" s="461" t="s">
        <v>728</v>
      </c>
      <c r="C50" s="438"/>
      <c r="D50" s="427">
        <v>2020</v>
      </c>
      <c r="E50" s="480">
        <f>SUM(F50:G50)</f>
        <v>4</v>
      </c>
      <c r="F50" s="480">
        <v>3</v>
      </c>
      <c r="G50" s="480">
        <v>1</v>
      </c>
      <c r="H50" s="480"/>
      <c r="I50" s="480">
        <f>SUM(J50:K50)</f>
        <v>5</v>
      </c>
      <c r="J50" s="480">
        <v>1</v>
      </c>
      <c r="K50" s="480">
        <v>4</v>
      </c>
      <c r="L50" s="448"/>
    </row>
    <row r="51" spans="1:18" ht="15" customHeight="1">
      <c r="A51" s="448"/>
      <c r="B51" s="413" t="s">
        <v>749</v>
      </c>
      <c r="C51" s="438"/>
      <c r="D51" s="427">
        <v>2021</v>
      </c>
      <c r="E51" s="480">
        <f t="shared" ref="E51:E52" si="18">SUM(F51:G51)</f>
        <v>7</v>
      </c>
      <c r="F51" s="480">
        <v>6</v>
      </c>
      <c r="G51" s="480">
        <v>1</v>
      </c>
      <c r="H51" s="480"/>
      <c r="I51" s="480">
        <f t="shared" ref="I51:I52" si="19">SUM(J51:K51)</f>
        <v>59</v>
      </c>
      <c r="J51" s="480">
        <v>17</v>
      </c>
      <c r="K51" s="480">
        <v>42</v>
      </c>
      <c r="L51" s="448"/>
    </row>
    <row r="52" spans="1:18" ht="15" customHeight="1">
      <c r="A52" s="448"/>
      <c r="B52" s="413"/>
      <c r="C52" s="438"/>
      <c r="D52" s="427">
        <v>2022</v>
      </c>
      <c r="E52" s="480">
        <f t="shared" si="18"/>
        <v>9</v>
      </c>
      <c r="F52" s="480">
        <v>5</v>
      </c>
      <c r="G52" s="480">
        <v>4</v>
      </c>
      <c r="H52" s="480"/>
      <c r="I52" s="480">
        <f t="shared" si="19"/>
        <v>36</v>
      </c>
      <c r="J52" s="480">
        <v>3</v>
      </c>
      <c r="K52" s="480">
        <v>33</v>
      </c>
      <c r="L52" s="448"/>
    </row>
    <row r="53" spans="1:18" ht="15" customHeight="1" thickBot="1">
      <c r="A53" s="484"/>
      <c r="B53" s="535"/>
      <c r="C53" s="536"/>
      <c r="D53" s="537"/>
      <c r="E53" s="536"/>
      <c r="F53" s="521"/>
      <c r="G53" s="521"/>
      <c r="H53" s="521"/>
      <c r="I53" s="569"/>
      <c r="J53" s="570"/>
      <c r="K53" s="571"/>
      <c r="L53" s="484"/>
    </row>
    <row r="54" spans="1:18" s="524" customFormat="1" ht="15" customHeight="1">
      <c r="A54" s="384"/>
      <c r="B54" s="384"/>
      <c r="C54" s="384"/>
      <c r="D54" s="492"/>
      <c r="E54" s="492"/>
      <c r="F54" s="492"/>
      <c r="G54" s="492"/>
      <c r="H54" s="492"/>
      <c r="I54" s="492"/>
      <c r="J54" s="572"/>
      <c r="L54" s="367" t="s">
        <v>829</v>
      </c>
    </row>
    <row r="55" spans="1:18" s="573" customFormat="1" ht="15" customHeight="1">
      <c r="F55" s="526"/>
      <c r="G55" s="524"/>
      <c r="H55" s="524"/>
      <c r="I55" s="524"/>
      <c r="J55" s="524"/>
      <c r="L55" s="368" t="s">
        <v>810</v>
      </c>
      <c r="M55" s="492"/>
      <c r="N55" s="384"/>
      <c r="O55" s="384"/>
      <c r="P55" s="523"/>
      <c r="Q55" s="523"/>
    </row>
    <row r="56" spans="1:18" ht="3" customHeight="1">
      <c r="A56" s="542"/>
      <c r="B56" s="529"/>
      <c r="C56" s="529"/>
      <c r="D56" s="574"/>
      <c r="E56" s="529"/>
      <c r="F56" s="529"/>
      <c r="G56" s="529"/>
      <c r="H56" s="529"/>
      <c r="I56" s="575" t="s">
        <v>750</v>
      </c>
      <c r="J56" s="448"/>
      <c r="K56" s="529"/>
      <c r="L56" s="542"/>
      <c r="M56" s="574"/>
      <c r="N56" s="529"/>
      <c r="O56" s="529"/>
      <c r="P56" s="529"/>
      <c r="Q56" s="529"/>
      <c r="R56" s="575" t="s">
        <v>750</v>
      </c>
    </row>
    <row r="57" spans="1:18" ht="15" customHeight="1"/>
    <row r="58" spans="1:18" ht="15" customHeight="1"/>
    <row r="59" spans="1:18" ht="15" customHeight="1"/>
    <row r="60" spans="1:18" ht="15" customHeight="1"/>
    <row r="61" spans="1:18" ht="3.75" customHeight="1"/>
    <row r="62" spans="1:18" ht="3" customHeight="1"/>
    <row r="63" spans="1:18" ht="16.5" customHeight="1"/>
    <row r="64" spans="1:18" ht="15" customHeight="1"/>
    <row r="65" spans="4:4" ht="5.25" customHeight="1"/>
    <row r="66" spans="4:4" ht="15" customHeight="1"/>
    <row r="67" spans="4:4" ht="15" customHeight="1"/>
    <row r="68" spans="4:4" ht="15" customHeight="1"/>
    <row r="69" spans="4:4" ht="15" customHeight="1"/>
    <row r="70" spans="4:4" ht="15" customHeight="1"/>
    <row r="71" spans="4:4" ht="15" customHeight="1"/>
    <row r="72" spans="4:4" ht="15" customHeight="1"/>
    <row r="73" spans="4:4" ht="15" customHeight="1"/>
    <row r="74" spans="4:4" ht="15" customHeight="1"/>
    <row r="75" spans="4:4" ht="15" customHeight="1"/>
    <row r="76" spans="4:4" ht="15" customHeight="1"/>
    <row r="77" spans="4:4" ht="15" customHeight="1"/>
    <row r="78" spans="4:4" ht="15" customHeight="1"/>
    <row r="79" spans="4:4" s="448" customFormat="1" ht="15" customHeight="1">
      <c r="D79" s="477"/>
    </row>
    <row r="80" spans="4:4" s="448" customFormat="1" ht="15" customHeight="1">
      <c r="D80" s="477"/>
    </row>
    <row r="81" spans="2:4" s="448" customFormat="1" ht="15" customHeight="1">
      <c r="D81" s="477"/>
    </row>
    <row r="82" spans="2:4" s="448" customFormat="1" ht="15" customHeight="1">
      <c r="D82" s="477"/>
    </row>
    <row r="83" spans="2:4" s="448" customFormat="1" ht="15" customHeight="1">
      <c r="D83" s="477"/>
    </row>
    <row r="84" spans="2:4" s="448" customFormat="1" ht="3" customHeight="1">
      <c r="D84" s="477"/>
    </row>
    <row r="85" spans="2:4" s="448" customFormat="1" ht="3" customHeight="1">
      <c r="D85" s="477"/>
    </row>
    <row r="86" spans="2:4" s="542" customFormat="1" ht="13.15" customHeight="1">
      <c r="D86" s="541"/>
    </row>
    <row r="87" spans="2:4" s="542" customFormat="1" ht="13.15" customHeight="1">
      <c r="D87" s="541"/>
    </row>
    <row r="88" spans="2:4" s="448" customFormat="1" ht="6.75" customHeight="1">
      <c r="B88" s="449"/>
      <c r="C88" s="576"/>
      <c r="D88" s="543"/>
    </row>
    <row r="89" spans="2:4" s="448" customFormat="1">
      <c r="D89" s="477"/>
    </row>
    <row r="90" spans="2:4" s="448" customFormat="1">
      <c r="D90" s="477"/>
    </row>
    <row r="91" spans="2:4" s="448" customFormat="1">
      <c r="D91" s="477"/>
    </row>
    <row r="92" spans="2:4" s="448" customFormat="1">
      <c r="D92" s="477"/>
    </row>
    <row r="93" spans="2:4" s="448" customFormat="1">
      <c r="D93" s="477"/>
    </row>
    <row r="94" spans="2:4" s="448" customFormat="1">
      <c r="D94" s="477"/>
    </row>
    <row r="95" spans="2:4" s="448" customFormat="1">
      <c r="D95" s="477"/>
    </row>
    <row r="96" spans="2:4" s="448" customFormat="1">
      <c r="D96" s="477"/>
    </row>
    <row r="97" spans="4:4" s="448" customFormat="1">
      <c r="D97" s="477"/>
    </row>
    <row r="98" spans="4:4" s="448" customFormat="1">
      <c r="D98" s="477"/>
    </row>
    <row r="99" spans="4:4" s="448" customFormat="1">
      <c r="D99" s="477"/>
    </row>
    <row r="100" spans="4:4" s="448" customFormat="1">
      <c r="D100" s="477"/>
    </row>
    <row r="101" spans="4:4" s="448" customFormat="1">
      <c r="D101" s="477"/>
    </row>
    <row r="102" spans="4:4" s="448" customFormat="1">
      <c r="D102" s="477"/>
    </row>
    <row r="103" spans="4:4" s="448" customFormat="1">
      <c r="D103" s="477"/>
    </row>
    <row r="104" spans="4:4" s="448" customFormat="1">
      <c r="D104" s="477"/>
    </row>
    <row r="105" spans="4:4" s="448" customFormat="1">
      <c r="D105" s="477"/>
    </row>
    <row r="106" spans="4:4" s="448" customFormat="1">
      <c r="D106" s="477"/>
    </row>
    <row r="107" spans="4:4" s="448" customFormat="1">
      <c r="D107" s="477"/>
    </row>
    <row r="108" spans="4:4" s="448" customFormat="1">
      <c r="D108" s="477"/>
    </row>
    <row r="109" spans="4:4" s="448" customFormat="1">
      <c r="D109" s="477"/>
    </row>
    <row r="110" spans="4:4" s="448" customFormat="1">
      <c r="D110" s="477"/>
    </row>
    <row r="111" spans="4:4" s="448" customFormat="1">
      <c r="D111" s="477"/>
    </row>
    <row r="112" spans="4:4" s="448" customFormat="1">
      <c r="D112" s="477"/>
    </row>
    <row r="113" spans="4:4" s="448" customFormat="1">
      <c r="D113" s="477"/>
    </row>
    <row r="114" spans="4:4" s="448" customFormat="1">
      <c r="D114" s="477"/>
    </row>
    <row r="115" spans="4:4" s="448" customFormat="1">
      <c r="D115" s="477"/>
    </row>
    <row r="116" spans="4:4" s="448" customFormat="1">
      <c r="D116" s="477"/>
    </row>
    <row r="117" spans="4:4" s="448" customFormat="1">
      <c r="D117" s="477"/>
    </row>
    <row r="118" spans="4:4" s="448" customFormat="1">
      <c r="D118" s="477"/>
    </row>
    <row r="119" spans="4:4" s="448" customFormat="1">
      <c r="D119" s="477"/>
    </row>
    <row r="120" spans="4:4" s="448" customFormat="1">
      <c r="D120" s="477"/>
    </row>
    <row r="121" spans="4:4" s="448" customFormat="1">
      <c r="D121" s="477"/>
    </row>
    <row r="122" spans="4:4" s="448" customFormat="1">
      <c r="D122" s="477"/>
    </row>
    <row r="123" spans="4:4" s="448" customFormat="1">
      <c r="D123" s="477"/>
    </row>
    <row r="124" spans="4:4" s="448" customFormat="1">
      <c r="D124" s="477"/>
    </row>
    <row r="125" spans="4:4" s="448" customFormat="1">
      <c r="D125" s="477"/>
    </row>
    <row r="126" spans="4:4" s="448" customFormat="1">
      <c r="D126" s="477"/>
    </row>
    <row r="127" spans="4:4" s="448" customFormat="1">
      <c r="D127" s="477"/>
    </row>
    <row r="128" spans="4:4" s="448" customFormat="1">
      <c r="D128" s="477"/>
    </row>
    <row r="129" spans="4:4" s="448" customFormat="1">
      <c r="D129" s="477"/>
    </row>
    <row r="130" spans="4:4" s="448" customFormat="1">
      <c r="D130" s="477"/>
    </row>
    <row r="131" spans="4:4" s="448" customFormat="1">
      <c r="D131" s="477"/>
    </row>
    <row r="132" spans="4:4" s="448" customFormat="1">
      <c r="D132" s="477"/>
    </row>
    <row r="133" spans="4:4" s="448" customFormat="1">
      <c r="D133" s="477"/>
    </row>
    <row r="134" spans="4:4" s="448" customFormat="1">
      <c r="D134" s="477"/>
    </row>
    <row r="135" spans="4:4" s="448" customFormat="1">
      <c r="D135" s="477"/>
    </row>
    <row r="136" spans="4:4" s="448" customFormat="1">
      <c r="D136" s="477"/>
    </row>
    <row r="137" spans="4:4" s="448" customFormat="1">
      <c r="D137" s="477"/>
    </row>
    <row r="138" spans="4:4" s="448" customFormat="1">
      <c r="D138" s="477"/>
    </row>
    <row r="139" spans="4:4" s="448" customFormat="1">
      <c r="D139" s="477"/>
    </row>
    <row r="140" spans="4:4" s="448" customFormat="1">
      <c r="D140" s="477"/>
    </row>
    <row r="141" spans="4:4" s="448" customFormat="1">
      <c r="D141" s="477"/>
    </row>
    <row r="142" spans="4:4" s="448" customFormat="1">
      <c r="D142" s="477"/>
    </row>
    <row r="143" spans="4:4" s="448" customFormat="1">
      <c r="D143" s="477"/>
    </row>
    <row r="144" spans="4:4" s="448" customFormat="1">
      <c r="D144" s="477"/>
    </row>
    <row r="145" spans="4:4" s="448" customFormat="1">
      <c r="D145" s="477"/>
    </row>
    <row r="146" spans="4:4" s="448" customFormat="1">
      <c r="D146" s="477"/>
    </row>
    <row r="147" spans="4:4" s="448" customFormat="1">
      <c r="D147" s="477"/>
    </row>
    <row r="148" spans="4:4" s="448" customFormat="1">
      <c r="D148" s="477"/>
    </row>
    <row r="149" spans="4:4" s="448" customFormat="1">
      <c r="D149" s="477"/>
    </row>
    <row r="150" spans="4:4" s="448" customFormat="1">
      <c r="D150" s="477"/>
    </row>
    <row r="151" spans="4:4" s="448" customFormat="1">
      <c r="D151" s="477"/>
    </row>
    <row r="152" spans="4:4" s="448" customFormat="1">
      <c r="D152" s="477"/>
    </row>
    <row r="153" spans="4:4" s="448" customFormat="1">
      <c r="D153" s="477"/>
    </row>
    <row r="154" spans="4:4" s="448" customFormat="1">
      <c r="D154" s="477"/>
    </row>
    <row r="155" spans="4:4" s="448" customFormat="1">
      <c r="D155" s="477"/>
    </row>
    <row r="156" spans="4:4" s="448" customFormat="1">
      <c r="D156" s="477"/>
    </row>
    <row r="157" spans="4:4" s="448" customFormat="1">
      <c r="D157" s="477"/>
    </row>
    <row r="158" spans="4:4" s="448" customFormat="1">
      <c r="D158" s="477"/>
    </row>
    <row r="159" spans="4:4" s="448" customFormat="1">
      <c r="D159" s="477"/>
    </row>
    <row r="160" spans="4:4" s="448" customFormat="1">
      <c r="D160" s="477"/>
    </row>
    <row r="161" spans="4:4" s="448" customFormat="1">
      <c r="D161" s="477"/>
    </row>
    <row r="162" spans="4:4" s="448" customFormat="1">
      <c r="D162" s="477"/>
    </row>
    <row r="163" spans="4:4" s="448" customFormat="1">
      <c r="D163" s="477"/>
    </row>
    <row r="164" spans="4:4" s="448" customFormat="1">
      <c r="D164" s="477"/>
    </row>
    <row r="165" spans="4:4" s="448" customFormat="1">
      <c r="D165" s="477"/>
    </row>
    <row r="166" spans="4:4" s="448" customFormat="1">
      <c r="D166" s="477"/>
    </row>
    <row r="167" spans="4:4" s="448" customFormat="1">
      <c r="D167" s="477"/>
    </row>
    <row r="168" spans="4:4" s="448" customFormat="1">
      <c r="D168" s="477"/>
    </row>
    <row r="169" spans="4:4" s="448" customFormat="1">
      <c r="D169" s="477"/>
    </row>
    <row r="170" spans="4:4" s="448" customFormat="1">
      <c r="D170" s="477"/>
    </row>
    <row r="171" spans="4:4" s="448" customFormat="1">
      <c r="D171" s="477"/>
    </row>
    <row r="172" spans="4:4" s="448" customFormat="1">
      <c r="D172" s="477"/>
    </row>
    <row r="173" spans="4:4" s="448" customFormat="1">
      <c r="D173" s="477"/>
    </row>
    <row r="174" spans="4:4" s="448" customFormat="1">
      <c r="D174" s="477"/>
    </row>
    <row r="175" spans="4:4" s="448" customFormat="1">
      <c r="D175" s="477"/>
    </row>
    <row r="176" spans="4:4" s="448" customFormat="1">
      <c r="D176" s="477"/>
    </row>
    <row r="177" spans="4:4" s="448" customFormat="1">
      <c r="D177" s="477"/>
    </row>
    <row r="178" spans="4:4" s="448" customFormat="1">
      <c r="D178" s="477"/>
    </row>
    <row r="179" spans="4:4" s="448" customFormat="1">
      <c r="D179" s="477"/>
    </row>
    <row r="180" spans="4:4" s="448" customFormat="1">
      <c r="D180" s="477"/>
    </row>
    <row r="181" spans="4:4" s="448" customFormat="1">
      <c r="D181" s="477"/>
    </row>
    <row r="182" spans="4:4" s="448" customFormat="1">
      <c r="D182" s="477"/>
    </row>
    <row r="183" spans="4:4" s="448" customFormat="1">
      <c r="D183" s="477"/>
    </row>
    <row r="184" spans="4:4" s="448" customFormat="1">
      <c r="D184" s="477"/>
    </row>
    <row r="185" spans="4:4" s="448" customFormat="1">
      <c r="D185" s="477"/>
    </row>
    <row r="186" spans="4:4" s="448" customFormat="1">
      <c r="D186" s="477"/>
    </row>
    <row r="187" spans="4:4" s="448" customFormat="1">
      <c r="D187" s="477"/>
    </row>
    <row r="188" spans="4:4" s="448" customFormat="1">
      <c r="D188" s="477"/>
    </row>
    <row r="189" spans="4:4" s="448" customFormat="1">
      <c r="D189" s="477"/>
    </row>
    <row r="190" spans="4:4" s="448" customFormat="1">
      <c r="D190" s="477"/>
    </row>
    <row r="191" spans="4:4" s="448" customFormat="1">
      <c r="D191" s="477"/>
    </row>
    <row r="192" spans="4:4" s="448" customFormat="1">
      <c r="D192" s="477"/>
    </row>
    <row r="193" spans="4:4" s="448" customFormat="1">
      <c r="D193" s="477"/>
    </row>
    <row r="194" spans="4:4" s="448" customFormat="1">
      <c r="D194" s="477"/>
    </row>
    <row r="195" spans="4:4" s="448" customFormat="1">
      <c r="D195" s="477"/>
    </row>
    <row r="196" spans="4:4" s="448" customFormat="1">
      <c r="D196" s="477"/>
    </row>
    <row r="197" spans="4:4" s="448" customFormat="1">
      <c r="D197" s="477"/>
    </row>
    <row r="198" spans="4:4" s="448" customFormat="1">
      <c r="D198" s="477"/>
    </row>
    <row r="199" spans="4:4" s="448" customFormat="1">
      <c r="D199" s="477"/>
    </row>
    <row r="200" spans="4:4" s="448" customFormat="1">
      <c r="D200" s="477"/>
    </row>
    <row r="201" spans="4:4" s="448" customFormat="1">
      <c r="D201" s="477"/>
    </row>
    <row r="202" spans="4:4" s="448" customFormat="1">
      <c r="D202" s="477"/>
    </row>
    <row r="203" spans="4:4" s="448" customFormat="1">
      <c r="D203" s="477"/>
    </row>
    <row r="204" spans="4:4" s="448" customFormat="1">
      <c r="D204" s="477"/>
    </row>
    <row r="205" spans="4:4" s="448" customFormat="1">
      <c r="D205" s="477"/>
    </row>
    <row r="206" spans="4:4" s="448" customFormat="1">
      <c r="D206" s="477"/>
    </row>
    <row r="207" spans="4:4" s="448" customFormat="1">
      <c r="D207" s="477"/>
    </row>
    <row r="208" spans="4:4" s="448" customFormat="1">
      <c r="D208" s="477"/>
    </row>
    <row r="209" spans="4:4" s="448" customFormat="1">
      <c r="D209" s="477"/>
    </row>
    <row r="210" spans="4:4" s="448" customFormat="1">
      <c r="D210" s="477"/>
    </row>
    <row r="211" spans="4:4" s="448" customFormat="1">
      <c r="D211" s="477"/>
    </row>
    <row r="212" spans="4:4" s="448" customFormat="1">
      <c r="D212" s="477"/>
    </row>
    <row r="213" spans="4:4" s="448" customFormat="1">
      <c r="D213" s="477"/>
    </row>
    <row r="214" spans="4:4" s="448" customFormat="1">
      <c r="D214" s="477"/>
    </row>
    <row r="215" spans="4:4" s="448" customFormat="1">
      <c r="D215" s="477"/>
    </row>
    <row r="216" spans="4:4" s="448" customFormat="1">
      <c r="D216" s="477"/>
    </row>
    <row r="217" spans="4:4" s="448" customFormat="1">
      <c r="D217" s="477"/>
    </row>
    <row r="218" spans="4:4" s="448" customFormat="1">
      <c r="D218" s="477"/>
    </row>
    <row r="219" spans="4:4" s="448" customFormat="1">
      <c r="D219" s="477"/>
    </row>
    <row r="220" spans="4:4" s="448" customFormat="1">
      <c r="D220" s="477"/>
    </row>
    <row r="221" spans="4:4" s="448" customFormat="1">
      <c r="D221" s="477"/>
    </row>
    <row r="222" spans="4:4" s="448" customFormat="1">
      <c r="D222" s="477"/>
    </row>
    <row r="223" spans="4:4" s="448" customFormat="1">
      <c r="D223" s="477"/>
    </row>
    <row r="224" spans="4:4" s="448" customFormat="1">
      <c r="D224" s="477"/>
    </row>
    <row r="225" spans="4:4" s="448" customFormat="1">
      <c r="D225" s="477"/>
    </row>
    <row r="226" spans="4:4" s="448" customFormat="1">
      <c r="D226" s="477"/>
    </row>
    <row r="227" spans="4:4" s="448" customFormat="1">
      <c r="D227" s="477"/>
    </row>
    <row r="228" spans="4:4" s="448" customFormat="1">
      <c r="D228" s="477"/>
    </row>
    <row r="229" spans="4:4" s="448" customFormat="1">
      <c r="D229" s="477"/>
    </row>
    <row r="230" spans="4:4" s="448" customFormat="1">
      <c r="D230" s="477"/>
    </row>
    <row r="231" spans="4:4" s="448" customFormat="1">
      <c r="D231" s="477"/>
    </row>
    <row r="232" spans="4:4" s="448" customFormat="1">
      <c r="D232" s="477"/>
    </row>
    <row r="233" spans="4:4" s="448" customFormat="1">
      <c r="D233" s="477"/>
    </row>
    <row r="234" spans="4:4" s="448" customFormat="1">
      <c r="D234" s="477"/>
    </row>
    <row r="235" spans="4:4" s="448" customFormat="1">
      <c r="D235" s="477"/>
    </row>
    <row r="236" spans="4:4" s="448" customFormat="1">
      <c r="D236" s="477"/>
    </row>
    <row r="237" spans="4:4" s="448" customFormat="1">
      <c r="D237" s="477"/>
    </row>
    <row r="238" spans="4:4" s="448" customFormat="1">
      <c r="D238" s="477"/>
    </row>
    <row r="239" spans="4:4" s="448" customFormat="1">
      <c r="D239" s="477"/>
    </row>
    <row r="240" spans="4:4" s="448" customFormat="1">
      <c r="D240" s="477"/>
    </row>
    <row r="241" spans="4:4" s="448" customFormat="1">
      <c r="D241" s="477"/>
    </row>
    <row r="242" spans="4:4" s="448" customFormat="1">
      <c r="D242" s="477"/>
    </row>
    <row r="243" spans="4:4" s="448" customFormat="1">
      <c r="D243" s="477"/>
    </row>
    <row r="244" spans="4:4" s="448" customFormat="1">
      <c r="D244" s="477"/>
    </row>
    <row r="245" spans="4:4" s="448" customFormat="1">
      <c r="D245" s="477"/>
    </row>
    <row r="246" spans="4:4" s="448" customFormat="1">
      <c r="D246" s="477"/>
    </row>
    <row r="247" spans="4:4" s="448" customFormat="1">
      <c r="D247" s="477"/>
    </row>
    <row r="248" spans="4:4" s="448" customFormat="1">
      <c r="D248" s="477"/>
    </row>
    <row r="249" spans="4:4" s="448" customFormat="1">
      <c r="D249" s="477"/>
    </row>
    <row r="250" spans="4:4" s="448" customFormat="1">
      <c r="D250" s="477"/>
    </row>
    <row r="251" spans="4:4" s="448" customFormat="1">
      <c r="D251" s="477"/>
    </row>
    <row r="252" spans="4:4" s="448" customFormat="1">
      <c r="D252" s="477"/>
    </row>
    <row r="253" spans="4:4" s="448" customFormat="1">
      <c r="D253" s="477"/>
    </row>
    <row r="254" spans="4:4" s="448" customFormat="1">
      <c r="D254" s="477"/>
    </row>
    <row r="255" spans="4:4" s="448" customFormat="1">
      <c r="D255" s="477"/>
    </row>
    <row r="256" spans="4:4" s="448" customFormat="1">
      <c r="D256" s="477"/>
    </row>
    <row r="257" spans="4:4" s="448" customFormat="1">
      <c r="D257" s="477"/>
    </row>
    <row r="258" spans="4:4" s="448" customFormat="1">
      <c r="D258" s="477"/>
    </row>
    <row r="259" spans="4:4" s="448" customFormat="1">
      <c r="D259" s="477"/>
    </row>
    <row r="260" spans="4:4" s="448" customFormat="1">
      <c r="D260" s="477"/>
    </row>
    <row r="261" spans="4:4" s="448" customFormat="1">
      <c r="D261" s="477"/>
    </row>
    <row r="262" spans="4:4" s="448" customFormat="1">
      <c r="D262" s="477"/>
    </row>
    <row r="263" spans="4:4" s="448" customFormat="1">
      <c r="D263" s="477"/>
    </row>
    <row r="264" spans="4:4" s="448" customFormat="1">
      <c r="D264" s="477"/>
    </row>
    <row r="265" spans="4:4" s="448" customFormat="1">
      <c r="D265" s="477"/>
    </row>
    <row r="266" spans="4:4" s="448" customFormat="1">
      <c r="D266" s="477"/>
    </row>
    <row r="267" spans="4:4" s="448" customFormat="1">
      <c r="D267" s="477"/>
    </row>
    <row r="268" spans="4:4" s="448" customFormat="1">
      <c r="D268" s="477"/>
    </row>
    <row r="269" spans="4:4" s="448" customFormat="1">
      <c r="D269" s="477"/>
    </row>
    <row r="270" spans="4:4" s="448" customFormat="1">
      <c r="D270" s="477"/>
    </row>
    <row r="271" spans="4:4" s="448" customFormat="1">
      <c r="D271" s="477"/>
    </row>
    <row r="272" spans="4:4" s="448" customFormat="1">
      <c r="D272" s="477"/>
    </row>
    <row r="273" spans="4:4" s="448" customFormat="1">
      <c r="D273" s="477"/>
    </row>
    <row r="274" spans="4:4" s="448" customFormat="1">
      <c r="D274" s="477"/>
    </row>
    <row r="275" spans="4:4" s="448" customFormat="1">
      <c r="D275" s="477"/>
    </row>
    <row r="276" spans="4:4" s="448" customFormat="1">
      <c r="D276" s="477"/>
    </row>
    <row r="277" spans="4:4" s="448" customFormat="1">
      <c r="D277" s="477"/>
    </row>
    <row r="278" spans="4:4" s="448" customFormat="1">
      <c r="D278" s="477"/>
    </row>
    <row r="279" spans="4:4" s="448" customFormat="1">
      <c r="D279" s="477"/>
    </row>
    <row r="280" spans="4:4" s="448" customFormat="1">
      <c r="D280" s="477"/>
    </row>
    <row r="281" spans="4:4" s="448" customFormat="1">
      <c r="D281" s="477"/>
    </row>
    <row r="282" spans="4:4" s="448" customFormat="1">
      <c r="D282" s="477"/>
    </row>
    <row r="283" spans="4:4" s="448" customFormat="1">
      <c r="D283" s="477"/>
    </row>
    <row r="284" spans="4:4" s="448" customFormat="1">
      <c r="D284" s="477"/>
    </row>
    <row r="285" spans="4:4" s="448" customFormat="1">
      <c r="D285" s="477"/>
    </row>
    <row r="286" spans="4:4" s="448" customFormat="1">
      <c r="D286" s="477"/>
    </row>
    <row r="287" spans="4:4" s="448" customFormat="1">
      <c r="D287" s="477"/>
    </row>
    <row r="288" spans="4:4" s="448" customFormat="1">
      <c r="D288" s="477"/>
    </row>
    <row r="289" spans="4:4" s="448" customFormat="1">
      <c r="D289" s="477"/>
    </row>
    <row r="290" spans="4:4" s="448" customFormat="1">
      <c r="D290" s="477"/>
    </row>
    <row r="291" spans="4:4" s="448" customFormat="1">
      <c r="D291" s="477"/>
    </row>
    <row r="292" spans="4:4" s="448" customFormat="1">
      <c r="D292" s="477"/>
    </row>
    <row r="293" spans="4:4" s="448" customFormat="1">
      <c r="D293" s="477"/>
    </row>
    <row r="294" spans="4:4" s="448" customFormat="1">
      <c r="D294" s="477"/>
    </row>
    <row r="295" spans="4:4" s="448" customFormat="1">
      <c r="D295" s="477"/>
    </row>
    <row r="296" spans="4:4" s="448" customFormat="1">
      <c r="D296" s="477"/>
    </row>
    <row r="297" spans="4:4" s="448" customFormat="1">
      <c r="D297" s="477"/>
    </row>
    <row r="298" spans="4:4" s="448" customFormat="1">
      <c r="D298" s="477"/>
    </row>
    <row r="299" spans="4:4" s="448" customFormat="1">
      <c r="D299" s="477"/>
    </row>
    <row r="300" spans="4:4" s="448" customFormat="1">
      <c r="D300" s="477"/>
    </row>
    <row r="301" spans="4:4" s="448" customFormat="1">
      <c r="D301" s="477"/>
    </row>
    <row r="302" spans="4:4" s="448" customFormat="1">
      <c r="D302" s="477"/>
    </row>
    <row r="303" spans="4:4" s="448" customFormat="1">
      <c r="D303" s="477"/>
    </row>
    <row r="304" spans="4:4" s="448" customFormat="1">
      <c r="D304" s="477"/>
    </row>
    <row r="305" spans="4:4" s="448" customFormat="1">
      <c r="D305" s="477"/>
    </row>
    <row r="306" spans="4:4" s="448" customFormat="1">
      <c r="D306" s="477"/>
    </row>
    <row r="307" spans="4:4" s="448" customFormat="1">
      <c r="D307" s="477"/>
    </row>
    <row r="308" spans="4:4" s="448" customFormat="1">
      <c r="D308" s="477"/>
    </row>
    <row r="309" spans="4:4" s="448" customFormat="1">
      <c r="D309" s="477"/>
    </row>
    <row r="310" spans="4:4" s="448" customFormat="1">
      <c r="D310" s="477"/>
    </row>
    <row r="311" spans="4:4" s="448" customFormat="1">
      <c r="D311" s="477"/>
    </row>
    <row r="312" spans="4:4" s="448" customFormat="1">
      <c r="D312" s="477"/>
    </row>
    <row r="313" spans="4:4" s="448" customFormat="1">
      <c r="D313" s="477"/>
    </row>
    <row r="314" spans="4:4" s="448" customFormat="1">
      <c r="D314" s="477"/>
    </row>
    <row r="315" spans="4:4" s="448" customFormat="1">
      <c r="D315" s="477"/>
    </row>
    <row r="316" spans="4:4" s="448" customFormat="1">
      <c r="D316" s="477"/>
    </row>
    <row r="317" spans="4:4" s="448" customFormat="1">
      <c r="D317" s="477"/>
    </row>
    <row r="318" spans="4:4" s="448" customFormat="1">
      <c r="D318" s="477"/>
    </row>
    <row r="319" spans="4:4" s="448" customFormat="1">
      <c r="D319" s="477"/>
    </row>
    <row r="320" spans="4:4" s="448" customFormat="1">
      <c r="D320" s="477"/>
    </row>
    <row r="321" spans="4:4" s="448" customFormat="1">
      <c r="D321" s="477"/>
    </row>
    <row r="322" spans="4:4" s="448" customFormat="1">
      <c r="D322" s="477"/>
    </row>
    <row r="323" spans="4:4" s="448" customFormat="1">
      <c r="D323" s="477"/>
    </row>
    <row r="324" spans="4:4" s="448" customFormat="1">
      <c r="D324" s="477"/>
    </row>
    <row r="325" spans="4:4" s="448" customFormat="1">
      <c r="D325" s="477"/>
    </row>
    <row r="326" spans="4:4" s="448" customFormat="1">
      <c r="D326" s="477"/>
    </row>
    <row r="327" spans="4:4" s="448" customFormat="1">
      <c r="D327" s="477"/>
    </row>
    <row r="328" spans="4:4" s="448" customFormat="1">
      <c r="D328" s="477"/>
    </row>
    <row r="329" spans="4:4" s="448" customFormat="1">
      <c r="D329" s="477"/>
    </row>
    <row r="330" spans="4:4" s="448" customFormat="1">
      <c r="D330" s="477"/>
    </row>
    <row r="331" spans="4:4" s="448" customFormat="1">
      <c r="D331" s="477"/>
    </row>
    <row r="332" spans="4:4" s="448" customFormat="1">
      <c r="D332" s="477"/>
    </row>
    <row r="333" spans="4:4" s="448" customFormat="1">
      <c r="D333" s="477"/>
    </row>
    <row r="334" spans="4:4" s="448" customFormat="1">
      <c r="D334" s="477"/>
    </row>
    <row r="335" spans="4:4" s="448" customFormat="1">
      <c r="D335" s="477"/>
    </row>
    <row r="336" spans="4:4" s="448" customFormat="1">
      <c r="D336" s="477"/>
    </row>
    <row r="337" spans="4:4" s="448" customFormat="1">
      <c r="D337" s="477"/>
    </row>
    <row r="338" spans="4:4" s="448" customFormat="1">
      <c r="D338" s="477"/>
    </row>
    <row r="339" spans="4:4" s="448" customFormat="1">
      <c r="D339" s="477"/>
    </row>
    <row r="340" spans="4:4" s="448" customFormat="1">
      <c r="D340" s="477"/>
    </row>
    <row r="341" spans="4:4" s="448" customFormat="1">
      <c r="D341" s="477"/>
    </row>
    <row r="342" spans="4:4" s="448" customFormat="1">
      <c r="D342" s="477"/>
    </row>
    <row r="343" spans="4:4" s="448" customFormat="1">
      <c r="D343" s="477"/>
    </row>
    <row r="344" spans="4:4" s="448" customFormat="1">
      <c r="D344" s="477"/>
    </row>
    <row r="345" spans="4:4" s="448" customFormat="1">
      <c r="D345" s="477"/>
    </row>
    <row r="346" spans="4:4" s="448" customFormat="1">
      <c r="D346" s="477"/>
    </row>
    <row r="347" spans="4:4" s="448" customFormat="1">
      <c r="D347" s="477"/>
    </row>
    <row r="348" spans="4:4" s="448" customFormat="1">
      <c r="D348" s="477"/>
    </row>
    <row r="349" spans="4:4" s="448" customFormat="1">
      <c r="D349" s="477"/>
    </row>
    <row r="350" spans="4:4" s="448" customFormat="1">
      <c r="D350" s="477"/>
    </row>
    <row r="351" spans="4:4" s="448" customFormat="1">
      <c r="D351" s="477"/>
    </row>
    <row r="352" spans="4:4" s="448" customFormat="1">
      <c r="D352" s="477"/>
    </row>
    <row r="353" spans="4:4" s="448" customFormat="1">
      <c r="D353" s="477"/>
    </row>
    <row r="354" spans="4:4" s="448" customFormat="1">
      <c r="D354" s="477"/>
    </row>
    <row r="355" spans="4:4" s="448" customFormat="1">
      <c r="D355" s="477"/>
    </row>
    <row r="356" spans="4:4" s="448" customFormat="1">
      <c r="D356" s="477"/>
    </row>
    <row r="357" spans="4:4" s="448" customFormat="1">
      <c r="D357" s="477"/>
    </row>
    <row r="358" spans="4:4" s="448" customFormat="1">
      <c r="D358" s="477"/>
    </row>
    <row r="359" spans="4:4" s="448" customFormat="1">
      <c r="D359" s="477"/>
    </row>
    <row r="360" spans="4:4" s="448" customFormat="1">
      <c r="D360" s="477"/>
    </row>
    <row r="361" spans="4:4" s="448" customFormat="1">
      <c r="D361" s="477"/>
    </row>
    <row r="362" spans="4:4" s="448" customFormat="1">
      <c r="D362" s="477"/>
    </row>
    <row r="363" spans="4:4" s="448" customFormat="1">
      <c r="D363" s="477"/>
    </row>
    <row r="364" spans="4:4" s="448" customFormat="1">
      <c r="D364" s="477"/>
    </row>
    <row r="365" spans="4:4" s="448" customFormat="1">
      <c r="D365" s="477"/>
    </row>
    <row r="366" spans="4:4" s="448" customFormat="1">
      <c r="D366" s="477"/>
    </row>
    <row r="367" spans="4:4" s="448" customFormat="1">
      <c r="D367" s="477"/>
    </row>
    <row r="368" spans="4:4" s="448" customFormat="1">
      <c r="D368" s="477"/>
    </row>
    <row r="369" spans="4:4" s="448" customFormat="1">
      <c r="D369" s="477"/>
    </row>
    <row r="370" spans="4:4" s="448" customFormat="1">
      <c r="D370" s="477"/>
    </row>
    <row r="371" spans="4:4" s="448" customFormat="1">
      <c r="D371" s="477"/>
    </row>
    <row r="372" spans="4:4" s="448" customFormat="1">
      <c r="D372" s="477"/>
    </row>
    <row r="373" spans="4:4" s="448" customFormat="1">
      <c r="D373" s="477"/>
    </row>
    <row r="374" spans="4:4" s="448" customFormat="1">
      <c r="D374" s="477"/>
    </row>
    <row r="375" spans="4:4" s="448" customFormat="1">
      <c r="D375" s="477"/>
    </row>
    <row r="376" spans="4:4" s="448" customFormat="1">
      <c r="D376" s="477"/>
    </row>
    <row r="377" spans="4:4" s="448" customFormat="1">
      <c r="D377" s="477"/>
    </row>
    <row r="378" spans="4:4" s="448" customFormat="1">
      <c r="D378" s="477"/>
    </row>
    <row r="379" spans="4:4" s="448" customFormat="1">
      <c r="D379" s="477"/>
    </row>
    <row r="380" spans="4:4" s="448" customFormat="1">
      <c r="D380" s="477"/>
    </row>
    <row r="381" spans="4:4" s="448" customFormat="1">
      <c r="D381" s="477"/>
    </row>
    <row r="382" spans="4:4" s="448" customFormat="1">
      <c r="D382" s="477"/>
    </row>
    <row r="383" spans="4:4" s="448" customFormat="1">
      <c r="D383" s="477"/>
    </row>
    <row r="384" spans="4:4" s="448" customFormat="1">
      <c r="D384" s="477"/>
    </row>
    <row r="385" spans="4:4" s="448" customFormat="1">
      <c r="D385" s="477"/>
    </row>
    <row r="386" spans="4:4" s="448" customFormat="1">
      <c r="D386" s="477"/>
    </row>
    <row r="387" spans="4:4" s="448" customFormat="1">
      <c r="D387" s="477"/>
    </row>
    <row r="388" spans="4:4" s="448" customFormat="1">
      <c r="D388" s="477"/>
    </row>
    <row r="389" spans="4:4" s="448" customFormat="1">
      <c r="D389" s="477"/>
    </row>
    <row r="390" spans="4:4" s="448" customFormat="1">
      <c r="D390" s="477"/>
    </row>
    <row r="391" spans="4:4" s="448" customFormat="1">
      <c r="D391" s="477"/>
    </row>
    <row r="392" spans="4:4" s="448" customFormat="1">
      <c r="D392" s="477"/>
    </row>
    <row r="393" spans="4:4" s="448" customFormat="1">
      <c r="D393" s="477"/>
    </row>
    <row r="394" spans="4:4" s="448" customFormat="1">
      <c r="D394" s="477"/>
    </row>
    <row r="395" spans="4:4" s="448" customFormat="1">
      <c r="D395" s="477"/>
    </row>
    <row r="396" spans="4:4" s="448" customFormat="1">
      <c r="D396" s="477"/>
    </row>
    <row r="397" spans="4:4" s="448" customFormat="1">
      <c r="D397" s="477"/>
    </row>
    <row r="398" spans="4:4" s="448" customFormat="1">
      <c r="D398" s="477"/>
    </row>
    <row r="399" spans="4:4" s="448" customFormat="1">
      <c r="D399" s="477"/>
    </row>
    <row r="400" spans="4:4" s="448" customFormat="1">
      <c r="D400" s="477"/>
    </row>
    <row r="401" spans="4:4" s="448" customFormat="1">
      <c r="D401" s="477"/>
    </row>
    <row r="402" spans="4:4" s="448" customFormat="1">
      <c r="D402" s="477"/>
    </row>
    <row r="403" spans="4:4" s="448" customFormat="1">
      <c r="D403" s="477"/>
    </row>
    <row r="404" spans="4:4" s="448" customFormat="1">
      <c r="D404" s="477"/>
    </row>
    <row r="405" spans="4:4" s="448" customFormat="1">
      <c r="D405" s="477"/>
    </row>
    <row r="406" spans="4:4" s="448" customFormat="1">
      <c r="D406" s="477"/>
    </row>
    <row r="407" spans="4:4" s="448" customFormat="1">
      <c r="D407" s="477"/>
    </row>
    <row r="408" spans="4:4" s="448" customFormat="1">
      <c r="D408" s="477"/>
    </row>
    <row r="409" spans="4:4" s="448" customFormat="1">
      <c r="D409" s="477"/>
    </row>
  </sheetData>
  <mergeCells count="4">
    <mergeCell ref="E8:G8"/>
    <mergeCell ref="I8:K8"/>
    <mergeCell ref="E9:G9"/>
    <mergeCell ref="I9:K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headerFooter scaleWithDoc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L55"/>
  <sheetViews>
    <sheetView view="pageBreakPreview" zoomScale="90" zoomScaleNormal="100" zoomScaleSheetLayoutView="90" workbookViewId="0">
      <selection activeCell="B6" sqref="B6"/>
    </sheetView>
  </sheetViews>
  <sheetFormatPr defaultColWidth="12.5703125" defaultRowHeight="17.25"/>
  <cols>
    <col min="1" max="1" width="1.85546875" style="501" customWidth="1"/>
    <col min="2" max="2" width="12.5703125" style="501"/>
    <col min="3" max="3" width="29.28515625" style="501" customWidth="1"/>
    <col min="4" max="4" width="9" style="546" customWidth="1"/>
    <col min="5" max="5" width="8.28515625" style="501" customWidth="1"/>
    <col min="6" max="6" width="8.140625" style="501" customWidth="1"/>
    <col min="7" max="7" width="11.7109375" style="501" customWidth="1"/>
    <col min="8" max="8" width="1.85546875" style="501" customWidth="1"/>
    <col min="9" max="9" width="8.28515625" style="501" customWidth="1"/>
    <col min="10" max="10" width="8.140625" style="501" customWidth="1"/>
    <col min="11" max="11" width="11.7109375" style="501" customWidth="1"/>
    <col min="12" max="12" width="1.85546875" style="501" customWidth="1"/>
    <col min="13" max="16384" width="12.5703125" style="501"/>
  </cols>
  <sheetData>
    <row r="1" spans="1:12" ht="10.15" customHeight="1"/>
    <row r="2" spans="1:12" ht="10.15" customHeight="1"/>
    <row r="3" spans="1:12" s="452" customFormat="1" ht="16.5" customHeight="1">
      <c r="B3" s="453" t="s">
        <v>1219</v>
      </c>
      <c r="C3" s="454" t="s">
        <v>746</v>
      </c>
      <c r="D3" s="455"/>
    </row>
    <row r="4" spans="1:12" s="452" customFormat="1" ht="15" customHeight="1">
      <c r="B4" s="453"/>
      <c r="C4" s="454" t="s">
        <v>1170</v>
      </c>
      <c r="D4" s="455"/>
    </row>
    <row r="5" spans="1:12" s="452" customFormat="1" ht="16.5" customHeight="1">
      <c r="B5" s="456" t="s">
        <v>1220</v>
      </c>
      <c r="C5" s="457" t="s">
        <v>747</v>
      </c>
      <c r="D5" s="458"/>
    </row>
    <row r="6" spans="1:12" s="452" customFormat="1" ht="15" customHeight="1">
      <c r="B6" s="456"/>
      <c r="C6" s="457" t="s">
        <v>1171</v>
      </c>
      <c r="D6" s="458"/>
    </row>
    <row r="7" spans="1:12" s="452" customFormat="1" ht="10.15" customHeight="1" thickBot="1">
      <c r="A7" s="503"/>
      <c r="B7" s="504"/>
      <c r="C7" s="505"/>
      <c r="D7" s="547"/>
      <c r="E7" s="503"/>
      <c r="F7" s="503"/>
      <c r="G7" s="503"/>
      <c r="H7" s="503"/>
      <c r="I7" s="503"/>
      <c r="J7" s="503"/>
      <c r="K7" s="503"/>
      <c r="L7" s="503"/>
    </row>
    <row r="8" spans="1:12" ht="18" thickTop="1">
      <c r="A8" s="448"/>
      <c r="B8" s="461" t="s">
        <v>707</v>
      </c>
      <c r="C8" s="462"/>
      <c r="D8" s="463" t="s">
        <v>1</v>
      </c>
      <c r="E8" s="1722" t="s">
        <v>732</v>
      </c>
      <c r="F8" s="1722"/>
      <c r="G8" s="1722"/>
      <c r="H8" s="482"/>
      <c r="I8" s="1722" t="s">
        <v>733</v>
      </c>
      <c r="J8" s="1722"/>
      <c r="K8" s="1722"/>
      <c r="L8" s="448"/>
    </row>
    <row r="9" spans="1:12" s="553" customFormat="1">
      <c r="A9" s="548"/>
      <c r="B9" s="549" t="s">
        <v>710</v>
      </c>
      <c r="C9" s="550"/>
      <c r="D9" s="551" t="s">
        <v>6</v>
      </c>
      <c r="E9" s="1724" t="s">
        <v>734</v>
      </c>
      <c r="F9" s="1724"/>
      <c r="G9" s="1724"/>
      <c r="H9" s="552"/>
      <c r="I9" s="1724" t="s">
        <v>735</v>
      </c>
      <c r="J9" s="1724"/>
      <c r="K9" s="1724"/>
      <c r="L9" s="548"/>
    </row>
    <row r="10" spans="1:12">
      <c r="A10" s="448"/>
      <c r="B10" s="438"/>
      <c r="C10" s="462"/>
      <c r="D10" s="469"/>
      <c r="E10" s="470" t="s">
        <v>2</v>
      </c>
      <c r="F10" s="470" t="s">
        <v>33</v>
      </c>
      <c r="G10" s="470" t="s">
        <v>34</v>
      </c>
      <c r="H10" s="438"/>
      <c r="I10" s="470" t="s">
        <v>2</v>
      </c>
      <c r="J10" s="470" t="s">
        <v>33</v>
      </c>
      <c r="K10" s="470" t="s">
        <v>34</v>
      </c>
      <c r="L10" s="448"/>
    </row>
    <row r="11" spans="1:12">
      <c r="A11" s="448"/>
      <c r="B11" s="438"/>
      <c r="C11" s="438"/>
      <c r="D11" s="469"/>
      <c r="E11" s="471" t="s">
        <v>7</v>
      </c>
      <c r="F11" s="471" t="s">
        <v>35</v>
      </c>
      <c r="G11" s="471" t="s">
        <v>36</v>
      </c>
      <c r="H11" s="554"/>
      <c r="I11" s="471" t="s">
        <v>7</v>
      </c>
      <c r="J11" s="471" t="s">
        <v>35</v>
      </c>
      <c r="K11" s="471" t="s">
        <v>36</v>
      </c>
      <c r="L11" s="448"/>
    </row>
    <row r="12" spans="1:12" ht="8.1" customHeight="1">
      <c r="A12" s="473"/>
      <c r="B12" s="555"/>
      <c r="C12" s="555"/>
      <c r="D12" s="556"/>
      <c r="E12" s="555"/>
      <c r="F12" s="555"/>
      <c r="G12" s="555"/>
      <c r="H12" s="555"/>
      <c r="I12" s="555"/>
      <c r="J12" s="555"/>
      <c r="K12" s="555"/>
      <c r="L12" s="473"/>
    </row>
    <row r="13" spans="1:12" ht="8.1" customHeight="1">
      <c r="A13" s="448"/>
      <c r="B13" s="448"/>
      <c r="C13" s="448"/>
      <c r="D13" s="557"/>
      <c r="E13" s="448"/>
      <c r="F13" s="448"/>
      <c r="G13" s="448"/>
      <c r="H13" s="448"/>
      <c r="I13" s="448"/>
      <c r="J13" s="448"/>
      <c r="K13" s="448"/>
      <c r="L13" s="448"/>
    </row>
    <row r="14" spans="1:12">
      <c r="A14" s="448"/>
      <c r="B14" s="461" t="s">
        <v>2</v>
      </c>
      <c r="C14" s="438"/>
      <c r="D14" s="1332">
        <v>2020</v>
      </c>
      <c r="E14" s="423">
        <f t="shared" ref="E14:G16" si="0">SUM(E18,E22,E26,E30,E34,E38,E42,E46,E50)</f>
        <v>762</v>
      </c>
      <c r="F14" s="423">
        <f t="shared" si="0"/>
        <v>352</v>
      </c>
      <c r="G14" s="423">
        <f t="shared" si="0"/>
        <v>410</v>
      </c>
      <c r="I14" s="423">
        <f t="shared" ref="I14:K16" si="1">SUM(I18,I22,I26,I30,I34,I38,I42,I46,I50)</f>
        <v>68606</v>
      </c>
      <c r="J14" s="423">
        <f t="shared" si="1"/>
        <v>23201</v>
      </c>
      <c r="K14" s="423">
        <f t="shared" si="1"/>
        <v>45405</v>
      </c>
      <c r="L14" s="448"/>
    </row>
    <row r="15" spans="1:12">
      <c r="A15" s="448"/>
      <c r="B15" s="413" t="s">
        <v>7</v>
      </c>
      <c r="C15" s="438"/>
      <c r="D15" s="1332">
        <v>2021</v>
      </c>
      <c r="E15" s="423">
        <f t="shared" si="0"/>
        <v>1534</v>
      </c>
      <c r="F15" s="423">
        <f t="shared" si="0"/>
        <v>545</v>
      </c>
      <c r="G15" s="423">
        <f t="shared" si="0"/>
        <v>989</v>
      </c>
      <c r="I15" s="423">
        <f t="shared" si="1"/>
        <v>93939</v>
      </c>
      <c r="J15" s="423">
        <f t="shared" si="1"/>
        <v>31984</v>
      </c>
      <c r="K15" s="423">
        <f t="shared" si="1"/>
        <v>61955</v>
      </c>
      <c r="L15" s="448"/>
    </row>
    <row r="16" spans="1:12">
      <c r="A16" s="448"/>
      <c r="B16" s="413"/>
      <c r="C16" s="438"/>
      <c r="D16" s="1332">
        <v>2022</v>
      </c>
      <c r="E16" s="423">
        <f t="shared" si="0"/>
        <v>1429</v>
      </c>
      <c r="F16" s="423">
        <f t="shared" si="0"/>
        <v>498</v>
      </c>
      <c r="G16" s="423">
        <f t="shared" si="0"/>
        <v>931</v>
      </c>
      <c r="H16" s="558"/>
      <c r="I16" s="423">
        <f t="shared" si="1"/>
        <v>91822</v>
      </c>
      <c r="J16" s="423">
        <f t="shared" si="1"/>
        <v>32563</v>
      </c>
      <c r="K16" s="423">
        <f t="shared" si="1"/>
        <v>59259</v>
      </c>
      <c r="L16" s="448"/>
    </row>
    <row r="17" spans="1:12">
      <c r="A17" s="448"/>
      <c r="B17" s="413"/>
      <c r="C17" s="438"/>
      <c r="D17" s="427"/>
      <c r="E17" s="480"/>
      <c r="F17" s="514"/>
      <c r="G17" s="514"/>
      <c r="H17" s="514"/>
      <c r="I17" s="480"/>
      <c r="J17" s="559"/>
      <c r="K17" s="514"/>
      <c r="L17" s="448"/>
    </row>
    <row r="18" spans="1:12">
      <c r="A18" s="448"/>
      <c r="B18" s="461" t="s">
        <v>713</v>
      </c>
      <c r="C18" s="438"/>
      <c r="D18" s="427">
        <v>2020</v>
      </c>
      <c r="E18" s="480">
        <f>SUM(F18:G18)</f>
        <v>337</v>
      </c>
      <c r="F18" s="480">
        <v>102</v>
      </c>
      <c r="G18" s="480">
        <v>235</v>
      </c>
      <c r="H18" s="480"/>
      <c r="I18" s="480">
        <f>SUM(J18:K18)</f>
        <v>3149</v>
      </c>
      <c r="J18" s="480">
        <v>743</v>
      </c>
      <c r="K18" s="480">
        <v>2406</v>
      </c>
      <c r="L18" s="448"/>
    </row>
    <row r="19" spans="1:12">
      <c r="A19" s="448"/>
      <c r="B19" s="413" t="s">
        <v>714</v>
      </c>
      <c r="C19" s="438"/>
      <c r="D19" s="427">
        <v>2021</v>
      </c>
      <c r="E19" s="480">
        <f t="shared" ref="E19:E20" si="2">SUM(F19:G19)</f>
        <v>868</v>
      </c>
      <c r="F19" s="480">
        <v>222</v>
      </c>
      <c r="G19" s="480">
        <v>646</v>
      </c>
      <c r="H19" s="480"/>
      <c r="I19" s="480">
        <f t="shared" ref="I19:I20" si="3">SUM(J19:K19)</f>
        <v>3072</v>
      </c>
      <c r="J19" s="480">
        <v>861</v>
      </c>
      <c r="K19" s="480">
        <v>2211</v>
      </c>
      <c r="L19" s="448"/>
    </row>
    <row r="20" spans="1:12">
      <c r="A20" s="448"/>
      <c r="B20" s="413"/>
      <c r="C20" s="438"/>
      <c r="D20" s="427">
        <v>2022</v>
      </c>
      <c r="E20" s="480">
        <f t="shared" si="2"/>
        <v>696</v>
      </c>
      <c r="F20" s="480">
        <v>167</v>
      </c>
      <c r="G20" s="480">
        <v>529</v>
      </c>
      <c r="H20" s="480"/>
      <c r="I20" s="480">
        <f t="shared" si="3"/>
        <v>5653</v>
      </c>
      <c r="J20" s="480">
        <v>1500</v>
      </c>
      <c r="K20" s="480">
        <v>4153</v>
      </c>
      <c r="L20" s="448"/>
    </row>
    <row r="21" spans="1:12">
      <c r="A21" s="448"/>
      <c r="B21" s="413"/>
      <c r="C21" s="438"/>
      <c r="D21" s="427"/>
      <c r="E21" s="480"/>
      <c r="F21" s="480"/>
      <c r="G21" s="480"/>
      <c r="H21" s="480"/>
      <c r="I21" s="480"/>
      <c r="J21" s="480"/>
      <c r="K21" s="480"/>
      <c r="L21" s="448"/>
    </row>
    <row r="22" spans="1:12">
      <c r="A22" s="448"/>
      <c r="B22" s="461" t="s">
        <v>715</v>
      </c>
      <c r="C22" s="438"/>
      <c r="D22" s="427">
        <v>2020</v>
      </c>
      <c r="E22" s="480">
        <f>SUM(F22:G22)</f>
        <v>5</v>
      </c>
      <c r="F22" s="480">
        <v>2</v>
      </c>
      <c r="G22" s="480">
        <v>3</v>
      </c>
      <c r="H22" s="480"/>
      <c r="I22" s="480">
        <f>SUM(J22:K22)</f>
        <v>7003</v>
      </c>
      <c r="J22" s="480">
        <v>1957</v>
      </c>
      <c r="K22" s="480">
        <v>5046</v>
      </c>
      <c r="L22" s="448"/>
    </row>
    <row r="23" spans="1:12">
      <c r="A23" s="448"/>
      <c r="B23" s="413" t="s">
        <v>716</v>
      </c>
      <c r="C23" s="461"/>
      <c r="D23" s="427">
        <v>2021</v>
      </c>
      <c r="E23" s="480" t="s">
        <v>29</v>
      </c>
      <c r="F23" s="480" t="s">
        <v>29</v>
      </c>
      <c r="G23" s="480" t="s">
        <v>29</v>
      </c>
      <c r="H23" s="480"/>
      <c r="I23" s="480">
        <f t="shared" ref="I23:I24" si="4">SUM(J23:K23)</f>
        <v>7936</v>
      </c>
      <c r="J23" s="480">
        <v>2397</v>
      </c>
      <c r="K23" s="480">
        <v>5539</v>
      </c>
      <c r="L23" s="448"/>
    </row>
    <row r="24" spans="1:12">
      <c r="A24" s="448"/>
      <c r="B24" s="413"/>
      <c r="C24" s="461"/>
      <c r="D24" s="427">
        <v>2022</v>
      </c>
      <c r="E24" s="480" t="s">
        <v>29</v>
      </c>
      <c r="F24" s="480" t="s">
        <v>29</v>
      </c>
      <c r="G24" s="480" t="s">
        <v>29</v>
      </c>
      <c r="H24" s="480"/>
      <c r="I24" s="480">
        <f t="shared" si="4"/>
        <v>8149</v>
      </c>
      <c r="J24" s="480">
        <v>2440</v>
      </c>
      <c r="K24" s="480">
        <v>5709</v>
      </c>
      <c r="L24" s="448"/>
    </row>
    <row r="25" spans="1:12">
      <c r="A25" s="448"/>
      <c r="B25" s="413"/>
      <c r="C25" s="461"/>
      <c r="D25" s="427"/>
      <c r="E25" s="480"/>
      <c r="F25" s="480"/>
      <c r="G25" s="480"/>
      <c r="H25" s="480"/>
      <c r="I25" s="480"/>
      <c r="J25" s="480"/>
      <c r="K25" s="480"/>
      <c r="L25" s="448"/>
    </row>
    <row r="26" spans="1:12">
      <c r="A26" s="448"/>
      <c r="B26" s="461" t="s">
        <v>717</v>
      </c>
      <c r="C26" s="438"/>
      <c r="D26" s="427">
        <v>2020</v>
      </c>
      <c r="E26" s="480">
        <f>SUM(F26:G26)</f>
        <v>257</v>
      </c>
      <c r="F26" s="480">
        <v>104</v>
      </c>
      <c r="G26" s="480">
        <v>153</v>
      </c>
      <c r="H26" s="480"/>
      <c r="I26" s="480">
        <f>SUM(J26:K26)</f>
        <v>23418</v>
      </c>
      <c r="J26" s="480">
        <v>6116</v>
      </c>
      <c r="K26" s="480">
        <v>17302</v>
      </c>
      <c r="L26" s="448"/>
    </row>
    <row r="27" spans="1:12">
      <c r="A27" s="448"/>
      <c r="B27" s="413" t="s">
        <v>718</v>
      </c>
      <c r="C27" s="438"/>
      <c r="D27" s="427">
        <v>2021</v>
      </c>
      <c r="E27" s="480">
        <f t="shared" ref="E27:E28" si="5">SUM(F27:G27)</f>
        <v>468</v>
      </c>
      <c r="F27" s="480">
        <v>151</v>
      </c>
      <c r="G27" s="480">
        <v>317</v>
      </c>
      <c r="H27" s="480"/>
      <c r="I27" s="480">
        <f t="shared" ref="I27:I28" si="6">SUM(J27:K27)</f>
        <v>34929</v>
      </c>
      <c r="J27" s="480">
        <v>9163</v>
      </c>
      <c r="K27" s="480">
        <v>25766</v>
      </c>
      <c r="L27" s="448"/>
    </row>
    <row r="28" spans="1:12">
      <c r="A28" s="448"/>
      <c r="B28" s="413"/>
      <c r="C28" s="438"/>
      <c r="D28" s="427">
        <v>2022</v>
      </c>
      <c r="E28" s="480">
        <f t="shared" si="5"/>
        <v>553</v>
      </c>
      <c r="F28" s="480">
        <v>170</v>
      </c>
      <c r="G28" s="480">
        <v>383</v>
      </c>
      <c r="H28" s="480"/>
      <c r="I28" s="480">
        <f t="shared" si="6"/>
        <v>32711</v>
      </c>
      <c r="J28" s="480">
        <v>9240</v>
      </c>
      <c r="K28" s="480">
        <v>23471</v>
      </c>
      <c r="L28" s="448"/>
    </row>
    <row r="29" spans="1:12">
      <c r="A29" s="448"/>
      <c r="B29" s="413"/>
      <c r="C29" s="438"/>
      <c r="D29" s="427"/>
      <c r="E29" s="480"/>
      <c r="F29" s="480"/>
      <c r="G29" s="480"/>
      <c r="H29" s="480"/>
      <c r="I29" s="480"/>
      <c r="J29" s="480"/>
      <c r="K29" s="480"/>
      <c r="L29" s="448"/>
    </row>
    <row r="30" spans="1:12">
      <c r="A30" s="448"/>
      <c r="B30" s="461" t="s">
        <v>719</v>
      </c>
      <c r="C30" s="438"/>
      <c r="D30" s="427">
        <v>2020</v>
      </c>
      <c r="E30" s="480" t="s">
        <v>29</v>
      </c>
      <c r="F30" s="480" t="s">
        <v>29</v>
      </c>
      <c r="G30" s="480" t="s">
        <v>29</v>
      </c>
      <c r="H30" s="480"/>
      <c r="I30" s="480">
        <f>SUM(J30:K30)</f>
        <v>11195</v>
      </c>
      <c r="J30" s="480">
        <v>3460</v>
      </c>
      <c r="K30" s="480">
        <v>7735</v>
      </c>
      <c r="L30" s="448"/>
    </row>
    <row r="31" spans="1:12">
      <c r="A31" s="448"/>
      <c r="B31" s="413" t="s">
        <v>1060</v>
      </c>
      <c r="C31" s="438"/>
      <c r="D31" s="427">
        <v>2021</v>
      </c>
      <c r="E31" s="480" t="s">
        <v>29</v>
      </c>
      <c r="F31" s="480" t="s">
        <v>29</v>
      </c>
      <c r="G31" s="480" t="s">
        <v>29</v>
      </c>
      <c r="H31" s="480"/>
      <c r="I31" s="480">
        <f t="shared" ref="I31:I32" si="7">SUM(J31:K31)</f>
        <v>14685</v>
      </c>
      <c r="J31" s="480">
        <v>4845</v>
      </c>
      <c r="K31" s="480">
        <v>9840</v>
      </c>
      <c r="L31" s="448"/>
    </row>
    <row r="32" spans="1:12">
      <c r="A32" s="448"/>
      <c r="B32" s="413"/>
      <c r="C32" s="438"/>
      <c r="D32" s="427">
        <v>2022</v>
      </c>
      <c r="E32" s="480" t="s">
        <v>29</v>
      </c>
      <c r="F32" s="480" t="s">
        <v>29</v>
      </c>
      <c r="G32" s="480" t="s">
        <v>29</v>
      </c>
      <c r="H32" s="480"/>
      <c r="I32" s="480">
        <f t="shared" si="7"/>
        <v>12789</v>
      </c>
      <c r="J32" s="480">
        <v>4424</v>
      </c>
      <c r="K32" s="480">
        <v>8365</v>
      </c>
      <c r="L32" s="448"/>
    </row>
    <row r="33" spans="1:12">
      <c r="A33" s="448"/>
      <c r="B33" s="413"/>
      <c r="C33" s="438"/>
      <c r="D33" s="427"/>
      <c r="E33" s="480"/>
      <c r="F33" s="480"/>
      <c r="G33" s="480"/>
      <c r="H33" s="480"/>
      <c r="I33" s="480"/>
      <c r="J33" s="480"/>
      <c r="K33" s="480"/>
      <c r="L33" s="448"/>
    </row>
    <row r="34" spans="1:12">
      <c r="A34" s="448"/>
      <c r="B34" s="461" t="s">
        <v>720</v>
      </c>
      <c r="C34" s="438"/>
      <c r="D34" s="427">
        <v>2020</v>
      </c>
      <c r="E34" s="480" t="s">
        <v>29</v>
      </c>
      <c r="F34" s="480" t="s">
        <v>29</v>
      </c>
      <c r="G34" s="480" t="s">
        <v>29</v>
      </c>
      <c r="H34" s="480"/>
      <c r="I34" s="480">
        <f>SUM(J34:K34)</f>
        <v>16847</v>
      </c>
      <c r="J34" s="480">
        <v>8861</v>
      </c>
      <c r="K34" s="480">
        <v>7986</v>
      </c>
      <c r="L34" s="448"/>
    </row>
    <row r="35" spans="1:12">
      <c r="A35" s="448"/>
      <c r="B35" s="413" t="s">
        <v>721</v>
      </c>
      <c r="C35" s="438"/>
      <c r="D35" s="427">
        <v>2021</v>
      </c>
      <c r="E35" s="480" t="s">
        <v>29</v>
      </c>
      <c r="F35" s="480" t="s">
        <v>29</v>
      </c>
      <c r="G35" s="480" t="s">
        <v>29</v>
      </c>
      <c r="H35" s="480"/>
      <c r="I35" s="480">
        <f t="shared" ref="I35:I36" si="8">SUM(J35:K35)</f>
        <v>23509</v>
      </c>
      <c r="J35" s="480">
        <v>12018</v>
      </c>
      <c r="K35" s="480">
        <v>11491</v>
      </c>
      <c r="L35" s="448"/>
    </row>
    <row r="36" spans="1:12">
      <c r="A36" s="448"/>
      <c r="B36" s="413"/>
      <c r="C36" s="438"/>
      <c r="D36" s="427">
        <v>2022</v>
      </c>
      <c r="E36" s="480" t="s">
        <v>29</v>
      </c>
      <c r="F36" s="480" t="s">
        <v>29</v>
      </c>
      <c r="G36" s="480" t="s">
        <v>29</v>
      </c>
      <c r="H36" s="480"/>
      <c r="I36" s="480">
        <f t="shared" si="8"/>
        <v>21609</v>
      </c>
      <c r="J36" s="480">
        <v>11611</v>
      </c>
      <c r="K36" s="480">
        <v>9998</v>
      </c>
      <c r="L36" s="448"/>
    </row>
    <row r="37" spans="1:12">
      <c r="A37" s="448"/>
      <c r="B37" s="413"/>
      <c r="C37" s="438"/>
      <c r="D37" s="427"/>
      <c r="E37" s="480"/>
      <c r="F37" s="480"/>
      <c r="G37" s="480"/>
      <c r="H37" s="480"/>
      <c r="I37" s="480"/>
      <c r="J37" s="480"/>
      <c r="K37" s="480"/>
      <c r="L37" s="448"/>
    </row>
    <row r="38" spans="1:12">
      <c r="A38" s="448"/>
      <c r="B38" s="461" t="s">
        <v>722</v>
      </c>
      <c r="C38" s="438"/>
      <c r="D38" s="427">
        <v>2020</v>
      </c>
      <c r="E38" s="480" t="s">
        <v>29</v>
      </c>
      <c r="F38" s="480" t="s">
        <v>29</v>
      </c>
      <c r="G38" s="480" t="s">
        <v>29</v>
      </c>
      <c r="H38" s="480"/>
      <c r="I38" s="480">
        <f>SUM(J38:K38)</f>
        <v>1257</v>
      </c>
      <c r="J38" s="480">
        <v>377</v>
      </c>
      <c r="K38" s="480">
        <v>880</v>
      </c>
      <c r="L38" s="448"/>
    </row>
    <row r="39" spans="1:12">
      <c r="A39" s="448"/>
      <c r="B39" s="462" t="s">
        <v>723</v>
      </c>
      <c r="C39" s="413"/>
      <c r="D39" s="427">
        <v>2021</v>
      </c>
      <c r="E39" s="480" t="s">
        <v>29</v>
      </c>
      <c r="F39" s="480" t="s">
        <v>29</v>
      </c>
      <c r="G39" s="480" t="s">
        <v>29</v>
      </c>
      <c r="H39" s="480"/>
      <c r="I39" s="480">
        <f t="shared" ref="I39:I40" si="9">SUM(J39:K39)</f>
        <v>1168</v>
      </c>
      <c r="J39" s="480">
        <v>436</v>
      </c>
      <c r="K39" s="480">
        <v>732</v>
      </c>
      <c r="L39" s="448"/>
    </row>
    <row r="40" spans="1:12">
      <c r="A40" s="448"/>
      <c r="B40" s="462"/>
      <c r="C40" s="413"/>
      <c r="D40" s="427">
        <v>2022</v>
      </c>
      <c r="E40" s="480" t="s">
        <v>29</v>
      </c>
      <c r="F40" s="480" t="s">
        <v>29</v>
      </c>
      <c r="G40" s="480" t="s">
        <v>29</v>
      </c>
      <c r="H40" s="480"/>
      <c r="I40" s="480">
        <f t="shared" si="9"/>
        <v>2478</v>
      </c>
      <c r="J40" s="480">
        <v>934</v>
      </c>
      <c r="K40" s="480">
        <v>1544</v>
      </c>
      <c r="L40" s="448"/>
    </row>
    <row r="41" spans="1:12">
      <c r="A41" s="448"/>
      <c r="B41" s="462"/>
      <c r="C41" s="413"/>
      <c r="D41" s="427"/>
      <c r="E41" s="480"/>
      <c r="F41" s="480"/>
      <c r="G41" s="480"/>
      <c r="H41" s="480"/>
      <c r="I41" s="480"/>
      <c r="J41" s="480"/>
      <c r="K41" s="480"/>
      <c r="L41" s="448"/>
    </row>
    <row r="42" spans="1:12">
      <c r="A42" s="448"/>
      <c r="B42" s="461" t="s">
        <v>724</v>
      </c>
      <c r="C42" s="438"/>
      <c r="D42" s="427">
        <v>2020</v>
      </c>
      <c r="E42" s="480" t="s">
        <v>29</v>
      </c>
      <c r="F42" s="480" t="s">
        <v>29</v>
      </c>
      <c r="G42" s="480" t="s">
        <v>29</v>
      </c>
      <c r="H42" s="480"/>
      <c r="I42" s="480">
        <f>SUM(J42:K42)</f>
        <v>3216</v>
      </c>
      <c r="J42" s="480">
        <v>777</v>
      </c>
      <c r="K42" s="480">
        <v>2439</v>
      </c>
      <c r="L42" s="448"/>
    </row>
    <row r="43" spans="1:12">
      <c r="A43" s="448"/>
      <c r="B43" s="413" t="s">
        <v>725</v>
      </c>
      <c r="C43" s="438"/>
      <c r="D43" s="427">
        <v>2021</v>
      </c>
      <c r="E43" s="480" t="s">
        <v>29</v>
      </c>
      <c r="F43" s="480" t="s">
        <v>29</v>
      </c>
      <c r="G43" s="480" t="s">
        <v>29</v>
      </c>
      <c r="H43" s="480"/>
      <c r="I43" s="480">
        <f t="shared" ref="I43:I44" si="10">SUM(J43:K43)</f>
        <v>4535</v>
      </c>
      <c r="J43" s="480">
        <v>900</v>
      </c>
      <c r="K43" s="480">
        <v>3635</v>
      </c>
      <c r="L43" s="448"/>
    </row>
    <row r="44" spans="1:12">
      <c r="A44" s="448"/>
      <c r="B44" s="413"/>
      <c r="C44" s="438"/>
      <c r="D44" s="427">
        <v>2022</v>
      </c>
      <c r="E44" s="480" t="s">
        <v>29</v>
      </c>
      <c r="F44" s="480" t="s">
        <v>29</v>
      </c>
      <c r="G44" s="480" t="s">
        <v>29</v>
      </c>
      <c r="H44" s="480"/>
      <c r="I44" s="480">
        <f t="shared" si="10"/>
        <v>5091</v>
      </c>
      <c r="J44" s="480">
        <v>1166</v>
      </c>
      <c r="K44" s="480">
        <v>3925</v>
      </c>
      <c r="L44" s="448"/>
    </row>
    <row r="45" spans="1:12">
      <c r="A45" s="448"/>
      <c r="B45" s="413"/>
      <c r="C45" s="438"/>
      <c r="D45" s="427"/>
      <c r="E45" s="480"/>
      <c r="F45" s="480"/>
      <c r="G45" s="480"/>
      <c r="H45" s="480"/>
      <c r="I45" s="480"/>
      <c r="J45" s="480"/>
      <c r="K45" s="480"/>
      <c r="L45" s="448"/>
    </row>
    <row r="46" spans="1:12">
      <c r="A46" s="448"/>
      <c r="B46" s="461" t="s">
        <v>726</v>
      </c>
      <c r="C46" s="413"/>
      <c r="D46" s="427">
        <v>2020</v>
      </c>
      <c r="E46" s="480">
        <f>SUM(F46:G46)</f>
        <v>163</v>
      </c>
      <c r="F46" s="480">
        <v>144</v>
      </c>
      <c r="G46" s="480">
        <v>19</v>
      </c>
      <c r="H46" s="480"/>
      <c r="I46" s="480">
        <f>SUM(J46:K46)</f>
        <v>2521</v>
      </c>
      <c r="J46" s="480">
        <v>910</v>
      </c>
      <c r="K46" s="480">
        <v>1611</v>
      </c>
      <c r="L46" s="448"/>
    </row>
    <row r="47" spans="1:12">
      <c r="A47" s="448"/>
      <c r="B47" s="462" t="s">
        <v>727</v>
      </c>
      <c r="C47" s="413"/>
      <c r="D47" s="427">
        <v>2021</v>
      </c>
      <c r="E47" s="480">
        <f t="shared" ref="E47:E48" si="11">SUM(F47:G47)</f>
        <v>198</v>
      </c>
      <c r="F47" s="480">
        <v>172</v>
      </c>
      <c r="G47" s="480">
        <v>26</v>
      </c>
      <c r="H47" s="480"/>
      <c r="I47" s="480">
        <f t="shared" ref="I47:I48" si="12">SUM(J47:K47)</f>
        <v>4032</v>
      </c>
      <c r="J47" s="480">
        <v>1350</v>
      </c>
      <c r="K47" s="480">
        <v>2682</v>
      </c>
      <c r="L47" s="448"/>
    </row>
    <row r="48" spans="1:12">
      <c r="A48" s="448"/>
      <c r="B48" s="462"/>
      <c r="C48" s="413"/>
      <c r="D48" s="427">
        <v>2022</v>
      </c>
      <c r="E48" s="480">
        <f t="shared" si="11"/>
        <v>180</v>
      </c>
      <c r="F48" s="480">
        <v>161</v>
      </c>
      <c r="G48" s="480">
        <v>19</v>
      </c>
      <c r="H48" s="480"/>
      <c r="I48" s="480">
        <f t="shared" si="12"/>
        <v>3245</v>
      </c>
      <c r="J48" s="480">
        <v>1226</v>
      </c>
      <c r="K48" s="480">
        <v>2019</v>
      </c>
      <c r="L48" s="448"/>
    </row>
    <row r="49" spans="1:12">
      <c r="A49" s="448"/>
      <c r="B49" s="462"/>
      <c r="C49" s="413"/>
      <c r="D49" s="427"/>
      <c r="E49" s="480"/>
      <c r="F49" s="480"/>
      <c r="G49" s="480"/>
      <c r="H49" s="480"/>
      <c r="I49" s="480"/>
      <c r="J49" s="480"/>
      <c r="K49" s="480"/>
      <c r="L49" s="448"/>
    </row>
    <row r="50" spans="1:12">
      <c r="A50" s="448"/>
      <c r="B50" s="461" t="s">
        <v>728</v>
      </c>
      <c r="C50" s="438"/>
      <c r="D50" s="427">
        <v>2020</v>
      </c>
      <c r="E50" s="480" t="s">
        <v>29</v>
      </c>
      <c r="F50" s="480" t="s">
        <v>29</v>
      </c>
      <c r="G50" s="480" t="s">
        <v>29</v>
      </c>
      <c r="H50" s="480"/>
      <c r="I50" s="480" t="s">
        <v>29</v>
      </c>
      <c r="J50" s="480" t="s">
        <v>29</v>
      </c>
      <c r="K50" s="480" t="s">
        <v>29</v>
      </c>
      <c r="L50" s="448"/>
    </row>
    <row r="51" spans="1:12">
      <c r="A51" s="448"/>
      <c r="B51" s="413" t="s">
        <v>749</v>
      </c>
      <c r="C51" s="438"/>
      <c r="D51" s="427">
        <v>2021</v>
      </c>
      <c r="E51" s="480" t="s">
        <v>29</v>
      </c>
      <c r="F51" s="480" t="s">
        <v>29</v>
      </c>
      <c r="G51" s="480" t="s">
        <v>29</v>
      </c>
      <c r="H51" s="480"/>
      <c r="I51" s="480">
        <f t="shared" ref="I51:I52" si="13">SUM(J51:K51)</f>
        <v>73</v>
      </c>
      <c r="J51" s="480">
        <v>14</v>
      </c>
      <c r="K51" s="480">
        <v>59</v>
      </c>
      <c r="L51" s="448"/>
    </row>
    <row r="52" spans="1:12">
      <c r="A52" s="448"/>
      <c r="B52" s="413"/>
      <c r="C52" s="438"/>
      <c r="D52" s="427">
        <v>2022</v>
      </c>
      <c r="E52" s="480" t="s">
        <v>29</v>
      </c>
      <c r="F52" s="480" t="s">
        <v>29</v>
      </c>
      <c r="G52" s="480" t="s">
        <v>29</v>
      </c>
      <c r="H52" s="480"/>
      <c r="I52" s="480">
        <f t="shared" si="13"/>
        <v>97</v>
      </c>
      <c r="J52" s="480">
        <v>22</v>
      </c>
      <c r="K52" s="480">
        <v>75</v>
      </c>
      <c r="L52" s="448"/>
    </row>
    <row r="53" spans="1:12" ht="18" thickBot="1">
      <c r="A53" s="484"/>
      <c r="B53" s="486"/>
      <c r="C53" s="535"/>
      <c r="D53" s="561"/>
      <c r="E53" s="522"/>
      <c r="F53" s="521"/>
      <c r="G53" s="521"/>
      <c r="H53" s="521"/>
      <c r="I53" s="522"/>
      <c r="J53" s="562"/>
      <c r="K53" s="563"/>
      <c r="L53" s="484"/>
    </row>
    <row r="54" spans="1:12" s="525" customFormat="1" ht="16.5" customHeight="1">
      <c r="A54" s="384"/>
      <c r="B54" s="384"/>
      <c r="C54" s="384"/>
      <c r="D54" s="564"/>
      <c r="E54" s="384"/>
      <c r="F54" s="384"/>
      <c r="G54" s="523"/>
      <c r="H54" s="523"/>
      <c r="I54" s="524"/>
      <c r="J54" s="524"/>
      <c r="L54" s="367" t="s">
        <v>829</v>
      </c>
    </row>
    <row r="55" spans="1:12" s="525" customFormat="1" ht="15" customHeight="1">
      <c r="A55" s="524"/>
      <c r="B55" s="524"/>
      <c r="C55" s="524"/>
      <c r="D55" s="565"/>
      <c r="E55" s="524"/>
      <c r="F55" s="524"/>
      <c r="G55" s="524"/>
      <c r="H55" s="524"/>
      <c r="I55" s="524"/>
      <c r="J55" s="524"/>
      <c r="L55" s="368" t="s">
        <v>810</v>
      </c>
    </row>
  </sheetData>
  <mergeCells count="4">
    <mergeCell ref="E8:G8"/>
    <mergeCell ref="I8:K8"/>
    <mergeCell ref="E9:G9"/>
    <mergeCell ref="I9:K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L541"/>
  <sheetViews>
    <sheetView showGridLines="0" view="pageBreakPreview" topLeftCell="B1" zoomScale="90" zoomScaleNormal="100" zoomScaleSheetLayoutView="90" workbookViewId="0">
      <selection activeCell="B6" sqref="B6"/>
    </sheetView>
  </sheetViews>
  <sheetFormatPr defaultColWidth="7.5703125" defaultRowHeight="16.5"/>
  <cols>
    <col min="1" max="1" width="1.85546875" style="452" customWidth="1"/>
    <col min="2" max="2" width="13.28515625" style="452" customWidth="1"/>
    <col min="3" max="3" width="28.85546875" style="452" customWidth="1"/>
    <col min="4" max="4" width="8.28515625" style="459" customWidth="1"/>
    <col min="5" max="6" width="8.5703125" style="452" customWidth="1"/>
    <col min="7" max="7" width="11.28515625" style="452" customWidth="1"/>
    <col min="8" max="8" width="1.85546875" style="452" customWidth="1"/>
    <col min="9" max="10" width="8.5703125" style="452" customWidth="1"/>
    <col min="11" max="11" width="11.28515625" style="452" customWidth="1"/>
    <col min="12" max="12" width="1.85546875" style="452" customWidth="1"/>
    <col min="13" max="13" width="7.5703125" style="452"/>
    <col min="14" max="15" width="7.5703125" style="452" customWidth="1"/>
    <col min="16" max="18" width="7.5703125" style="452"/>
    <col min="19" max="19" width="7.5703125" style="452" customWidth="1"/>
    <col min="20" max="16384" width="7.5703125" style="452"/>
  </cols>
  <sheetData>
    <row r="1" spans="1:12" ht="10.15" customHeight="1"/>
    <row r="2" spans="1:12" ht="10.15" customHeight="1"/>
    <row r="3" spans="1:12" ht="16.5" customHeight="1">
      <c r="B3" s="453" t="s">
        <v>1219</v>
      </c>
      <c r="C3" s="454" t="s">
        <v>746</v>
      </c>
      <c r="D3" s="455"/>
    </row>
    <row r="4" spans="1:12" ht="15" customHeight="1">
      <c r="B4" s="453"/>
      <c r="C4" s="454" t="s">
        <v>1170</v>
      </c>
      <c r="D4" s="455"/>
    </row>
    <row r="5" spans="1:12" ht="16.5" customHeight="1">
      <c r="B5" s="456" t="s">
        <v>1220</v>
      </c>
      <c r="C5" s="457" t="s">
        <v>747</v>
      </c>
      <c r="D5" s="458"/>
    </row>
    <row r="6" spans="1:12" ht="15" customHeight="1">
      <c r="B6" s="456"/>
      <c r="C6" s="457" t="s">
        <v>1171</v>
      </c>
      <c r="D6" s="458"/>
    </row>
    <row r="7" spans="1:12" ht="10.15" customHeight="1" thickBot="1">
      <c r="A7" s="457"/>
      <c r="L7" s="457"/>
    </row>
    <row r="8" spans="1:12" s="529" customFormat="1" ht="14.25" thickTop="1">
      <c r="A8" s="460"/>
      <c r="B8" s="1048" t="s">
        <v>707</v>
      </c>
      <c r="C8" s="1049"/>
      <c r="D8" s="586" t="s">
        <v>1</v>
      </c>
      <c r="E8" s="1728" t="s">
        <v>736</v>
      </c>
      <c r="F8" s="1728"/>
      <c r="G8" s="1728"/>
      <c r="H8" s="1052"/>
      <c r="I8" s="1728" t="s">
        <v>1045</v>
      </c>
      <c r="J8" s="1728"/>
      <c r="K8" s="1728"/>
      <c r="L8" s="460"/>
    </row>
    <row r="9" spans="1:12" s="529" customFormat="1" ht="15" customHeight="1">
      <c r="A9" s="438"/>
      <c r="B9" s="413" t="s">
        <v>710</v>
      </c>
      <c r="C9" s="466"/>
      <c r="D9" s="467" t="s">
        <v>6</v>
      </c>
      <c r="E9" s="1725" t="s">
        <v>736</v>
      </c>
      <c r="F9" s="1725"/>
      <c r="G9" s="1725"/>
      <c r="H9" s="422"/>
      <c r="I9" s="1725" t="s">
        <v>1046</v>
      </c>
      <c r="J9" s="1725"/>
      <c r="K9" s="1725"/>
      <c r="L9" s="438"/>
    </row>
    <row r="10" spans="1:12" s="529" customFormat="1" ht="15" customHeight="1">
      <c r="A10" s="438"/>
      <c r="B10" s="438"/>
      <c r="C10" s="462"/>
      <c r="D10" s="463"/>
      <c r="E10" s="470" t="s">
        <v>2</v>
      </c>
      <c r="F10" s="470" t="s">
        <v>33</v>
      </c>
      <c r="G10" s="470" t="s">
        <v>34</v>
      </c>
      <c r="H10" s="438"/>
      <c r="I10" s="470" t="s">
        <v>2</v>
      </c>
      <c r="J10" s="470" t="s">
        <v>33</v>
      </c>
      <c r="K10" s="470" t="s">
        <v>34</v>
      </c>
      <c r="L10" s="438"/>
    </row>
    <row r="11" spans="1:12" s="529" customFormat="1" ht="13.5" customHeight="1">
      <c r="A11" s="438"/>
      <c r="B11" s="438"/>
      <c r="C11" s="438"/>
      <c r="D11" s="463"/>
      <c r="E11" s="511" t="s">
        <v>737</v>
      </c>
      <c r="F11" s="511" t="s">
        <v>35</v>
      </c>
      <c r="G11" s="511" t="s">
        <v>36</v>
      </c>
      <c r="H11" s="470"/>
      <c r="I11" s="511" t="s">
        <v>737</v>
      </c>
      <c r="J11" s="511" t="s">
        <v>35</v>
      </c>
      <c r="K11" s="511" t="s">
        <v>36</v>
      </c>
      <c r="L11" s="438"/>
    </row>
    <row r="12" spans="1:12" ht="4.1500000000000004" customHeight="1">
      <c r="A12" s="473"/>
      <c r="B12" s="473"/>
      <c r="C12" s="473"/>
      <c r="D12" s="530"/>
      <c r="E12" s="473"/>
      <c r="F12" s="473"/>
      <c r="G12" s="473"/>
      <c r="H12" s="473"/>
      <c r="I12" s="473"/>
      <c r="J12" s="473"/>
      <c r="K12" s="473"/>
      <c r="L12" s="473"/>
    </row>
    <row r="13" spans="1:12" ht="3" customHeight="1">
      <c r="A13" s="448"/>
      <c r="B13" s="448"/>
      <c r="C13" s="448"/>
      <c r="D13" s="477"/>
      <c r="E13" s="448"/>
      <c r="F13" s="448"/>
      <c r="G13" s="448"/>
      <c r="H13" s="448"/>
      <c r="I13" s="448"/>
      <c r="J13" s="448"/>
      <c r="K13" s="448"/>
      <c r="L13" s="448"/>
    </row>
    <row r="14" spans="1:12" ht="15" customHeight="1">
      <c r="A14" s="448"/>
      <c r="B14" s="461" t="s">
        <v>2</v>
      </c>
      <c r="C14" s="438"/>
      <c r="D14" s="1332">
        <v>2020</v>
      </c>
      <c r="E14" s="423">
        <f t="shared" ref="E14:G16" si="0">SUM(E18,E22,E26,E30,E34,E38,E42,E46,E50)</f>
        <v>28415</v>
      </c>
      <c r="F14" s="423">
        <f t="shared" si="0"/>
        <v>10684</v>
      </c>
      <c r="G14" s="423">
        <f t="shared" si="0"/>
        <v>17731</v>
      </c>
      <c r="I14" s="423" t="s">
        <v>29</v>
      </c>
      <c r="J14" s="423" t="s">
        <v>29</v>
      </c>
      <c r="K14" s="423" t="s">
        <v>29</v>
      </c>
      <c r="L14" s="448"/>
    </row>
    <row r="15" spans="1:12" ht="15" customHeight="1">
      <c r="A15" s="448"/>
      <c r="B15" s="413" t="s">
        <v>7</v>
      </c>
      <c r="C15" s="438"/>
      <c r="D15" s="1332">
        <v>2021</v>
      </c>
      <c r="E15" s="423">
        <f t="shared" si="0"/>
        <v>42785</v>
      </c>
      <c r="F15" s="423">
        <f t="shared" si="0"/>
        <v>16379</v>
      </c>
      <c r="G15" s="423">
        <f t="shared" si="0"/>
        <v>26406</v>
      </c>
      <c r="I15" s="423" t="s">
        <v>29</v>
      </c>
      <c r="J15" s="423" t="s">
        <v>29</v>
      </c>
      <c r="K15" s="423" t="s">
        <v>29</v>
      </c>
      <c r="L15" s="448"/>
    </row>
    <row r="16" spans="1:12" ht="15" customHeight="1">
      <c r="A16" s="448"/>
      <c r="B16" s="413"/>
      <c r="C16" s="438"/>
      <c r="D16" s="1332">
        <v>2022</v>
      </c>
      <c r="E16" s="423">
        <f t="shared" si="0"/>
        <v>35174</v>
      </c>
      <c r="F16" s="423">
        <f t="shared" si="0"/>
        <v>13294</v>
      </c>
      <c r="G16" s="423">
        <f t="shared" si="0"/>
        <v>21880</v>
      </c>
      <c r="H16" s="532"/>
      <c r="I16" s="423" t="s">
        <v>29</v>
      </c>
      <c r="J16" s="423" t="s">
        <v>29</v>
      </c>
      <c r="K16" s="423" t="s">
        <v>29</v>
      </c>
      <c r="L16" s="448"/>
    </row>
    <row r="17" spans="1:12" ht="14.1" customHeight="1">
      <c r="A17" s="448"/>
      <c r="B17" s="413"/>
      <c r="C17" s="438"/>
      <c r="D17" s="427"/>
      <c r="E17" s="515"/>
      <c r="F17" s="515"/>
      <c r="G17" s="515"/>
      <c r="H17" s="515"/>
      <c r="I17" s="517"/>
      <c r="J17" s="480"/>
      <c r="K17" s="480"/>
      <c r="L17" s="448"/>
    </row>
    <row r="18" spans="1:12" ht="14.1" customHeight="1">
      <c r="A18" s="448"/>
      <c r="B18" s="461" t="s">
        <v>713</v>
      </c>
      <c r="C18" s="466"/>
      <c r="D18" s="427">
        <v>2020</v>
      </c>
      <c r="E18" s="480">
        <f>SUM(F18:G18)</f>
        <v>207</v>
      </c>
      <c r="F18" s="515">
        <v>17</v>
      </c>
      <c r="G18" s="515">
        <v>190</v>
      </c>
      <c r="H18" s="515"/>
      <c r="I18" s="517" t="s">
        <v>29</v>
      </c>
      <c r="J18" s="480" t="s">
        <v>29</v>
      </c>
      <c r="K18" s="480" t="s">
        <v>29</v>
      </c>
      <c r="L18" s="448"/>
    </row>
    <row r="19" spans="1:12" ht="14.1" customHeight="1">
      <c r="A19" s="448"/>
      <c r="B19" s="413" t="s">
        <v>714</v>
      </c>
      <c r="C19" s="482"/>
      <c r="D19" s="427">
        <v>2021</v>
      </c>
      <c r="E19" s="480">
        <f t="shared" ref="E19:E20" si="1">SUM(F19:G19)</f>
        <v>517</v>
      </c>
      <c r="F19" s="516">
        <v>83</v>
      </c>
      <c r="G19" s="516">
        <v>434</v>
      </c>
      <c r="H19" s="515"/>
      <c r="I19" s="517" t="s">
        <v>29</v>
      </c>
      <c r="J19" s="480" t="s">
        <v>29</v>
      </c>
      <c r="K19" s="480" t="s">
        <v>29</v>
      </c>
      <c r="L19" s="448"/>
    </row>
    <row r="20" spans="1:12" ht="14.1" customHeight="1">
      <c r="A20" s="448"/>
      <c r="B20" s="413"/>
      <c r="C20" s="482"/>
      <c r="D20" s="427">
        <v>2022</v>
      </c>
      <c r="E20" s="480">
        <f t="shared" si="1"/>
        <v>186</v>
      </c>
      <c r="F20" s="532">
        <v>24</v>
      </c>
      <c r="G20" s="532">
        <v>162</v>
      </c>
      <c r="H20" s="532"/>
      <c r="I20" s="517" t="s">
        <v>29</v>
      </c>
      <c r="J20" s="480" t="s">
        <v>29</v>
      </c>
      <c r="K20" s="480" t="s">
        <v>29</v>
      </c>
      <c r="L20" s="448"/>
    </row>
    <row r="21" spans="1:12" ht="14.1" customHeight="1">
      <c r="A21" s="448"/>
      <c r="B21" s="413"/>
      <c r="C21" s="482"/>
      <c r="D21" s="427"/>
      <c r="E21" s="515"/>
      <c r="F21" s="515"/>
      <c r="G21" s="515"/>
      <c r="H21" s="515"/>
      <c r="I21" s="517"/>
      <c r="J21" s="480"/>
      <c r="K21" s="480"/>
      <c r="L21" s="448"/>
    </row>
    <row r="22" spans="1:12" ht="14.1" customHeight="1">
      <c r="A22" s="448"/>
      <c r="B22" s="461" t="s">
        <v>715</v>
      </c>
      <c r="C22" s="438"/>
      <c r="D22" s="427">
        <v>2020</v>
      </c>
      <c r="E22" s="480">
        <f>SUM(F22:G22)</f>
        <v>2988</v>
      </c>
      <c r="F22" s="533">
        <v>1141</v>
      </c>
      <c r="G22" s="533">
        <v>1847</v>
      </c>
      <c r="H22" s="515"/>
      <c r="I22" s="517" t="s">
        <v>29</v>
      </c>
      <c r="J22" s="480" t="s">
        <v>29</v>
      </c>
      <c r="K22" s="480" t="s">
        <v>29</v>
      </c>
      <c r="L22" s="448"/>
    </row>
    <row r="23" spans="1:12" ht="14.1" customHeight="1">
      <c r="A23" s="448"/>
      <c r="B23" s="413" t="s">
        <v>716</v>
      </c>
      <c r="C23" s="461"/>
      <c r="D23" s="427">
        <v>2021</v>
      </c>
      <c r="E23" s="480">
        <f t="shared" ref="E23:E24" si="2">SUM(F23:G23)</f>
        <v>3803</v>
      </c>
      <c r="F23" s="516">
        <v>1472</v>
      </c>
      <c r="G23" s="516">
        <v>2331</v>
      </c>
      <c r="H23" s="515"/>
      <c r="I23" s="517" t="s">
        <v>29</v>
      </c>
      <c r="J23" s="480" t="s">
        <v>29</v>
      </c>
      <c r="K23" s="480" t="s">
        <v>29</v>
      </c>
      <c r="L23" s="448"/>
    </row>
    <row r="24" spans="1:12" ht="14.1" customHeight="1">
      <c r="A24" s="448"/>
      <c r="B24" s="413"/>
      <c r="C24" s="461"/>
      <c r="D24" s="427">
        <v>2022</v>
      </c>
      <c r="E24" s="480">
        <f t="shared" si="2"/>
        <v>2584</v>
      </c>
      <c r="F24" s="532">
        <v>1012</v>
      </c>
      <c r="G24" s="532">
        <v>1572</v>
      </c>
      <c r="H24" s="532"/>
      <c r="I24" s="517" t="s">
        <v>29</v>
      </c>
      <c r="J24" s="480" t="s">
        <v>29</v>
      </c>
      <c r="K24" s="480" t="s">
        <v>29</v>
      </c>
      <c r="L24" s="448"/>
    </row>
    <row r="25" spans="1:12" ht="14.1" customHeight="1">
      <c r="A25" s="448"/>
      <c r="B25" s="413"/>
      <c r="C25" s="461"/>
      <c r="D25" s="427"/>
      <c r="E25" s="515"/>
      <c r="F25" s="515"/>
      <c r="G25" s="515"/>
      <c r="H25" s="515"/>
      <c r="I25" s="517"/>
      <c r="J25" s="480"/>
      <c r="K25" s="480"/>
      <c r="L25" s="448"/>
    </row>
    <row r="26" spans="1:12" ht="14.1" customHeight="1">
      <c r="A26" s="448"/>
      <c r="B26" s="461" t="s">
        <v>717</v>
      </c>
      <c r="C26" s="466"/>
      <c r="D26" s="427">
        <v>2020</v>
      </c>
      <c r="E26" s="480">
        <f>SUM(F26:G26)</f>
        <v>10804</v>
      </c>
      <c r="F26" s="533">
        <v>2857</v>
      </c>
      <c r="G26" s="533">
        <v>7947</v>
      </c>
      <c r="H26" s="515"/>
      <c r="I26" s="517" t="s">
        <v>29</v>
      </c>
      <c r="J26" s="480" t="s">
        <v>29</v>
      </c>
      <c r="K26" s="480" t="s">
        <v>29</v>
      </c>
      <c r="L26" s="448"/>
    </row>
    <row r="27" spans="1:12" ht="14.1" customHeight="1">
      <c r="A27" s="448"/>
      <c r="B27" s="413" t="s">
        <v>718</v>
      </c>
      <c r="C27" s="482"/>
      <c r="D27" s="427">
        <v>2021</v>
      </c>
      <c r="E27" s="480">
        <f t="shared" ref="E27:E28" si="3">SUM(F27:G27)</f>
        <v>16486</v>
      </c>
      <c r="F27" s="516">
        <v>4566</v>
      </c>
      <c r="G27" s="516">
        <v>11920</v>
      </c>
      <c r="H27" s="515"/>
      <c r="I27" s="517" t="s">
        <v>29</v>
      </c>
      <c r="J27" s="480" t="s">
        <v>29</v>
      </c>
      <c r="K27" s="480" t="s">
        <v>29</v>
      </c>
      <c r="L27" s="448"/>
    </row>
    <row r="28" spans="1:12" ht="14.1" customHeight="1">
      <c r="A28" s="448"/>
      <c r="B28" s="413"/>
      <c r="C28" s="482"/>
      <c r="D28" s="427">
        <v>2022</v>
      </c>
      <c r="E28" s="480">
        <f t="shared" si="3"/>
        <v>13758</v>
      </c>
      <c r="F28" s="532">
        <v>3684</v>
      </c>
      <c r="G28" s="532">
        <v>10074</v>
      </c>
      <c r="H28" s="532"/>
      <c r="I28" s="517" t="s">
        <v>29</v>
      </c>
      <c r="J28" s="480" t="s">
        <v>29</v>
      </c>
      <c r="K28" s="480" t="s">
        <v>29</v>
      </c>
      <c r="L28" s="448"/>
    </row>
    <row r="29" spans="1:12" ht="14.1" customHeight="1">
      <c r="A29" s="448"/>
      <c r="B29" s="413"/>
      <c r="C29" s="482"/>
      <c r="D29" s="427"/>
      <c r="E29" s="515"/>
      <c r="F29" s="515"/>
      <c r="G29" s="515"/>
      <c r="H29" s="515"/>
      <c r="I29" s="517"/>
      <c r="J29" s="480"/>
      <c r="K29" s="480"/>
      <c r="L29" s="448"/>
    </row>
    <row r="30" spans="1:12" ht="14.1" customHeight="1">
      <c r="A30" s="448"/>
      <c r="B30" s="461" t="s">
        <v>719</v>
      </c>
      <c r="C30" s="438"/>
      <c r="D30" s="427">
        <v>2020</v>
      </c>
      <c r="E30" s="480">
        <f>SUM(F30:G30)</f>
        <v>4974</v>
      </c>
      <c r="F30" s="533">
        <v>1720</v>
      </c>
      <c r="G30" s="533">
        <v>3254</v>
      </c>
      <c r="H30" s="515"/>
      <c r="I30" s="517" t="s">
        <v>29</v>
      </c>
      <c r="J30" s="480" t="s">
        <v>29</v>
      </c>
      <c r="K30" s="480" t="s">
        <v>29</v>
      </c>
      <c r="L30" s="448"/>
    </row>
    <row r="31" spans="1:12" ht="14.1" customHeight="1">
      <c r="A31" s="448"/>
      <c r="B31" s="413" t="s">
        <v>1060</v>
      </c>
      <c r="C31" s="438"/>
      <c r="D31" s="427">
        <v>2021</v>
      </c>
      <c r="E31" s="480">
        <f t="shared" ref="E31:E32" si="4">SUM(F31:G31)</f>
        <v>6154</v>
      </c>
      <c r="F31" s="516">
        <v>2511</v>
      </c>
      <c r="G31" s="516">
        <v>3643</v>
      </c>
      <c r="H31" s="515"/>
      <c r="I31" s="517" t="s">
        <v>29</v>
      </c>
      <c r="J31" s="480" t="s">
        <v>29</v>
      </c>
      <c r="K31" s="480" t="s">
        <v>29</v>
      </c>
      <c r="L31" s="448"/>
    </row>
    <row r="32" spans="1:12" ht="14.1" customHeight="1">
      <c r="A32" s="448"/>
      <c r="B32" s="413"/>
      <c r="C32" s="438"/>
      <c r="D32" s="427">
        <v>2022</v>
      </c>
      <c r="E32" s="480">
        <f t="shared" si="4"/>
        <v>5607</v>
      </c>
      <c r="F32" s="532">
        <v>2282</v>
      </c>
      <c r="G32" s="532">
        <v>3325</v>
      </c>
      <c r="H32" s="532"/>
      <c r="I32" s="517" t="s">
        <v>29</v>
      </c>
      <c r="J32" s="480" t="s">
        <v>29</v>
      </c>
      <c r="K32" s="480" t="s">
        <v>29</v>
      </c>
      <c r="L32" s="448"/>
    </row>
    <row r="33" spans="1:12" ht="14.1" customHeight="1">
      <c r="A33" s="448"/>
      <c r="B33" s="413"/>
      <c r="C33" s="438"/>
      <c r="D33" s="427"/>
      <c r="E33" s="515"/>
      <c r="F33" s="515"/>
      <c r="G33" s="515"/>
      <c r="H33" s="515"/>
      <c r="I33" s="517"/>
      <c r="J33" s="480"/>
      <c r="K33" s="480"/>
      <c r="L33" s="448"/>
    </row>
    <row r="34" spans="1:12" ht="14.1" customHeight="1">
      <c r="A34" s="448"/>
      <c r="B34" s="461" t="s">
        <v>720</v>
      </c>
      <c r="C34" s="466"/>
      <c r="D34" s="427">
        <v>2020</v>
      </c>
      <c r="E34" s="480">
        <f>SUM(F34:G34)</f>
        <v>5043</v>
      </c>
      <c r="F34" s="533">
        <v>3141</v>
      </c>
      <c r="G34" s="533">
        <v>1902</v>
      </c>
      <c r="H34" s="515"/>
      <c r="I34" s="517" t="s">
        <v>29</v>
      </c>
      <c r="J34" s="480" t="s">
        <v>29</v>
      </c>
      <c r="K34" s="480" t="s">
        <v>29</v>
      </c>
      <c r="L34" s="448"/>
    </row>
    <row r="35" spans="1:12" ht="14.1" customHeight="1">
      <c r="A35" s="448"/>
      <c r="B35" s="413" t="s">
        <v>721</v>
      </c>
      <c r="C35" s="482"/>
      <c r="D35" s="427">
        <v>2021</v>
      </c>
      <c r="E35" s="480">
        <f t="shared" ref="E35:E36" si="5">SUM(F35:G35)</f>
        <v>9918</v>
      </c>
      <c r="F35" s="516">
        <v>5377</v>
      </c>
      <c r="G35" s="516">
        <v>4541</v>
      </c>
      <c r="H35" s="515"/>
      <c r="I35" s="517" t="s">
        <v>29</v>
      </c>
      <c r="J35" s="480" t="s">
        <v>29</v>
      </c>
      <c r="K35" s="480" t="s">
        <v>29</v>
      </c>
      <c r="L35" s="448"/>
    </row>
    <row r="36" spans="1:12" ht="14.1" customHeight="1">
      <c r="A36" s="448"/>
      <c r="B36" s="413"/>
      <c r="C36" s="482"/>
      <c r="D36" s="427">
        <v>2022</v>
      </c>
      <c r="E36" s="480">
        <f t="shared" si="5"/>
        <v>6515</v>
      </c>
      <c r="F36" s="532">
        <v>3642</v>
      </c>
      <c r="G36" s="532">
        <v>2873</v>
      </c>
      <c r="H36" s="532"/>
      <c r="I36" s="517" t="s">
        <v>29</v>
      </c>
      <c r="J36" s="480" t="s">
        <v>29</v>
      </c>
      <c r="K36" s="480" t="s">
        <v>29</v>
      </c>
      <c r="L36" s="448"/>
    </row>
    <row r="37" spans="1:12" ht="14.1" customHeight="1">
      <c r="A37" s="448"/>
      <c r="B37" s="413"/>
      <c r="C37" s="482"/>
      <c r="D37" s="427"/>
      <c r="E37" s="515"/>
      <c r="F37" s="515"/>
      <c r="G37" s="515"/>
      <c r="H37" s="515"/>
      <c r="I37" s="517"/>
      <c r="J37" s="480"/>
      <c r="K37" s="480"/>
      <c r="L37" s="448"/>
    </row>
    <row r="38" spans="1:12" ht="14.1" customHeight="1">
      <c r="A38" s="448"/>
      <c r="B38" s="461" t="s">
        <v>722</v>
      </c>
      <c r="C38" s="438"/>
      <c r="D38" s="427">
        <v>2020</v>
      </c>
      <c r="E38" s="480">
        <f>SUM(F38:G38)</f>
        <v>1547</v>
      </c>
      <c r="F38" s="533">
        <v>759</v>
      </c>
      <c r="G38" s="533">
        <v>788</v>
      </c>
      <c r="H38" s="515"/>
      <c r="I38" s="517" t="s">
        <v>29</v>
      </c>
      <c r="J38" s="480" t="s">
        <v>29</v>
      </c>
      <c r="K38" s="480" t="s">
        <v>29</v>
      </c>
      <c r="L38" s="448"/>
    </row>
    <row r="39" spans="1:12" ht="14.1" customHeight="1">
      <c r="A39" s="448"/>
      <c r="B39" s="462" t="s">
        <v>723</v>
      </c>
      <c r="C39" s="466"/>
      <c r="D39" s="427">
        <v>2021</v>
      </c>
      <c r="E39" s="480">
        <f t="shared" ref="E39:E40" si="6">SUM(F39:G39)</f>
        <v>1575</v>
      </c>
      <c r="F39" s="516">
        <v>849</v>
      </c>
      <c r="G39" s="516">
        <v>726</v>
      </c>
      <c r="H39" s="515"/>
      <c r="I39" s="517" t="s">
        <v>29</v>
      </c>
      <c r="J39" s="480" t="s">
        <v>29</v>
      </c>
      <c r="K39" s="480" t="s">
        <v>29</v>
      </c>
      <c r="L39" s="448"/>
    </row>
    <row r="40" spans="1:12" ht="14.1" customHeight="1">
      <c r="A40" s="448"/>
      <c r="B40" s="462"/>
      <c r="C40" s="466"/>
      <c r="D40" s="427">
        <v>2022</v>
      </c>
      <c r="E40" s="480">
        <f t="shared" si="6"/>
        <v>2663</v>
      </c>
      <c r="F40" s="532">
        <v>1369</v>
      </c>
      <c r="G40" s="532">
        <v>1294</v>
      </c>
      <c r="H40" s="532"/>
      <c r="I40" s="517" t="s">
        <v>29</v>
      </c>
      <c r="J40" s="480" t="s">
        <v>29</v>
      </c>
      <c r="K40" s="480" t="s">
        <v>29</v>
      </c>
      <c r="L40" s="448"/>
    </row>
    <row r="41" spans="1:12" ht="14.1" customHeight="1">
      <c r="A41" s="448"/>
      <c r="B41" s="462"/>
      <c r="C41" s="466"/>
      <c r="D41" s="427"/>
      <c r="E41" s="515"/>
      <c r="F41" s="515"/>
      <c r="G41" s="515"/>
      <c r="H41" s="515"/>
      <c r="I41" s="517"/>
      <c r="J41" s="480"/>
      <c r="K41" s="480"/>
      <c r="L41" s="448"/>
    </row>
    <row r="42" spans="1:12" ht="14.1" customHeight="1">
      <c r="A42" s="448"/>
      <c r="B42" s="461" t="s">
        <v>724</v>
      </c>
      <c r="C42" s="466"/>
      <c r="D42" s="427">
        <v>2020</v>
      </c>
      <c r="E42" s="480">
        <f>SUM(F42:G42)</f>
        <v>658</v>
      </c>
      <c r="F42" s="533">
        <v>98</v>
      </c>
      <c r="G42" s="533">
        <v>560</v>
      </c>
      <c r="H42" s="515"/>
      <c r="I42" s="517" t="s">
        <v>29</v>
      </c>
      <c r="J42" s="480" t="s">
        <v>29</v>
      </c>
      <c r="K42" s="480" t="s">
        <v>29</v>
      </c>
      <c r="L42" s="448"/>
    </row>
    <row r="43" spans="1:12" ht="14.1" customHeight="1">
      <c r="A43" s="448"/>
      <c r="B43" s="413" t="s">
        <v>725</v>
      </c>
      <c r="C43" s="482"/>
      <c r="D43" s="427">
        <v>2021</v>
      </c>
      <c r="E43" s="480">
        <f t="shared" ref="E43:E44" si="7">SUM(F43:G43)</f>
        <v>1087</v>
      </c>
      <c r="F43" s="516">
        <v>185</v>
      </c>
      <c r="G43" s="516">
        <v>902</v>
      </c>
      <c r="H43" s="515"/>
      <c r="I43" s="517" t="s">
        <v>29</v>
      </c>
      <c r="J43" s="480" t="s">
        <v>29</v>
      </c>
      <c r="K43" s="480" t="s">
        <v>29</v>
      </c>
      <c r="L43" s="448"/>
    </row>
    <row r="44" spans="1:12" ht="14.1" customHeight="1">
      <c r="A44" s="448"/>
      <c r="B44" s="413"/>
      <c r="C44" s="482"/>
      <c r="D44" s="427">
        <v>2022</v>
      </c>
      <c r="E44" s="480">
        <f t="shared" si="7"/>
        <v>824</v>
      </c>
      <c r="F44" s="532">
        <v>133</v>
      </c>
      <c r="G44" s="532">
        <v>691</v>
      </c>
      <c r="H44" s="532"/>
      <c r="I44" s="517" t="s">
        <v>29</v>
      </c>
      <c r="J44" s="480" t="s">
        <v>29</v>
      </c>
      <c r="K44" s="480" t="s">
        <v>29</v>
      </c>
      <c r="L44" s="448"/>
    </row>
    <row r="45" spans="1:12" ht="14.1" customHeight="1">
      <c r="A45" s="448"/>
      <c r="B45" s="413"/>
      <c r="C45" s="482"/>
      <c r="D45" s="427"/>
      <c r="E45" s="515"/>
      <c r="F45" s="534"/>
      <c r="G45" s="515"/>
      <c r="H45" s="515"/>
      <c r="I45" s="517"/>
      <c r="J45" s="480"/>
      <c r="K45" s="480"/>
      <c r="L45" s="448"/>
    </row>
    <row r="46" spans="1:12" ht="14.1" customHeight="1">
      <c r="A46" s="448"/>
      <c r="B46" s="461" t="s">
        <v>726</v>
      </c>
      <c r="C46" s="438"/>
      <c r="D46" s="427">
        <v>2020</v>
      </c>
      <c r="E46" s="480">
        <f>SUM(F46:G46)</f>
        <v>2194</v>
      </c>
      <c r="F46" s="515">
        <v>951</v>
      </c>
      <c r="G46" s="515">
        <v>1243</v>
      </c>
      <c r="H46" s="515"/>
      <c r="I46" s="515" t="s">
        <v>29</v>
      </c>
      <c r="J46" s="515" t="s">
        <v>29</v>
      </c>
      <c r="K46" s="515" t="s">
        <v>29</v>
      </c>
      <c r="L46" s="448"/>
    </row>
    <row r="47" spans="1:12" ht="14.1" customHeight="1">
      <c r="A47" s="448"/>
      <c r="B47" s="462" t="s">
        <v>727</v>
      </c>
      <c r="C47" s="466"/>
      <c r="D47" s="427">
        <v>2021</v>
      </c>
      <c r="E47" s="480">
        <f t="shared" ref="E47:E48" si="8">SUM(F47:G47)</f>
        <v>3088</v>
      </c>
      <c r="F47" s="515">
        <v>1296</v>
      </c>
      <c r="G47" s="515">
        <v>1792</v>
      </c>
      <c r="H47" s="515"/>
      <c r="I47" s="515" t="s">
        <v>29</v>
      </c>
      <c r="J47" s="515" t="s">
        <v>29</v>
      </c>
      <c r="K47" s="515" t="s">
        <v>29</v>
      </c>
      <c r="L47" s="448"/>
    </row>
    <row r="48" spans="1:12" ht="14.1" customHeight="1">
      <c r="A48" s="448"/>
      <c r="B48" s="462"/>
      <c r="C48" s="466"/>
      <c r="D48" s="427">
        <v>2022</v>
      </c>
      <c r="E48" s="480">
        <f t="shared" si="8"/>
        <v>2869</v>
      </c>
      <c r="F48" s="515">
        <v>1111</v>
      </c>
      <c r="G48" s="515">
        <v>1758</v>
      </c>
      <c r="H48" s="515"/>
      <c r="I48" s="515" t="s">
        <v>29</v>
      </c>
      <c r="J48" s="515" t="s">
        <v>29</v>
      </c>
      <c r="K48" s="515" t="s">
        <v>29</v>
      </c>
      <c r="L48" s="448"/>
    </row>
    <row r="49" spans="1:12" ht="14.1" customHeight="1">
      <c r="A49" s="448"/>
      <c r="B49" s="462"/>
      <c r="C49" s="466"/>
      <c r="D49" s="427"/>
      <c r="E49" s="515"/>
      <c r="F49" s="515"/>
      <c r="G49" s="515"/>
      <c r="H49" s="515"/>
      <c r="I49" s="515"/>
      <c r="J49" s="515"/>
      <c r="K49" s="515"/>
      <c r="L49" s="448"/>
    </row>
    <row r="50" spans="1:12" ht="14.1" customHeight="1">
      <c r="A50" s="448"/>
      <c r="B50" s="461" t="s">
        <v>728</v>
      </c>
      <c r="C50" s="466"/>
      <c r="D50" s="427">
        <v>2020</v>
      </c>
      <c r="E50" s="515" t="s">
        <v>29</v>
      </c>
      <c r="F50" s="515" t="s">
        <v>29</v>
      </c>
      <c r="G50" s="515" t="s">
        <v>29</v>
      </c>
      <c r="H50" s="515"/>
      <c r="I50" s="515" t="s">
        <v>29</v>
      </c>
      <c r="J50" s="515" t="s">
        <v>29</v>
      </c>
      <c r="K50" s="515" t="s">
        <v>29</v>
      </c>
      <c r="L50" s="448"/>
    </row>
    <row r="51" spans="1:12" ht="14.1" customHeight="1">
      <c r="A51" s="448"/>
      <c r="B51" s="413" t="s">
        <v>749</v>
      </c>
      <c r="C51" s="482"/>
      <c r="D51" s="427">
        <v>2021</v>
      </c>
      <c r="E51" s="480">
        <f t="shared" ref="E51:E52" si="9">SUM(F51:G51)</f>
        <v>157</v>
      </c>
      <c r="F51" s="515">
        <v>40</v>
      </c>
      <c r="G51" s="515">
        <v>117</v>
      </c>
      <c r="H51" s="515"/>
      <c r="I51" s="515" t="s">
        <v>29</v>
      </c>
      <c r="J51" s="515" t="s">
        <v>29</v>
      </c>
      <c r="K51" s="515" t="s">
        <v>29</v>
      </c>
      <c r="L51" s="448"/>
    </row>
    <row r="52" spans="1:12" ht="14.1" customHeight="1">
      <c r="A52" s="448"/>
      <c r="B52" s="413"/>
      <c r="C52" s="482"/>
      <c r="D52" s="427">
        <v>2022</v>
      </c>
      <c r="E52" s="480">
        <f t="shared" si="9"/>
        <v>168</v>
      </c>
      <c r="F52" s="515">
        <v>37</v>
      </c>
      <c r="G52" s="515">
        <v>131</v>
      </c>
      <c r="H52" s="515"/>
      <c r="I52" s="515" t="s">
        <v>29</v>
      </c>
      <c r="J52" s="515" t="s">
        <v>29</v>
      </c>
      <c r="K52" s="515" t="s">
        <v>29</v>
      </c>
      <c r="L52" s="448"/>
    </row>
    <row r="53" spans="1:12" ht="14.1" customHeight="1" thickBot="1">
      <c r="A53" s="484"/>
      <c r="B53" s="535"/>
      <c r="C53" s="536"/>
      <c r="D53" s="537"/>
      <c r="E53" s="538"/>
      <c r="F53" s="539"/>
      <c r="G53" s="539"/>
      <c r="H53" s="539"/>
      <c r="I53" s="539"/>
      <c r="J53" s="539"/>
      <c r="K53" s="540"/>
      <c r="L53" s="484"/>
    </row>
    <row r="54" spans="1:12" s="525" customFormat="1" ht="16.5" customHeight="1">
      <c r="A54" s="384"/>
      <c r="B54" s="384"/>
      <c r="C54" s="384"/>
      <c r="D54" s="492"/>
      <c r="E54" s="384"/>
      <c r="F54" s="384"/>
      <c r="G54" s="523"/>
      <c r="H54" s="523"/>
      <c r="I54" s="524"/>
      <c r="J54" s="524"/>
      <c r="L54" s="367" t="s">
        <v>829</v>
      </c>
    </row>
    <row r="55" spans="1:12" s="525" customFormat="1" ht="15" customHeight="1">
      <c r="A55" s="524"/>
      <c r="B55" s="524"/>
      <c r="C55" s="524"/>
      <c r="D55" s="526"/>
      <c r="E55" s="524"/>
      <c r="F55" s="524"/>
      <c r="G55" s="524"/>
      <c r="H55" s="524"/>
      <c r="I55" s="524"/>
      <c r="J55" s="524"/>
      <c r="L55" s="368" t="s">
        <v>810</v>
      </c>
    </row>
    <row r="56" spans="1:12" ht="15" customHeight="1"/>
    <row r="57" spans="1:12" ht="15" customHeight="1"/>
    <row r="58" spans="1:12" ht="15" customHeight="1"/>
    <row r="59" spans="1:12" ht="2.25" customHeight="1"/>
    <row r="60" spans="1:12" ht="3" customHeight="1"/>
    <row r="61" spans="1:12" ht="16.5" customHeight="1"/>
    <row r="62" spans="1:12" ht="16.5" customHeight="1"/>
    <row r="63" spans="1:12" ht="14.1" customHeight="1"/>
    <row r="64" spans="1:12" ht="14.1" customHeight="1"/>
    <row r="65" spans="4:4" ht="14.1" customHeight="1"/>
    <row r="66" spans="4:4" ht="14.1" customHeight="1"/>
    <row r="67" spans="4:4" ht="14.1" customHeight="1"/>
    <row r="68" spans="4:4" ht="14.1" customHeight="1"/>
    <row r="69" spans="4:4" ht="14.1" customHeight="1"/>
    <row r="70" spans="4:4" ht="14.1" customHeight="1"/>
    <row r="71" spans="4:4" ht="14.1" customHeight="1"/>
    <row r="72" spans="4:4" ht="14.1" customHeight="1"/>
    <row r="73" spans="4:4" ht="14.1" customHeight="1"/>
    <row r="74" spans="4:4" ht="14.1" customHeight="1"/>
    <row r="75" spans="4:4" ht="14.1" customHeight="1"/>
    <row r="76" spans="4:4" s="448" customFormat="1" ht="14.1" customHeight="1">
      <c r="D76" s="477"/>
    </row>
    <row r="77" spans="4:4" s="448" customFormat="1" ht="14.1" customHeight="1">
      <c r="D77" s="477"/>
    </row>
    <row r="78" spans="4:4" s="448" customFormat="1" ht="14.1" customHeight="1">
      <c r="D78" s="477"/>
    </row>
    <row r="79" spans="4:4" s="448" customFormat="1" ht="14.1" customHeight="1">
      <c r="D79" s="477"/>
    </row>
    <row r="80" spans="4:4" s="448" customFormat="1" ht="14.1" customHeight="1">
      <c r="D80" s="477"/>
    </row>
    <row r="81" spans="4:4" s="448" customFormat="1" ht="3" customHeight="1">
      <c r="D81" s="477"/>
    </row>
    <row r="82" spans="4:4" s="542" customFormat="1" ht="13.15" customHeight="1">
      <c r="D82" s="541"/>
    </row>
    <row r="83" spans="4:4" s="542" customFormat="1" ht="13.15" customHeight="1">
      <c r="D83" s="541"/>
    </row>
    <row r="84" spans="4:4" s="448" customFormat="1">
      <c r="D84" s="477"/>
    </row>
    <row r="85" spans="4:4" s="448" customFormat="1" ht="15" customHeight="1">
      <c r="D85" s="477"/>
    </row>
    <row r="86" spans="4:4" s="448" customFormat="1" ht="15" customHeight="1">
      <c r="D86" s="477"/>
    </row>
    <row r="87" spans="4:4" s="448" customFormat="1" ht="15" customHeight="1">
      <c r="D87" s="477"/>
    </row>
    <row r="88" spans="4:4" s="448" customFormat="1" ht="15" customHeight="1">
      <c r="D88" s="477"/>
    </row>
    <row r="89" spans="4:4" s="449" customFormat="1" ht="13.5" customHeight="1">
      <c r="D89" s="450"/>
    </row>
    <row r="90" spans="4:4" s="544" customFormat="1" ht="14.25">
      <c r="D90" s="543"/>
    </row>
    <row r="91" spans="4:4" s="448" customFormat="1" ht="9.75" customHeight="1">
      <c r="D91" s="477"/>
    </row>
    <row r="92" spans="4:4" s="448" customFormat="1" ht="15" customHeight="1">
      <c r="D92" s="477"/>
    </row>
    <row r="93" spans="4:4" s="448" customFormat="1">
      <c r="D93" s="477"/>
    </row>
    <row r="94" spans="4:4" s="448" customFormat="1" ht="15" customHeight="1">
      <c r="D94" s="477"/>
    </row>
    <row r="95" spans="4:4" s="448" customFormat="1">
      <c r="D95" s="477"/>
    </row>
    <row r="96" spans="4:4" s="448" customFormat="1">
      <c r="D96" s="477"/>
    </row>
    <row r="97" spans="1:12" s="448" customFormat="1" ht="15" customHeight="1">
      <c r="A97" s="449"/>
      <c r="B97" s="449"/>
      <c r="C97" s="449"/>
      <c r="D97" s="450"/>
      <c r="E97" s="449"/>
      <c r="F97" s="449"/>
      <c r="G97" s="449"/>
      <c r="H97" s="449"/>
      <c r="I97" s="449"/>
      <c r="J97" s="449"/>
      <c r="K97" s="449"/>
      <c r="L97" s="449"/>
    </row>
    <row r="98" spans="1:12" s="448" customFormat="1">
      <c r="D98" s="477"/>
    </row>
    <row r="99" spans="1:12" s="448" customFormat="1" ht="9.75" customHeight="1">
      <c r="D99" s="477"/>
    </row>
    <row r="100" spans="1:12" s="448" customFormat="1" ht="15" customHeight="1">
      <c r="D100" s="477"/>
    </row>
    <row r="101" spans="1:12" s="448" customFormat="1">
      <c r="D101" s="477"/>
    </row>
    <row r="102" spans="1:12" s="448" customFormat="1" ht="15" customHeight="1">
      <c r="D102" s="477"/>
    </row>
    <row r="103" spans="1:12" s="448" customFormat="1">
      <c r="D103" s="477"/>
    </row>
    <row r="104" spans="1:12" s="448" customFormat="1">
      <c r="D104" s="477"/>
    </row>
    <row r="105" spans="1:12" s="448" customFormat="1">
      <c r="D105" s="477"/>
    </row>
    <row r="106" spans="1:12" s="448" customFormat="1">
      <c r="D106" s="477"/>
    </row>
    <row r="107" spans="1:12" s="448" customFormat="1">
      <c r="D107" s="477"/>
    </row>
    <row r="108" spans="1:12" s="448" customFormat="1">
      <c r="D108" s="477"/>
    </row>
    <row r="109" spans="1:12" s="448" customFormat="1">
      <c r="A109" s="449"/>
      <c r="B109" s="449"/>
      <c r="C109" s="449"/>
      <c r="D109" s="450"/>
      <c r="E109" s="449"/>
      <c r="F109" s="449"/>
      <c r="G109" s="449"/>
      <c r="H109" s="449"/>
      <c r="I109" s="449"/>
      <c r="J109" s="449"/>
      <c r="K109" s="449"/>
      <c r="L109" s="449"/>
    </row>
    <row r="110" spans="1:12" s="448" customFormat="1">
      <c r="D110" s="477"/>
    </row>
    <row r="111" spans="1:12" s="448" customFormat="1">
      <c r="A111" s="449"/>
      <c r="B111" s="449"/>
      <c r="C111" s="449"/>
      <c r="D111" s="450"/>
      <c r="E111" s="449"/>
      <c r="F111" s="449"/>
      <c r="G111" s="449"/>
      <c r="H111" s="449"/>
      <c r="I111" s="449"/>
      <c r="J111" s="449"/>
      <c r="K111" s="449"/>
      <c r="L111" s="449"/>
    </row>
    <row r="112" spans="1:12" s="448" customFormat="1">
      <c r="D112" s="477"/>
    </row>
    <row r="113" spans="1:12" s="448" customFormat="1">
      <c r="D113" s="477"/>
    </row>
    <row r="114" spans="1:12" s="448" customFormat="1">
      <c r="D114" s="477"/>
    </row>
    <row r="115" spans="1:12" s="448" customFormat="1">
      <c r="A115" s="449"/>
      <c r="B115" s="449"/>
      <c r="C115" s="449"/>
      <c r="D115" s="450"/>
      <c r="E115" s="449"/>
      <c r="F115" s="449"/>
      <c r="G115" s="449"/>
      <c r="H115" s="449"/>
      <c r="I115" s="449"/>
      <c r="J115" s="449"/>
      <c r="K115" s="449"/>
      <c r="L115" s="449"/>
    </row>
    <row r="116" spans="1:12" s="448" customFormat="1">
      <c r="D116" s="477"/>
    </row>
    <row r="117" spans="1:12" s="448" customFormat="1">
      <c r="D117" s="477"/>
    </row>
    <row r="118" spans="1:12" s="448" customFormat="1">
      <c r="A118" s="491"/>
      <c r="B118" s="491"/>
      <c r="C118" s="491"/>
      <c r="D118" s="545"/>
      <c r="E118" s="491"/>
      <c r="F118" s="491"/>
      <c r="G118" s="491"/>
      <c r="H118" s="491"/>
      <c r="I118" s="491"/>
      <c r="J118" s="491"/>
      <c r="K118" s="491"/>
      <c r="L118" s="491"/>
    </row>
    <row r="119" spans="1:12" s="448" customFormat="1">
      <c r="D119" s="477"/>
    </row>
    <row r="120" spans="1:12" s="448" customFormat="1">
      <c r="D120" s="477"/>
    </row>
    <row r="121" spans="1:12" s="448" customFormat="1">
      <c r="D121" s="477"/>
    </row>
    <row r="122" spans="1:12" s="448" customFormat="1" ht="12" customHeight="1">
      <c r="D122" s="477"/>
    </row>
    <row r="123" spans="1:12" s="448" customFormat="1" ht="12" customHeight="1">
      <c r="D123" s="477"/>
    </row>
    <row r="124" spans="1:12" s="448" customFormat="1" ht="12" customHeight="1">
      <c r="A124" s="491"/>
      <c r="B124" s="491"/>
      <c r="C124" s="491"/>
      <c r="D124" s="545"/>
      <c r="E124" s="491"/>
      <c r="F124" s="491"/>
      <c r="G124" s="491"/>
      <c r="H124" s="491"/>
      <c r="I124" s="491"/>
      <c r="J124" s="491"/>
      <c r="K124" s="491"/>
      <c r="L124" s="491"/>
    </row>
    <row r="125" spans="1:12" s="448" customFormat="1" ht="12" customHeight="1">
      <c r="A125" s="491"/>
      <c r="B125" s="491"/>
      <c r="C125" s="491"/>
      <c r="D125" s="545"/>
      <c r="E125" s="491"/>
      <c r="F125" s="491"/>
      <c r="G125" s="491"/>
      <c r="H125" s="491"/>
      <c r="I125" s="491"/>
      <c r="J125" s="491"/>
      <c r="K125" s="491"/>
      <c r="L125" s="491"/>
    </row>
    <row r="126" spans="1:12" s="448" customFormat="1">
      <c r="A126" s="491"/>
      <c r="B126" s="491"/>
      <c r="C126" s="491"/>
      <c r="D126" s="545"/>
      <c r="E126" s="491"/>
      <c r="F126" s="491"/>
      <c r="G126" s="491"/>
      <c r="H126" s="491"/>
      <c r="I126" s="491"/>
      <c r="J126" s="491"/>
      <c r="K126" s="491"/>
      <c r="L126" s="491"/>
    </row>
    <row r="127" spans="1:12" s="448" customFormat="1">
      <c r="A127" s="491"/>
      <c r="B127" s="491"/>
      <c r="C127" s="491"/>
      <c r="D127" s="545"/>
      <c r="E127" s="491"/>
      <c r="F127" s="491"/>
      <c r="G127" s="491"/>
      <c r="H127" s="491"/>
      <c r="I127" s="491"/>
      <c r="J127" s="491"/>
      <c r="K127" s="491"/>
      <c r="L127" s="491"/>
    </row>
    <row r="128" spans="1:12" s="448" customFormat="1">
      <c r="A128" s="491"/>
      <c r="B128" s="491"/>
      <c r="C128" s="491"/>
      <c r="D128" s="545"/>
      <c r="E128" s="491"/>
      <c r="F128" s="491"/>
      <c r="G128" s="491"/>
      <c r="H128" s="491"/>
      <c r="I128" s="491"/>
      <c r="J128" s="491"/>
      <c r="K128" s="491"/>
      <c r="L128" s="491"/>
    </row>
    <row r="129" spans="1:12" s="448" customFormat="1">
      <c r="A129" s="491"/>
      <c r="B129" s="491"/>
      <c r="C129" s="491"/>
      <c r="D129" s="545"/>
      <c r="E129" s="491"/>
      <c r="F129" s="491"/>
      <c r="G129" s="491"/>
      <c r="H129" s="491"/>
      <c r="I129" s="491"/>
      <c r="J129" s="491"/>
      <c r="K129" s="491"/>
      <c r="L129" s="491"/>
    </row>
    <row r="130" spans="1:12" s="448" customFormat="1">
      <c r="A130" s="491"/>
      <c r="B130" s="491"/>
      <c r="C130" s="491"/>
      <c r="D130" s="545"/>
      <c r="E130" s="491"/>
      <c r="F130" s="491"/>
      <c r="G130" s="491"/>
      <c r="H130" s="491"/>
      <c r="I130" s="491"/>
      <c r="J130" s="491"/>
      <c r="K130" s="491"/>
      <c r="L130" s="491"/>
    </row>
    <row r="131" spans="1:12" s="448" customFormat="1">
      <c r="A131" s="491"/>
      <c r="B131" s="491"/>
      <c r="C131" s="491"/>
      <c r="D131" s="545"/>
      <c r="E131" s="491"/>
      <c r="F131" s="491"/>
      <c r="G131" s="491"/>
      <c r="H131" s="491"/>
      <c r="I131" s="491"/>
      <c r="J131" s="491"/>
      <c r="K131" s="491"/>
      <c r="L131" s="491"/>
    </row>
    <row r="132" spans="1:12" s="448" customFormat="1">
      <c r="A132" s="491"/>
      <c r="B132" s="491"/>
      <c r="C132" s="491"/>
      <c r="D132" s="545"/>
      <c r="E132" s="491"/>
      <c r="F132" s="491"/>
      <c r="G132" s="491"/>
      <c r="H132" s="491"/>
      <c r="I132" s="491"/>
      <c r="J132" s="491"/>
      <c r="K132" s="491"/>
      <c r="L132" s="491"/>
    </row>
    <row r="133" spans="1:12" s="448" customFormat="1">
      <c r="A133" s="491"/>
      <c r="B133" s="491"/>
      <c r="C133" s="491"/>
      <c r="D133" s="545"/>
      <c r="E133" s="491"/>
      <c r="F133" s="491"/>
      <c r="G133" s="491"/>
      <c r="H133" s="491"/>
      <c r="I133" s="491"/>
      <c r="J133" s="491"/>
      <c r="K133" s="491"/>
      <c r="L133" s="491"/>
    </row>
    <row r="134" spans="1:12" s="448" customFormat="1">
      <c r="A134" s="491"/>
      <c r="B134" s="491"/>
      <c r="C134" s="491"/>
      <c r="D134" s="545"/>
      <c r="E134" s="491"/>
      <c r="F134" s="491"/>
      <c r="G134" s="491"/>
      <c r="H134" s="491"/>
      <c r="I134" s="491"/>
      <c r="J134" s="491"/>
      <c r="K134" s="491"/>
      <c r="L134" s="491"/>
    </row>
    <row r="135" spans="1:12" s="448" customFormat="1">
      <c r="A135" s="491"/>
      <c r="B135" s="491"/>
      <c r="C135" s="491"/>
      <c r="D135" s="545"/>
      <c r="E135" s="491"/>
      <c r="F135" s="491"/>
      <c r="G135" s="491"/>
      <c r="H135" s="491"/>
      <c r="I135" s="491"/>
      <c r="J135" s="491"/>
      <c r="K135" s="491"/>
      <c r="L135" s="491"/>
    </row>
    <row r="136" spans="1:12" s="448" customFormat="1">
      <c r="A136" s="491"/>
      <c r="B136" s="491"/>
      <c r="C136" s="491"/>
      <c r="D136" s="545"/>
      <c r="E136" s="491"/>
      <c r="F136" s="491"/>
      <c r="G136" s="491"/>
      <c r="H136" s="491"/>
      <c r="I136" s="491"/>
      <c r="J136" s="491"/>
      <c r="K136" s="491"/>
      <c r="L136" s="491"/>
    </row>
    <row r="137" spans="1:12" s="448" customFormat="1">
      <c r="A137" s="491"/>
      <c r="B137" s="491"/>
      <c r="C137" s="491"/>
      <c r="D137" s="545"/>
      <c r="E137" s="491"/>
      <c r="F137" s="491"/>
      <c r="G137" s="491"/>
      <c r="H137" s="491"/>
      <c r="I137" s="491"/>
      <c r="J137" s="491"/>
      <c r="K137" s="491"/>
      <c r="L137" s="491"/>
    </row>
    <row r="138" spans="1:12" s="448" customFormat="1">
      <c r="A138" s="491"/>
      <c r="B138" s="491"/>
      <c r="C138" s="491"/>
      <c r="D138" s="545"/>
      <c r="E138" s="491"/>
      <c r="F138" s="491"/>
      <c r="G138" s="491"/>
      <c r="H138" s="491"/>
      <c r="I138" s="491"/>
      <c r="J138" s="491"/>
      <c r="K138" s="491"/>
      <c r="L138" s="491"/>
    </row>
    <row r="139" spans="1:12" s="448" customFormat="1">
      <c r="A139" s="491"/>
      <c r="B139" s="491"/>
      <c r="C139" s="491"/>
      <c r="D139" s="545"/>
      <c r="E139" s="491"/>
      <c r="F139" s="491"/>
      <c r="G139" s="491"/>
      <c r="H139" s="491"/>
      <c r="I139" s="491"/>
      <c r="J139" s="491"/>
      <c r="K139" s="491"/>
      <c r="L139" s="491"/>
    </row>
    <row r="140" spans="1:12" s="448" customFormat="1">
      <c r="A140" s="491"/>
      <c r="B140" s="491"/>
      <c r="C140" s="491"/>
      <c r="D140" s="545"/>
      <c r="E140" s="491"/>
      <c r="F140" s="491"/>
      <c r="G140" s="491"/>
      <c r="H140" s="491"/>
      <c r="I140" s="491"/>
      <c r="J140" s="491"/>
      <c r="K140" s="491"/>
      <c r="L140" s="491"/>
    </row>
    <row r="141" spans="1:12" s="448" customFormat="1">
      <c r="A141" s="491"/>
      <c r="B141" s="491"/>
      <c r="C141" s="491"/>
      <c r="D141" s="545"/>
      <c r="E141" s="491"/>
      <c r="F141" s="491"/>
      <c r="G141" s="491"/>
      <c r="H141" s="491"/>
      <c r="I141" s="491"/>
      <c r="J141" s="491"/>
      <c r="K141" s="491"/>
      <c r="L141" s="491"/>
    </row>
    <row r="142" spans="1:12" s="448" customFormat="1">
      <c r="A142" s="491"/>
      <c r="B142" s="491"/>
      <c r="C142" s="491"/>
      <c r="D142" s="545"/>
      <c r="E142" s="491"/>
      <c r="F142" s="491"/>
      <c r="G142" s="491"/>
      <c r="H142" s="491"/>
      <c r="I142" s="491"/>
      <c r="J142" s="491"/>
      <c r="K142" s="491"/>
      <c r="L142" s="491"/>
    </row>
    <row r="143" spans="1:12" s="448" customFormat="1">
      <c r="D143" s="477"/>
    </row>
    <row r="144" spans="1:12" s="448" customFormat="1">
      <c r="D144" s="477"/>
    </row>
    <row r="145" spans="4:4" s="448" customFormat="1">
      <c r="D145" s="477"/>
    </row>
    <row r="146" spans="4:4" s="448" customFormat="1">
      <c r="D146" s="477"/>
    </row>
    <row r="147" spans="4:4" s="448" customFormat="1">
      <c r="D147" s="477"/>
    </row>
    <row r="148" spans="4:4" s="448" customFormat="1">
      <c r="D148" s="477"/>
    </row>
    <row r="149" spans="4:4" s="448" customFormat="1">
      <c r="D149" s="477"/>
    </row>
    <row r="150" spans="4:4" s="448" customFormat="1">
      <c r="D150" s="477"/>
    </row>
    <row r="151" spans="4:4" s="448" customFormat="1">
      <c r="D151" s="477"/>
    </row>
    <row r="152" spans="4:4" s="448" customFormat="1">
      <c r="D152" s="477"/>
    </row>
    <row r="153" spans="4:4" s="448" customFormat="1">
      <c r="D153" s="477"/>
    </row>
    <row r="154" spans="4:4" s="448" customFormat="1">
      <c r="D154" s="477"/>
    </row>
    <row r="155" spans="4:4" s="448" customFormat="1">
      <c r="D155" s="477"/>
    </row>
    <row r="156" spans="4:4" s="448" customFormat="1">
      <c r="D156" s="477"/>
    </row>
    <row r="157" spans="4:4" s="448" customFormat="1">
      <c r="D157" s="477"/>
    </row>
    <row r="158" spans="4:4" s="448" customFormat="1">
      <c r="D158" s="477"/>
    </row>
    <row r="159" spans="4:4" s="448" customFormat="1">
      <c r="D159" s="477"/>
    </row>
    <row r="160" spans="4:4" s="448" customFormat="1">
      <c r="D160" s="477"/>
    </row>
    <row r="161" spans="4:4" s="448" customFormat="1">
      <c r="D161" s="477"/>
    </row>
    <row r="162" spans="4:4" s="448" customFormat="1">
      <c r="D162" s="477"/>
    </row>
    <row r="163" spans="4:4" s="448" customFormat="1">
      <c r="D163" s="477"/>
    </row>
    <row r="164" spans="4:4" s="448" customFormat="1">
      <c r="D164" s="477"/>
    </row>
    <row r="165" spans="4:4" s="448" customFormat="1">
      <c r="D165" s="477"/>
    </row>
    <row r="166" spans="4:4" s="448" customFormat="1">
      <c r="D166" s="477"/>
    </row>
    <row r="167" spans="4:4" s="448" customFormat="1">
      <c r="D167" s="477"/>
    </row>
    <row r="168" spans="4:4" s="448" customFormat="1">
      <c r="D168" s="477"/>
    </row>
    <row r="169" spans="4:4" s="448" customFormat="1">
      <c r="D169" s="477"/>
    </row>
    <row r="170" spans="4:4" s="448" customFormat="1">
      <c r="D170" s="477"/>
    </row>
    <row r="171" spans="4:4" s="448" customFormat="1">
      <c r="D171" s="477"/>
    </row>
    <row r="172" spans="4:4" s="448" customFormat="1">
      <c r="D172" s="477"/>
    </row>
    <row r="173" spans="4:4" s="448" customFormat="1">
      <c r="D173" s="477"/>
    </row>
    <row r="174" spans="4:4" s="448" customFormat="1">
      <c r="D174" s="477"/>
    </row>
    <row r="175" spans="4:4" s="448" customFormat="1">
      <c r="D175" s="477"/>
    </row>
    <row r="176" spans="4:4" s="448" customFormat="1">
      <c r="D176" s="477"/>
    </row>
    <row r="177" spans="4:4" s="448" customFormat="1">
      <c r="D177" s="477"/>
    </row>
    <row r="178" spans="4:4" s="448" customFormat="1">
      <c r="D178" s="477"/>
    </row>
    <row r="179" spans="4:4" s="448" customFormat="1">
      <c r="D179" s="477"/>
    </row>
    <row r="180" spans="4:4" s="448" customFormat="1">
      <c r="D180" s="477"/>
    </row>
    <row r="181" spans="4:4" s="448" customFormat="1">
      <c r="D181" s="477"/>
    </row>
    <row r="182" spans="4:4" s="448" customFormat="1">
      <c r="D182" s="477"/>
    </row>
    <row r="183" spans="4:4" s="448" customFormat="1">
      <c r="D183" s="477"/>
    </row>
    <row r="184" spans="4:4" s="448" customFormat="1">
      <c r="D184" s="477"/>
    </row>
    <row r="185" spans="4:4" s="448" customFormat="1">
      <c r="D185" s="477"/>
    </row>
    <row r="186" spans="4:4" s="448" customFormat="1">
      <c r="D186" s="477"/>
    </row>
    <row r="187" spans="4:4" s="448" customFormat="1">
      <c r="D187" s="477"/>
    </row>
    <row r="188" spans="4:4" s="448" customFormat="1">
      <c r="D188" s="477"/>
    </row>
    <row r="189" spans="4:4" s="448" customFormat="1">
      <c r="D189" s="477"/>
    </row>
    <row r="190" spans="4:4" s="448" customFormat="1">
      <c r="D190" s="477"/>
    </row>
    <row r="191" spans="4:4" s="448" customFormat="1">
      <c r="D191" s="477"/>
    </row>
    <row r="192" spans="4:4" s="448" customFormat="1">
      <c r="D192" s="477"/>
    </row>
    <row r="193" spans="4:4" s="448" customFormat="1">
      <c r="D193" s="477"/>
    </row>
    <row r="194" spans="4:4" s="448" customFormat="1">
      <c r="D194" s="477"/>
    </row>
    <row r="195" spans="4:4" s="448" customFormat="1">
      <c r="D195" s="477"/>
    </row>
    <row r="196" spans="4:4" s="448" customFormat="1">
      <c r="D196" s="477"/>
    </row>
    <row r="197" spans="4:4" s="448" customFormat="1">
      <c r="D197" s="477"/>
    </row>
    <row r="198" spans="4:4" s="448" customFormat="1">
      <c r="D198" s="477"/>
    </row>
    <row r="199" spans="4:4" s="448" customFormat="1">
      <c r="D199" s="477"/>
    </row>
    <row r="200" spans="4:4" s="448" customFormat="1">
      <c r="D200" s="477"/>
    </row>
    <row r="201" spans="4:4" s="448" customFormat="1">
      <c r="D201" s="477"/>
    </row>
    <row r="202" spans="4:4" s="448" customFormat="1">
      <c r="D202" s="477"/>
    </row>
    <row r="203" spans="4:4" s="448" customFormat="1">
      <c r="D203" s="477"/>
    </row>
    <row r="204" spans="4:4" s="448" customFormat="1">
      <c r="D204" s="477"/>
    </row>
    <row r="205" spans="4:4" s="448" customFormat="1">
      <c r="D205" s="477"/>
    </row>
    <row r="206" spans="4:4" s="448" customFormat="1">
      <c r="D206" s="477"/>
    </row>
    <row r="207" spans="4:4" s="448" customFormat="1">
      <c r="D207" s="477"/>
    </row>
    <row r="208" spans="4:4" s="448" customFormat="1">
      <c r="D208" s="477"/>
    </row>
    <row r="209" spans="4:4" s="448" customFormat="1">
      <c r="D209" s="477"/>
    </row>
    <row r="210" spans="4:4" s="448" customFormat="1">
      <c r="D210" s="477"/>
    </row>
    <row r="211" spans="4:4" s="448" customFormat="1">
      <c r="D211" s="477"/>
    </row>
    <row r="212" spans="4:4" s="448" customFormat="1">
      <c r="D212" s="477"/>
    </row>
    <row r="213" spans="4:4" s="448" customFormat="1">
      <c r="D213" s="477"/>
    </row>
    <row r="214" spans="4:4" s="448" customFormat="1">
      <c r="D214" s="477"/>
    </row>
    <row r="215" spans="4:4" s="448" customFormat="1">
      <c r="D215" s="477"/>
    </row>
    <row r="216" spans="4:4" s="448" customFormat="1">
      <c r="D216" s="477"/>
    </row>
    <row r="217" spans="4:4" s="448" customFormat="1">
      <c r="D217" s="477"/>
    </row>
    <row r="218" spans="4:4" s="448" customFormat="1">
      <c r="D218" s="477"/>
    </row>
    <row r="219" spans="4:4" s="448" customFormat="1">
      <c r="D219" s="477"/>
    </row>
    <row r="220" spans="4:4" s="448" customFormat="1">
      <c r="D220" s="477"/>
    </row>
    <row r="221" spans="4:4" s="448" customFormat="1">
      <c r="D221" s="477"/>
    </row>
    <row r="222" spans="4:4" s="448" customFormat="1">
      <c r="D222" s="477"/>
    </row>
    <row r="223" spans="4:4" s="448" customFormat="1">
      <c r="D223" s="477"/>
    </row>
    <row r="224" spans="4:4" s="448" customFormat="1">
      <c r="D224" s="477"/>
    </row>
    <row r="225" spans="4:4" s="448" customFormat="1">
      <c r="D225" s="477"/>
    </row>
    <row r="226" spans="4:4" s="448" customFormat="1">
      <c r="D226" s="477"/>
    </row>
    <row r="227" spans="4:4" s="448" customFormat="1">
      <c r="D227" s="477"/>
    </row>
    <row r="228" spans="4:4" s="448" customFormat="1">
      <c r="D228" s="477"/>
    </row>
    <row r="229" spans="4:4" s="448" customFormat="1">
      <c r="D229" s="477"/>
    </row>
    <row r="230" spans="4:4" s="448" customFormat="1">
      <c r="D230" s="477"/>
    </row>
    <row r="231" spans="4:4" s="448" customFormat="1">
      <c r="D231" s="477"/>
    </row>
    <row r="232" spans="4:4" s="448" customFormat="1">
      <c r="D232" s="477"/>
    </row>
    <row r="233" spans="4:4" s="448" customFormat="1">
      <c r="D233" s="477"/>
    </row>
    <row r="234" spans="4:4" s="448" customFormat="1">
      <c r="D234" s="477"/>
    </row>
    <row r="235" spans="4:4" s="448" customFormat="1">
      <c r="D235" s="477"/>
    </row>
    <row r="236" spans="4:4" s="448" customFormat="1">
      <c r="D236" s="477"/>
    </row>
    <row r="237" spans="4:4" s="448" customFormat="1">
      <c r="D237" s="477"/>
    </row>
    <row r="238" spans="4:4" s="448" customFormat="1">
      <c r="D238" s="477"/>
    </row>
    <row r="239" spans="4:4" s="448" customFormat="1">
      <c r="D239" s="477"/>
    </row>
    <row r="240" spans="4:4" s="448" customFormat="1">
      <c r="D240" s="477"/>
    </row>
    <row r="241" spans="4:4" s="448" customFormat="1">
      <c r="D241" s="477"/>
    </row>
    <row r="242" spans="4:4" s="448" customFormat="1">
      <c r="D242" s="477"/>
    </row>
    <row r="243" spans="4:4" s="448" customFormat="1">
      <c r="D243" s="477"/>
    </row>
    <row r="244" spans="4:4" s="448" customFormat="1">
      <c r="D244" s="477"/>
    </row>
    <row r="245" spans="4:4" s="448" customFormat="1">
      <c r="D245" s="477"/>
    </row>
    <row r="246" spans="4:4" s="448" customFormat="1">
      <c r="D246" s="477"/>
    </row>
    <row r="247" spans="4:4" s="448" customFormat="1">
      <c r="D247" s="477"/>
    </row>
    <row r="248" spans="4:4" s="448" customFormat="1">
      <c r="D248" s="477"/>
    </row>
    <row r="249" spans="4:4" s="448" customFormat="1">
      <c r="D249" s="477"/>
    </row>
    <row r="250" spans="4:4" s="448" customFormat="1">
      <c r="D250" s="477"/>
    </row>
    <row r="251" spans="4:4" s="448" customFormat="1">
      <c r="D251" s="477"/>
    </row>
    <row r="252" spans="4:4" s="448" customFormat="1">
      <c r="D252" s="477"/>
    </row>
    <row r="253" spans="4:4" s="448" customFormat="1">
      <c r="D253" s="477"/>
    </row>
    <row r="254" spans="4:4" s="448" customFormat="1">
      <c r="D254" s="477"/>
    </row>
    <row r="255" spans="4:4" s="448" customFormat="1">
      <c r="D255" s="477"/>
    </row>
    <row r="256" spans="4:4" s="448" customFormat="1">
      <c r="D256" s="477"/>
    </row>
    <row r="257" spans="4:4" s="448" customFormat="1">
      <c r="D257" s="477"/>
    </row>
    <row r="258" spans="4:4" s="448" customFormat="1">
      <c r="D258" s="477"/>
    </row>
    <row r="259" spans="4:4" s="448" customFormat="1">
      <c r="D259" s="477"/>
    </row>
    <row r="260" spans="4:4" s="448" customFormat="1">
      <c r="D260" s="477"/>
    </row>
    <row r="261" spans="4:4" s="448" customFormat="1">
      <c r="D261" s="477"/>
    </row>
    <row r="262" spans="4:4" s="448" customFormat="1">
      <c r="D262" s="477"/>
    </row>
    <row r="263" spans="4:4" s="448" customFormat="1">
      <c r="D263" s="477"/>
    </row>
    <row r="264" spans="4:4" s="448" customFormat="1">
      <c r="D264" s="477"/>
    </row>
    <row r="265" spans="4:4" s="448" customFormat="1">
      <c r="D265" s="477"/>
    </row>
    <row r="266" spans="4:4" s="448" customFormat="1">
      <c r="D266" s="477"/>
    </row>
    <row r="267" spans="4:4" s="448" customFormat="1">
      <c r="D267" s="477"/>
    </row>
    <row r="268" spans="4:4" s="448" customFormat="1">
      <c r="D268" s="477"/>
    </row>
    <row r="269" spans="4:4" s="448" customFormat="1">
      <c r="D269" s="477"/>
    </row>
    <row r="270" spans="4:4" s="448" customFormat="1">
      <c r="D270" s="477"/>
    </row>
    <row r="271" spans="4:4" s="448" customFormat="1">
      <c r="D271" s="477"/>
    </row>
    <row r="272" spans="4:4" s="448" customFormat="1">
      <c r="D272" s="477"/>
    </row>
    <row r="273" spans="4:4" s="448" customFormat="1">
      <c r="D273" s="477"/>
    </row>
    <row r="274" spans="4:4" s="448" customFormat="1">
      <c r="D274" s="477"/>
    </row>
    <row r="275" spans="4:4" s="448" customFormat="1">
      <c r="D275" s="477"/>
    </row>
    <row r="276" spans="4:4" s="448" customFormat="1">
      <c r="D276" s="477"/>
    </row>
    <row r="277" spans="4:4" s="448" customFormat="1">
      <c r="D277" s="477"/>
    </row>
    <row r="278" spans="4:4" s="448" customFormat="1">
      <c r="D278" s="477"/>
    </row>
    <row r="279" spans="4:4" s="448" customFormat="1">
      <c r="D279" s="477"/>
    </row>
    <row r="280" spans="4:4" s="448" customFormat="1">
      <c r="D280" s="477"/>
    </row>
    <row r="281" spans="4:4" s="448" customFormat="1">
      <c r="D281" s="477"/>
    </row>
    <row r="282" spans="4:4" s="448" customFormat="1">
      <c r="D282" s="477"/>
    </row>
    <row r="283" spans="4:4" s="448" customFormat="1">
      <c r="D283" s="477"/>
    </row>
    <row r="284" spans="4:4" s="448" customFormat="1">
      <c r="D284" s="477"/>
    </row>
    <row r="285" spans="4:4" s="448" customFormat="1">
      <c r="D285" s="477"/>
    </row>
    <row r="286" spans="4:4" s="448" customFormat="1">
      <c r="D286" s="477"/>
    </row>
    <row r="287" spans="4:4" s="448" customFormat="1">
      <c r="D287" s="477"/>
    </row>
    <row r="288" spans="4:4" s="448" customFormat="1">
      <c r="D288" s="477"/>
    </row>
    <row r="289" spans="4:4" s="448" customFormat="1">
      <c r="D289" s="477"/>
    </row>
    <row r="290" spans="4:4" s="448" customFormat="1">
      <c r="D290" s="477"/>
    </row>
    <row r="291" spans="4:4" s="448" customFormat="1">
      <c r="D291" s="477"/>
    </row>
    <row r="292" spans="4:4" s="448" customFormat="1">
      <c r="D292" s="477"/>
    </row>
    <row r="293" spans="4:4" s="448" customFormat="1">
      <c r="D293" s="477"/>
    </row>
    <row r="294" spans="4:4" s="448" customFormat="1">
      <c r="D294" s="477"/>
    </row>
    <row r="295" spans="4:4" s="448" customFormat="1">
      <c r="D295" s="477"/>
    </row>
    <row r="296" spans="4:4" s="448" customFormat="1">
      <c r="D296" s="477"/>
    </row>
    <row r="297" spans="4:4" s="448" customFormat="1">
      <c r="D297" s="477"/>
    </row>
    <row r="298" spans="4:4" s="448" customFormat="1">
      <c r="D298" s="477"/>
    </row>
    <row r="299" spans="4:4" s="448" customFormat="1">
      <c r="D299" s="477"/>
    </row>
    <row r="300" spans="4:4" s="448" customFormat="1">
      <c r="D300" s="477"/>
    </row>
    <row r="301" spans="4:4" s="448" customFormat="1">
      <c r="D301" s="477"/>
    </row>
    <row r="302" spans="4:4" s="448" customFormat="1">
      <c r="D302" s="477"/>
    </row>
    <row r="303" spans="4:4" s="448" customFormat="1">
      <c r="D303" s="477"/>
    </row>
    <row r="304" spans="4:4" s="448" customFormat="1">
      <c r="D304" s="477"/>
    </row>
    <row r="305" spans="4:4" s="448" customFormat="1">
      <c r="D305" s="477"/>
    </row>
    <row r="306" spans="4:4" s="448" customFormat="1">
      <c r="D306" s="477"/>
    </row>
    <row r="307" spans="4:4" s="448" customFormat="1">
      <c r="D307" s="477"/>
    </row>
    <row r="308" spans="4:4" s="448" customFormat="1">
      <c r="D308" s="477"/>
    </row>
    <row r="309" spans="4:4" s="448" customFormat="1">
      <c r="D309" s="477"/>
    </row>
    <row r="310" spans="4:4" s="448" customFormat="1">
      <c r="D310" s="477"/>
    </row>
    <row r="311" spans="4:4" s="448" customFormat="1">
      <c r="D311" s="477"/>
    </row>
    <row r="312" spans="4:4" s="448" customFormat="1">
      <c r="D312" s="477"/>
    </row>
    <row r="313" spans="4:4" s="448" customFormat="1">
      <c r="D313" s="477"/>
    </row>
    <row r="314" spans="4:4" s="448" customFormat="1">
      <c r="D314" s="477"/>
    </row>
    <row r="315" spans="4:4" s="448" customFormat="1">
      <c r="D315" s="477"/>
    </row>
    <row r="316" spans="4:4" s="448" customFormat="1">
      <c r="D316" s="477"/>
    </row>
    <row r="317" spans="4:4" s="448" customFormat="1">
      <c r="D317" s="477"/>
    </row>
    <row r="318" spans="4:4" s="448" customFormat="1">
      <c r="D318" s="477"/>
    </row>
    <row r="319" spans="4:4" s="448" customFormat="1">
      <c r="D319" s="477"/>
    </row>
    <row r="320" spans="4:4" s="448" customFormat="1">
      <c r="D320" s="477"/>
    </row>
    <row r="321" spans="4:4" s="448" customFormat="1">
      <c r="D321" s="477"/>
    </row>
    <row r="322" spans="4:4" s="448" customFormat="1">
      <c r="D322" s="477"/>
    </row>
    <row r="323" spans="4:4" s="448" customFormat="1">
      <c r="D323" s="477"/>
    </row>
    <row r="324" spans="4:4" s="448" customFormat="1">
      <c r="D324" s="477"/>
    </row>
    <row r="325" spans="4:4" s="448" customFormat="1">
      <c r="D325" s="477"/>
    </row>
    <row r="326" spans="4:4" s="448" customFormat="1">
      <c r="D326" s="477"/>
    </row>
    <row r="327" spans="4:4" s="448" customFormat="1">
      <c r="D327" s="477"/>
    </row>
    <row r="328" spans="4:4" s="448" customFormat="1">
      <c r="D328" s="477"/>
    </row>
    <row r="329" spans="4:4" s="448" customFormat="1">
      <c r="D329" s="477"/>
    </row>
    <row r="330" spans="4:4" s="448" customFormat="1">
      <c r="D330" s="477"/>
    </row>
    <row r="331" spans="4:4" s="448" customFormat="1">
      <c r="D331" s="477"/>
    </row>
    <row r="332" spans="4:4" s="448" customFormat="1">
      <c r="D332" s="477"/>
    </row>
    <row r="333" spans="4:4" s="448" customFormat="1">
      <c r="D333" s="477"/>
    </row>
    <row r="334" spans="4:4" s="448" customFormat="1">
      <c r="D334" s="477"/>
    </row>
    <row r="335" spans="4:4" s="448" customFormat="1">
      <c r="D335" s="477"/>
    </row>
    <row r="336" spans="4:4" s="448" customFormat="1">
      <c r="D336" s="477"/>
    </row>
    <row r="337" spans="4:4" s="448" customFormat="1">
      <c r="D337" s="477"/>
    </row>
    <row r="338" spans="4:4" s="448" customFormat="1">
      <c r="D338" s="477"/>
    </row>
    <row r="339" spans="4:4" s="448" customFormat="1">
      <c r="D339" s="477"/>
    </row>
    <row r="340" spans="4:4" s="448" customFormat="1">
      <c r="D340" s="477"/>
    </row>
    <row r="341" spans="4:4" s="448" customFormat="1">
      <c r="D341" s="477"/>
    </row>
    <row r="342" spans="4:4" s="448" customFormat="1">
      <c r="D342" s="477"/>
    </row>
    <row r="343" spans="4:4" s="448" customFormat="1">
      <c r="D343" s="477"/>
    </row>
    <row r="344" spans="4:4" s="448" customFormat="1">
      <c r="D344" s="477"/>
    </row>
    <row r="345" spans="4:4" s="448" customFormat="1">
      <c r="D345" s="477"/>
    </row>
    <row r="346" spans="4:4" s="448" customFormat="1">
      <c r="D346" s="477"/>
    </row>
    <row r="347" spans="4:4" s="448" customFormat="1">
      <c r="D347" s="477"/>
    </row>
    <row r="348" spans="4:4" s="448" customFormat="1">
      <c r="D348" s="477"/>
    </row>
    <row r="349" spans="4:4" s="448" customFormat="1">
      <c r="D349" s="477"/>
    </row>
    <row r="350" spans="4:4" s="448" customFormat="1">
      <c r="D350" s="477"/>
    </row>
    <row r="351" spans="4:4" s="448" customFormat="1">
      <c r="D351" s="477"/>
    </row>
    <row r="352" spans="4:4" s="448" customFormat="1">
      <c r="D352" s="477"/>
    </row>
    <row r="353" spans="4:4" s="448" customFormat="1">
      <c r="D353" s="477"/>
    </row>
    <row r="354" spans="4:4" s="448" customFormat="1">
      <c r="D354" s="477"/>
    </row>
    <row r="355" spans="4:4" s="448" customFormat="1">
      <c r="D355" s="477"/>
    </row>
    <row r="356" spans="4:4" s="448" customFormat="1">
      <c r="D356" s="477"/>
    </row>
    <row r="357" spans="4:4" s="448" customFormat="1">
      <c r="D357" s="477"/>
    </row>
    <row r="358" spans="4:4" s="448" customFormat="1">
      <c r="D358" s="477"/>
    </row>
    <row r="359" spans="4:4" s="448" customFormat="1">
      <c r="D359" s="477"/>
    </row>
    <row r="360" spans="4:4" s="448" customFormat="1">
      <c r="D360" s="477"/>
    </row>
    <row r="361" spans="4:4" s="448" customFormat="1">
      <c r="D361" s="477"/>
    </row>
    <row r="362" spans="4:4" s="448" customFormat="1">
      <c r="D362" s="477"/>
    </row>
    <row r="363" spans="4:4" s="448" customFormat="1">
      <c r="D363" s="477"/>
    </row>
    <row r="364" spans="4:4" s="448" customFormat="1">
      <c r="D364" s="477"/>
    </row>
    <row r="365" spans="4:4" s="448" customFormat="1">
      <c r="D365" s="477"/>
    </row>
    <row r="366" spans="4:4" s="448" customFormat="1">
      <c r="D366" s="477"/>
    </row>
    <row r="367" spans="4:4" s="448" customFormat="1">
      <c r="D367" s="477"/>
    </row>
    <row r="368" spans="4:4" s="448" customFormat="1">
      <c r="D368" s="477"/>
    </row>
    <row r="369" spans="4:4" s="448" customFormat="1">
      <c r="D369" s="477"/>
    </row>
    <row r="370" spans="4:4" s="448" customFormat="1">
      <c r="D370" s="477"/>
    </row>
    <row r="371" spans="4:4" s="448" customFormat="1">
      <c r="D371" s="477"/>
    </row>
    <row r="372" spans="4:4" s="448" customFormat="1">
      <c r="D372" s="477"/>
    </row>
    <row r="373" spans="4:4" s="448" customFormat="1">
      <c r="D373" s="477"/>
    </row>
    <row r="374" spans="4:4" s="448" customFormat="1">
      <c r="D374" s="477"/>
    </row>
    <row r="375" spans="4:4" s="448" customFormat="1">
      <c r="D375" s="477"/>
    </row>
    <row r="376" spans="4:4" s="448" customFormat="1">
      <c r="D376" s="477"/>
    </row>
    <row r="377" spans="4:4" s="448" customFormat="1">
      <c r="D377" s="477"/>
    </row>
    <row r="378" spans="4:4" s="448" customFormat="1">
      <c r="D378" s="477"/>
    </row>
    <row r="379" spans="4:4" s="448" customFormat="1">
      <c r="D379" s="477"/>
    </row>
    <row r="380" spans="4:4" s="448" customFormat="1">
      <c r="D380" s="477"/>
    </row>
    <row r="381" spans="4:4" s="448" customFormat="1">
      <c r="D381" s="477"/>
    </row>
    <row r="382" spans="4:4" s="448" customFormat="1">
      <c r="D382" s="477"/>
    </row>
    <row r="383" spans="4:4" s="448" customFormat="1">
      <c r="D383" s="477"/>
    </row>
    <row r="384" spans="4:4" s="448" customFormat="1">
      <c r="D384" s="477"/>
    </row>
    <row r="385" spans="4:4" s="448" customFormat="1">
      <c r="D385" s="477"/>
    </row>
    <row r="386" spans="4:4" s="448" customFormat="1">
      <c r="D386" s="477"/>
    </row>
    <row r="387" spans="4:4" s="448" customFormat="1">
      <c r="D387" s="477"/>
    </row>
    <row r="388" spans="4:4" s="448" customFormat="1">
      <c r="D388" s="477"/>
    </row>
    <row r="389" spans="4:4" s="448" customFormat="1">
      <c r="D389" s="477"/>
    </row>
    <row r="390" spans="4:4" s="448" customFormat="1">
      <c r="D390" s="477"/>
    </row>
    <row r="391" spans="4:4" s="448" customFormat="1">
      <c r="D391" s="477"/>
    </row>
    <row r="392" spans="4:4" s="448" customFormat="1">
      <c r="D392" s="477"/>
    </row>
    <row r="393" spans="4:4" s="448" customFormat="1">
      <c r="D393" s="477"/>
    </row>
    <row r="394" spans="4:4" s="448" customFormat="1">
      <c r="D394" s="477"/>
    </row>
    <row r="395" spans="4:4" s="448" customFormat="1">
      <c r="D395" s="477"/>
    </row>
    <row r="396" spans="4:4" s="448" customFormat="1">
      <c r="D396" s="477"/>
    </row>
    <row r="397" spans="4:4" s="448" customFormat="1">
      <c r="D397" s="477"/>
    </row>
    <row r="398" spans="4:4" s="448" customFormat="1">
      <c r="D398" s="477"/>
    </row>
    <row r="399" spans="4:4" s="448" customFormat="1">
      <c r="D399" s="477"/>
    </row>
    <row r="400" spans="4:4" s="448" customFormat="1">
      <c r="D400" s="477"/>
    </row>
    <row r="401" spans="4:4" s="448" customFormat="1">
      <c r="D401" s="477"/>
    </row>
    <row r="402" spans="4:4" s="448" customFormat="1">
      <c r="D402" s="477"/>
    </row>
    <row r="403" spans="4:4" s="448" customFormat="1">
      <c r="D403" s="477"/>
    </row>
    <row r="404" spans="4:4" s="448" customFormat="1">
      <c r="D404" s="477"/>
    </row>
    <row r="405" spans="4:4" s="448" customFormat="1">
      <c r="D405" s="477"/>
    </row>
    <row r="406" spans="4:4" s="448" customFormat="1">
      <c r="D406" s="477"/>
    </row>
    <row r="407" spans="4:4" s="448" customFormat="1">
      <c r="D407" s="477"/>
    </row>
    <row r="408" spans="4:4" s="448" customFormat="1">
      <c r="D408" s="477"/>
    </row>
    <row r="409" spans="4:4" s="448" customFormat="1">
      <c r="D409" s="477"/>
    </row>
    <row r="410" spans="4:4" s="448" customFormat="1">
      <c r="D410" s="477"/>
    </row>
    <row r="411" spans="4:4" s="448" customFormat="1">
      <c r="D411" s="477"/>
    </row>
    <row r="412" spans="4:4" s="448" customFormat="1">
      <c r="D412" s="477"/>
    </row>
    <row r="413" spans="4:4" s="448" customFormat="1">
      <c r="D413" s="477"/>
    </row>
    <row r="414" spans="4:4" s="448" customFormat="1">
      <c r="D414" s="477"/>
    </row>
    <row r="415" spans="4:4" s="448" customFormat="1">
      <c r="D415" s="477"/>
    </row>
    <row r="416" spans="4:4" s="448" customFormat="1">
      <c r="D416" s="477"/>
    </row>
    <row r="417" spans="4:4" s="448" customFormat="1">
      <c r="D417" s="477"/>
    </row>
    <row r="418" spans="4:4" s="448" customFormat="1">
      <c r="D418" s="477"/>
    </row>
    <row r="419" spans="4:4" s="448" customFormat="1">
      <c r="D419" s="477"/>
    </row>
    <row r="420" spans="4:4" s="448" customFormat="1">
      <c r="D420" s="477"/>
    </row>
    <row r="421" spans="4:4" s="448" customFormat="1">
      <c r="D421" s="477"/>
    </row>
    <row r="422" spans="4:4" s="448" customFormat="1">
      <c r="D422" s="477"/>
    </row>
    <row r="423" spans="4:4" s="448" customFormat="1">
      <c r="D423" s="477"/>
    </row>
    <row r="424" spans="4:4" s="448" customFormat="1">
      <c r="D424" s="477"/>
    </row>
    <row r="425" spans="4:4" s="448" customFormat="1">
      <c r="D425" s="477"/>
    </row>
    <row r="426" spans="4:4" s="448" customFormat="1">
      <c r="D426" s="477"/>
    </row>
    <row r="427" spans="4:4" s="448" customFormat="1">
      <c r="D427" s="477"/>
    </row>
    <row r="428" spans="4:4" s="448" customFormat="1">
      <c r="D428" s="477"/>
    </row>
    <row r="429" spans="4:4" s="448" customFormat="1">
      <c r="D429" s="477"/>
    </row>
    <row r="430" spans="4:4" s="448" customFormat="1">
      <c r="D430" s="477"/>
    </row>
    <row r="431" spans="4:4" s="448" customFormat="1">
      <c r="D431" s="477"/>
    </row>
    <row r="432" spans="4:4" s="448" customFormat="1">
      <c r="D432" s="477"/>
    </row>
    <row r="433" spans="4:4" s="448" customFormat="1">
      <c r="D433" s="477"/>
    </row>
    <row r="434" spans="4:4" s="448" customFormat="1">
      <c r="D434" s="477"/>
    </row>
    <row r="435" spans="4:4" s="448" customFormat="1">
      <c r="D435" s="477"/>
    </row>
    <row r="436" spans="4:4" s="448" customFormat="1">
      <c r="D436" s="477"/>
    </row>
    <row r="437" spans="4:4" s="448" customFormat="1">
      <c r="D437" s="477"/>
    </row>
    <row r="438" spans="4:4" s="448" customFormat="1">
      <c r="D438" s="477"/>
    </row>
    <row r="439" spans="4:4" s="448" customFormat="1">
      <c r="D439" s="477"/>
    </row>
    <row r="440" spans="4:4" s="448" customFormat="1">
      <c r="D440" s="477"/>
    </row>
    <row r="441" spans="4:4" s="448" customFormat="1">
      <c r="D441" s="477"/>
    </row>
    <row r="442" spans="4:4" s="448" customFormat="1">
      <c r="D442" s="477"/>
    </row>
    <row r="443" spans="4:4" s="448" customFormat="1">
      <c r="D443" s="477"/>
    </row>
    <row r="444" spans="4:4" s="448" customFormat="1">
      <c r="D444" s="477"/>
    </row>
    <row r="445" spans="4:4" s="448" customFormat="1">
      <c r="D445" s="477"/>
    </row>
    <row r="446" spans="4:4" s="448" customFormat="1">
      <c r="D446" s="477"/>
    </row>
    <row r="447" spans="4:4" s="448" customFormat="1">
      <c r="D447" s="477"/>
    </row>
    <row r="448" spans="4:4" s="448" customFormat="1">
      <c r="D448" s="477"/>
    </row>
    <row r="449" spans="4:4" s="448" customFormat="1">
      <c r="D449" s="477"/>
    </row>
    <row r="450" spans="4:4" s="448" customFormat="1">
      <c r="D450" s="477"/>
    </row>
    <row r="451" spans="4:4" s="448" customFormat="1">
      <c r="D451" s="477"/>
    </row>
    <row r="452" spans="4:4" s="448" customFormat="1">
      <c r="D452" s="477"/>
    </row>
    <row r="453" spans="4:4" s="448" customFormat="1">
      <c r="D453" s="477"/>
    </row>
    <row r="454" spans="4:4" s="448" customFormat="1">
      <c r="D454" s="477"/>
    </row>
    <row r="455" spans="4:4" s="448" customFormat="1">
      <c r="D455" s="477"/>
    </row>
    <row r="456" spans="4:4" s="448" customFormat="1">
      <c r="D456" s="477"/>
    </row>
    <row r="457" spans="4:4" s="448" customFormat="1">
      <c r="D457" s="477"/>
    </row>
    <row r="458" spans="4:4" s="448" customFormat="1">
      <c r="D458" s="477"/>
    </row>
    <row r="459" spans="4:4" s="448" customFormat="1">
      <c r="D459" s="477"/>
    </row>
    <row r="460" spans="4:4" s="448" customFormat="1">
      <c r="D460" s="477"/>
    </row>
    <row r="461" spans="4:4" s="448" customFormat="1">
      <c r="D461" s="477"/>
    </row>
    <row r="462" spans="4:4" s="448" customFormat="1">
      <c r="D462" s="477"/>
    </row>
    <row r="463" spans="4:4" s="448" customFormat="1">
      <c r="D463" s="477"/>
    </row>
    <row r="464" spans="4:4" s="448" customFormat="1">
      <c r="D464" s="477"/>
    </row>
    <row r="465" spans="4:4" s="448" customFormat="1">
      <c r="D465" s="477"/>
    </row>
    <row r="466" spans="4:4" s="448" customFormat="1">
      <c r="D466" s="477"/>
    </row>
    <row r="467" spans="4:4" s="448" customFormat="1">
      <c r="D467" s="477"/>
    </row>
    <row r="468" spans="4:4" s="448" customFormat="1">
      <c r="D468" s="477"/>
    </row>
    <row r="469" spans="4:4" s="448" customFormat="1">
      <c r="D469" s="477"/>
    </row>
    <row r="470" spans="4:4" s="448" customFormat="1">
      <c r="D470" s="477"/>
    </row>
    <row r="471" spans="4:4" s="448" customFormat="1">
      <c r="D471" s="477"/>
    </row>
    <row r="472" spans="4:4" s="448" customFormat="1">
      <c r="D472" s="477"/>
    </row>
    <row r="473" spans="4:4" s="448" customFormat="1">
      <c r="D473" s="477"/>
    </row>
    <row r="474" spans="4:4" s="448" customFormat="1">
      <c r="D474" s="477"/>
    </row>
    <row r="475" spans="4:4" s="448" customFormat="1">
      <c r="D475" s="477"/>
    </row>
    <row r="476" spans="4:4" s="448" customFormat="1">
      <c r="D476" s="477"/>
    </row>
    <row r="477" spans="4:4" s="448" customFormat="1">
      <c r="D477" s="477"/>
    </row>
    <row r="478" spans="4:4" s="448" customFormat="1">
      <c r="D478" s="477"/>
    </row>
    <row r="479" spans="4:4" s="448" customFormat="1">
      <c r="D479" s="477"/>
    </row>
    <row r="480" spans="4:4" s="448" customFormat="1">
      <c r="D480" s="477"/>
    </row>
    <row r="481" spans="4:4" s="448" customFormat="1">
      <c r="D481" s="477"/>
    </row>
    <row r="482" spans="4:4" s="448" customFormat="1">
      <c r="D482" s="477"/>
    </row>
    <row r="483" spans="4:4" s="448" customFormat="1">
      <c r="D483" s="477"/>
    </row>
    <row r="484" spans="4:4" s="448" customFormat="1">
      <c r="D484" s="477"/>
    </row>
    <row r="485" spans="4:4" s="448" customFormat="1">
      <c r="D485" s="477"/>
    </row>
    <row r="486" spans="4:4" s="448" customFormat="1">
      <c r="D486" s="477"/>
    </row>
    <row r="487" spans="4:4" s="448" customFormat="1">
      <c r="D487" s="477"/>
    </row>
    <row r="488" spans="4:4" s="448" customFormat="1">
      <c r="D488" s="477"/>
    </row>
    <row r="489" spans="4:4" s="448" customFormat="1">
      <c r="D489" s="477"/>
    </row>
    <row r="490" spans="4:4" s="448" customFormat="1">
      <c r="D490" s="477"/>
    </row>
    <row r="491" spans="4:4" s="448" customFormat="1">
      <c r="D491" s="477"/>
    </row>
    <row r="492" spans="4:4" s="448" customFormat="1">
      <c r="D492" s="477"/>
    </row>
    <row r="493" spans="4:4" s="448" customFormat="1">
      <c r="D493" s="477"/>
    </row>
    <row r="494" spans="4:4" s="448" customFormat="1">
      <c r="D494" s="477"/>
    </row>
    <row r="495" spans="4:4" s="448" customFormat="1">
      <c r="D495" s="477"/>
    </row>
    <row r="496" spans="4:4" s="448" customFormat="1">
      <c r="D496" s="477"/>
    </row>
    <row r="497" spans="4:4" s="448" customFormat="1">
      <c r="D497" s="477"/>
    </row>
    <row r="498" spans="4:4" s="448" customFormat="1">
      <c r="D498" s="477"/>
    </row>
    <row r="499" spans="4:4" s="448" customFormat="1">
      <c r="D499" s="477"/>
    </row>
    <row r="500" spans="4:4" s="448" customFormat="1">
      <c r="D500" s="477"/>
    </row>
    <row r="501" spans="4:4" s="448" customFormat="1">
      <c r="D501" s="477"/>
    </row>
    <row r="502" spans="4:4" s="448" customFormat="1">
      <c r="D502" s="477"/>
    </row>
    <row r="503" spans="4:4" s="448" customFormat="1">
      <c r="D503" s="477"/>
    </row>
    <row r="504" spans="4:4" s="448" customFormat="1">
      <c r="D504" s="477"/>
    </row>
    <row r="505" spans="4:4" s="448" customFormat="1">
      <c r="D505" s="477"/>
    </row>
    <row r="506" spans="4:4" s="448" customFormat="1">
      <c r="D506" s="477"/>
    </row>
    <row r="507" spans="4:4" s="448" customFormat="1">
      <c r="D507" s="477"/>
    </row>
    <row r="508" spans="4:4" s="448" customFormat="1">
      <c r="D508" s="477"/>
    </row>
    <row r="509" spans="4:4" s="448" customFormat="1">
      <c r="D509" s="477"/>
    </row>
    <row r="510" spans="4:4" s="448" customFormat="1">
      <c r="D510" s="477"/>
    </row>
    <row r="511" spans="4:4" s="448" customFormat="1">
      <c r="D511" s="477"/>
    </row>
    <row r="512" spans="4:4" s="448" customFormat="1">
      <c r="D512" s="477"/>
    </row>
    <row r="513" spans="4:4" s="448" customFormat="1">
      <c r="D513" s="477"/>
    </row>
    <row r="514" spans="4:4" s="448" customFormat="1">
      <c r="D514" s="477"/>
    </row>
    <row r="515" spans="4:4" s="448" customFormat="1">
      <c r="D515" s="477"/>
    </row>
    <row r="516" spans="4:4" s="448" customFormat="1">
      <c r="D516" s="477"/>
    </row>
    <row r="517" spans="4:4" s="448" customFormat="1">
      <c r="D517" s="477"/>
    </row>
    <row r="518" spans="4:4" s="448" customFormat="1">
      <c r="D518" s="477"/>
    </row>
    <row r="519" spans="4:4" s="448" customFormat="1">
      <c r="D519" s="477"/>
    </row>
    <row r="520" spans="4:4" s="448" customFormat="1">
      <c r="D520" s="477"/>
    </row>
    <row r="521" spans="4:4" s="448" customFormat="1">
      <c r="D521" s="477"/>
    </row>
    <row r="522" spans="4:4" s="448" customFormat="1">
      <c r="D522" s="477"/>
    </row>
    <row r="523" spans="4:4" s="448" customFormat="1">
      <c r="D523" s="477"/>
    </row>
    <row r="524" spans="4:4" s="448" customFormat="1">
      <c r="D524" s="477"/>
    </row>
    <row r="525" spans="4:4" s="448" customFormat="1">
      <c r="D525" s="477"/>
    </row>
    <row r="526" spans="4:4" s="448" customFormat="1">
      <c r="D526" s="477"/>
    </row>
    <row r="527" spans="4:4" s="448" customFormat="1">
      <c r="D527" s="477"/>
    </row>
    <row r="528" spans="4:4" s="448" customFormat="1">
      <c r="D528" s="477"/>
    </row>
    <row r="529" spans="4:4" s="448" customFormat="1">
      <c r="D529" s="477"/>
    </row>
    <row r="530" spans="4:4" s="448" customFormat="1">
      <c r="D530" s="477"/>
    </row>
    <row r="531" spans="4:4" s="448" customFormat="1">
      <c r="D531" s="477"/>
    </row>
    <row r="532" spans="4:4" s="448" customFormat="1">
      <c r="D532" s="477"/>
    </row>
    <row r="533" spans="4:4" s="448" customFormat="1">
      <c r="D533" s="477"/>
    </row>
    <row r="534" spans="4:4" s="448" customFormat="1">
      <c r="D534" s="477"/>
    </row>
    <row r="535" spans="4:4" s="448" customFormat="1">
      <c r="D535" s="477"/>
    </row>
    <row r="536" spans="4:4" s="448" customFormat="1">
      <c r="D536" s="477"/>
    </row>
    <row r="537" spans="4:4" s="448" customFormat="1">
      <c r="D537" s="477"/>
    </row>
    <row r="538" spans="4:4" s="448" customFormat="1">
      <c r="D538" s="477"/>
    </row>
    <row r="539" spans="4:4" s="448" customFormat="1">
      <c r="D539" s="477"/>
    </row>
    <row r="540" spans="4:4" s="448" customFormat="1">
      <c r="D540" s="477"/>
    </row>
    <row r="541" spans="4:4" s="448" customFormat="1">
      <c r="D541" s="477"/>
    </row>
  </sheetData>
  <mergeCells count="4">
    <mergeCell ref="E8:G8"/>
    <mergeCell ref="I8:K8"/>
    <mergeCell ref="E9:G9"/>
    <mergeCell ref="I9:K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headerFooter scaleWithDoc="0"/>
  <rowBreaks count="1" manualBreakCount="1">
    <brk id="83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L55"/>
  <sheetViews>
    <sheetView view="pageBreakPreview" zoomScale="90" zoomScaleNormal="100" zoomScaleSheetLayoutView="90" workbookViewId="0">
      <selection activeCell="B6" sqref="B6"/>
    </sheetView>
  </sheetViews>
  <sheetFormatPr defaultColWidth="12.5703125" defaultRowHeight="17.25"/>
  <cols>
    <col min="1" max="1" width="1.85546875" style="501" customWidth="1"/>
    <col min="2" max="2" width="12.5703125" style="501"/>
    <col min="3" max="3" width="29.5703125" style="501" customWidth="1"/>
    <col min="4" max="4" width="8.28515625" style="502" customWidth="1"/>
    <col min="5" max="5" width="8.5703125" style="501" customWidth="1"/>
    <col min="6" max="6" width="7.85546875" style="501" customWidth="1"/>
    <col min="7" max="7" width="11.7109375" style="501" customWidth="1"/>
    <col min="8" max="8" width="1.85546875" style="501" customWidth="1"/>
    <col min="9" max="9" width="8.5703125" style="501" customWidth="1"/>
    <col min="10" max="10" width="7.85546875" style="501" customWidth="1"/>
    <col min="11" max="11" width="11.7109375" style="501" customWidth="1"/>
    <col min="12" max="12" width="1.85546875" style="501" customWidth="1"/>
    <col min="13" max="16384" width="12.5703125" style="501"/>
  </cols>
  <sheetData>
    <row r="1" spans="1:12" ht="10.15" customHeight="1"/>
    <row r="2" spans="1:12" ht="10.15" customHeight="1"/>
    <row r="3" spans="1:12" s="452" customFormat="1" ht="16.5" customHeight="1">
      <c r="B3" s="453" t="s">
        <v>1219</v>
      </c>
      <c r="C3" s="454" t="s">
        <v>746</v>
      </c>
      <c r="D3" s="455"/>
    </row>
    <row r="4" spans="1:12" s="452" customFormat="1" ht="16.5" customHeight="1">
      <c r="B4" s="453"/>
      <c r="C4" s="454" t="s">
        <v>1170</v>
      </c>
      <c r="D4" s="455"/>
    </row>
    <row r="5" spans="1:12" s="452" customFormat="1" ht="16.5" customHeight="1">
      <c r="B5" s="456" t="s">
        <v>1220</v>
      </c>
      <c r="C5" s="457" t="s">
        <v>747</v>
      </c>
      <c r="D5" s="458"/>
    </row>
    <row r="6" spans="1:12" s="452" customFormat="1" ht="16.5" customHeight="1">
      <c r="B6" s="456"/>
      <c r="C6" s="457" t="s">
        <v>1171</v>
      </c>
      <c r="D6" s="458"/>
    </row>
    <row r="7" spans="1:12" s="452" customFormat="1" ht="10.15" customHeight="1" thickBot="1">
      <c r="A7" s="503"/>
      <c r="B7" s="504"/>
      <c r="C7" s="505"/>
      <c r="D7" s="506"/>
      <c r="E7" s="503"/>
      <c r="F7" s="503"/>
      <c r="G7" s="503"/>
      <c r="H7" s="503"/>
      <c r="I7" s="503"/>
      <c r="J7" s="503"/>
      <c r="K7" s="503"/>
      <c r="L7" s="503"/>
    </row>
    <row r="8" spans="1:12" s="507" customFormat="1" ht="14.25" thickTop="1">
      <c r="A8" s="438"/>
      <c r="B8" s="461" t="s">
        <v>707</v>
      </c>
      <c r="C8" s="462"/>
      <c r="D8" s="463" t="s">
        <v>1</v>
      </c>
      <c r="E8" s="1722" t="s">
        <v>738</v>
      </c>
      <c r="F8" s="1722"/>
      <c r="G8" s="1722"/>
      <c r="H8" s="438"/>
      <c r="I8" s="438"/>
      <c r="J8" s="422" t="s">
        <v>75</v>
      </c>
      <c r="K8" s="468"/>
      <c r="L8" s="438"/>
    </row>
    <row r="9" spans="1:12" s="507" customFormat="1" ht="13.5">
      <c r="A9" s="438"/>
      <c r="B9" s="413" t="s">
        <v>710</v>
      </c>
      <c r="C9" s="466"/>
      <c r="D9" s="467" t="s">
        <v>6</v>
      </c>
      <c r="E9" s="1725" t="s">
        <v>740</v>
      </c>
      <c r="F9" s="1725"/>
      <c r="G9" s="1725"/>
      <c r="H9" s="422"/>
      <c r="I9" s="422"/>
      <c r="J9" s="508" t="s">
        <v>76</v>
      </c>
      <c r="K9" s="509"/>
      <c r="L9" s="438"/>
    </row>
    <row r="10" spans="1:12" s="507" customFormat="1" ht="13.5">
      <c r="A10" s="438"/>
      <c r="B10" s="438"/>
      <c r="C10" s="462"/>
      <c r="D10" s="469"/>
      <c r="E10" s="470" t="s">
        <v>2</v>
      </c>
      <c r="F10" s="470" t="s">
        <v>33</v>
      </c>
      <c r="G10" s="470" t="s">
        <v>34</v>
      </c>
      <c r="H10" s="438"/>
      <c r="I10" s="510" t="s">
        <v>2</v>
      </c>
      <c r="J10" s="510" t="s">
        <v>33</v>
      </c>
      <c r="K10" s="470" t="s">
        <v>34</v>
      </c>
      <c r="L10" s="438"/>
    </row>
    <row r="11" spans="1:12" s="507" customFormat="1" ht="13.5">
      <c r="A11" s="438"/>
      <c r="B11" s="438"/>
      <c r="C11" s="438"/>
      <c r="D11" s="469"/>
      <c r="E11" s="511" t="s">
        <v>741</v>
      </c>
      <c r="F11" s="511" t="s">
        <v>35</v>
      </c>
      <c r="G11" s="511" t="s">
        <v>36</v>
      </c>
      <c r="H11" s="470"/>
      <c r="I11" s="511" t="s">
        <v>741</v>
      </c>
      <c r="J11" s="511" t="s">
        <v>35</v>
      </c>
      <c r="K11" s="511" t="s">
        <v>36</v>
      </c>
      <c r="L11" s="438"/>
    </row>
    <row r="12" spans="1:12" ht="8.1" customHeight="1">
      <c r="A12" s="473"/>
      <c r="B12" s="473"/>
      <c r="C12" s="473"/>
      <c r="D12" s="474"/>
      <c r="E12" s="473"/>
      <c r="F12" s="473"/>
      <c r="G12" s="473"/>
      <c r="H12" s="473"/>
      <c r="I12" s="473"/>
      <c r="J12" s="473"/>
      <c r="K12" s="473"/>
      <c r="L12" s="473"/>
    </row>
    <row r="13" spans="1:12" ht="8.1" customHeight="1">
      <c r="A13" s="448"/>
      <c r="B13" s="448"/>
      <c r="C13" s="448"/>
      <c r="D13" s="477"/>
      <c r="E13" s="448"/>
      <c r="F13" s="448"/>
      <c r="G13" s="448"/>
      <c r="H13" s="448"/>
      <c r="I13" s="448"/>
      <c r="J13" s="448"/>
      <c r="K13" s="512"/>
      <c r="L13" s="448"/>
    </row>
    <row r="14" spans="1:12">
      <c r="A14" s="448"/>
      <c r="B14" s="461" t="s">
        <v>2</v>
      </c>
      <c r="C14" s="438"/>
      <c r="D14" s="1332">
        <v>2020</v>
      </c>
      <c r="E14" s="423">
        <f t="shared" ref="E14:G15" si="0">SUM(E18,E22,E26,E30,E34,E38,E42,E46,E50)</f>
        <v>70</v>
      </c>
      <c r="F14" s="423">
        <f t="shared" si="0"/>
        <v>25</v>
      </c>
      <c r="G14" s="423">
        <f t="shared" si="0"/>
        <v>45</v>
      </c>
      <c r="H14" s="514"/>
      <c r="I14" s="423">
        <f>SUM(I18,I22,I26,I30,I34,I38,I42,I46,I50)</f>
        <v>89</v>
      </c>
      <c r="J14" s="423">
        <f>SUM(J18,J22,J26,J30,J34,J38,J42,J46,J50)</f>
        <v>10</v>
      </c>
      <c r="K14" s="423">
        <f>SUM(K18,K22,K26,K30,K34,K38,K42,K46,K50)</f>
        <v>79</v>
      </c>
      <c r="L14" s="448"/>
    </row>
    <row r="15" spans="1:12">
      <c r="A15" s="448"/>
      <c r="B15" s="413" t="s">
        <v>7</v>
      </c>
      <c r="C15" s="438"/>
      <c r="D15" s="1332">
        <v>2021</v>
      </c>
      <c r="E15" s="423">
        <f t="shared" si="0"/>
        <v>208</v>
      </c>
      <c r="F15" s="423">
        <f t="shared" si="0"/>
        <v>66</v>
      </c>
      <c r="G15" s="423">
        <f t="shared" si="0"/>
        <v>142</v>
      </c>
      <c r="H15" s="514"/>
      <c r="I15" s="531" t="s">
        <v>29</v>
      </c>
      <c r="J15" s="1054" t="s">
        <v>29</v>
      </c>
      <c r="K15" s="1054" t="s">
        <v>29</v>
      </c>
      <c r="L15" s="448"/>
    </row>
    <row r="16" spans="1:12">
      <c r="A16" s="448"/>
      <c r="B16" s="413"/>
      <c r="C16" s="438"/>
      <c r="D16" s="1332">
        <v>2022</v>
      </c>
      <c r="E16" s="423">
        <f>SUM(E20,E24,E28,E32,E36,E40,E44,E48,E52)</f>
        <v>230</v>
      </c>
      <c r="F16" s="423">
        <f>SUM(F20,F24,F28,F32,F36,F40,F44,F48,F52)</f>
        <v>78</v>
      </c>
      <c r="G16" s="423">
        <f>SUM(G20,G24,G28,G32,G36,G40,G44,G48,G52)</f>
        <v>152</v>
      </c>
      <c r="H16" s="515"/>
      <c r="I16" s="423">
        <f>SUM(I20,I24,I28,I32,I36,I40,I44,I48,I52)</f>
        <v>59</v>
      </c>
      <c r="J16" s="423">
        <f>SUM(J20,J24,J28,J32,J36,J40,J44,J48,J52)</f>
        <v>20</v>
      </c>
      <c r="K16" s="423">
        <f>SUM(K20,K24,K28,K32,K36,K40,K44,K48,K52)</f>
        <v>39</v>
      </c>
      <c r="L16" s="448"/>
    </row>
    <row r="17" spans="1:12">
      <c r="A17" s="448"/>
      <c r="B17" s="413"/>
      <c r="C17" s="438"/>
      <c r="D17" s="427"/>
      <c r="E17" s="515"/>
      <c r="F17" s="516"/>
      <c r="G17" s="516"/>
      <c r="H17" s="515"/>
      <c r="I17" s="515"/>
      <c r="J17" s="516"/>
      <c r="K17" s="516"/>
      <c r="L17" s="448"/>
    </row>
    <row r="18" spans="1:12">
      <c r="A18" s="448"/>
      <c r="B18" s="461" t="s">
        <v>713</v>
      </c>
      <c r="C18" s="466"/>
      <c r="D18" s="427">
        <v>2020</v>
      </c>
      <c r="E18" s="515" t="s">
        <v>29</v>
      </c>
      <c r="F18" s="515" t="s">
        <v>29</v>
      </c>
      <c r="G18" s="515" t="s">
        <v>29</v>
      </c>
      <c r="H18" s="515"/>
      <c r="I18" s="515" t="s">
        <v>29</v>
      </c>
      <c r="J18" s="515" t="s">
        <v>29</v>
      </c>
      <c r="K18" s="515" t="s">
        <v>29</v>
      </c>
      <c r="L18" s="448"/>
    </row>
    <row r="19" spans="1:12">
      <c r="A19" s="448"/>
      <c r="B19" s="413" t="s">
        <v>714</v>
      </c>
      <c r="C19" s="482"/>
      <c r="D19" s="427">
        <v>2021</v>
      </c>
      <c r="E19" s="515" t="s">
        <v>29</v>
      </c>
      <c r="F19" s="515" t="s">
        <v>29</v>
      </c>
      <c r="G19" s="515" t="s">
        <v>29</v>
      </c>
      <c r="H19" s="515"/>
      <c r="I19" s="515" t="s">
        <v>29</v>
      </c>
      <c r="J19" s="515" t="s">
        <v>29</v>
      </c>
      <c r="K19" s="515" t="s">
        <v>29</v>
      </c>
      <c r="L19" s="448"/>
    </row>
    <row r="20" spans="1:12">
      <c r="A20" s="448"/>
      <c r="B20" s="413"/>
      <c r="C20" s="482"/>
      <c r="D20" s="427">
        <v>2022</v>
      </c>
      <c r="E20" s="515" t="s">
        <v>29</v>
      </c>
      <c r="F20" s="515" t="s">
        <v>29</v>
      </c>
      <c r="G20" s="515" t="s">
        <v>29</v>
      </c>
      <c r="H20" s="515"/>
      <c r="I20" s="515" t="s">
        <v>29</v>
      </c>
      <c r="J20" s="515" t="s">
        <v>29</v>
      </c>
      <c r="K20" s="515" t="s">
        <v>29</v>
      </c>
      <c r="L20" s="448"/>
    </row>
    <row r="21" spans="1:12">
      <c r="A21" s="448"/>
      <c r="B21" s="413"/>
      <c r="C21" s="482"/>
      <c r="D21" s="427"/>
      <c r="E21" s="515"/>
      <c r="F21" s="515"/>
      <c r="G21" s="515"/>
      <c r="H21" s="515"/>
      <c r="I21" s="515"/>
      <c r="J21" s="515"/>
      <c r="K21" s="515"/>
      <c r="L21" s="448"/>
    </row>
    <row r="22" spans="1:12">
      <c r="A22" s="448"/>
      <c r="B22" s="461" t="s">
        <v>715</v>
      </c>
      <c r="C22" s="438"/>
      <c r="D22" s="427">
        <v>2020</v>
      </c>
      <c r="E22" s="515" t="s">
        <v>29</v>
      </c>
      <c r="F22" s="515" t="s">
        <v>29</v>
      </c>
      <c r="G22" s="515" t="s">
        <v>29</v>
      </c>
      <c r="H22" s="515"/>
      <c r="I22" s="515" t="s">
        <v>29</v>
      </c>
      <c r="J22" s="515" t="s">
        <v>29</v>
      </c>
      <c r="K22" s="515" t="s">
        <v>29</v>
      </c>
      <c r="L22" s="448"/>
    </row>
    <row r="23" spans="1:12">
      <c r="A23" s="448"/>
      <c r="B23" s="413" t="s">
        <v>716</v>
      </c>
      <c r="C23" s="461"/>
      <c r="D23" s="427">
        <v>2021</v>
      </c>
      <c r="E23" s="515" t="s">
        <v>29</v>
      </c>
      <c r="F23" s="515" t="s">
        <v>29</v>
      </c>
      <c r="G23" s="515" t="s">
        <v>29</v>
      </c>
      <c r="H23" s="515"/>
      <c r="I23" s="515" t="s">
        <v>29</v>
      </c>
      <c r="J23" s="515" t="s">
        <v>29</v>
      </c>
      <c r="K23" s="515" t="s">
        <v>29</v>
      </c>
      <c r="L23" s="448"/>
    </row>
    <row r="24" spans="1:12">
      <c r="A24" s="448"/>
      <c r="B24" s="413"/>
      <c r="C24" s="461"/>
      <c r="D24" s="427">
        <v>2022</v>
      </c>
      <c r="E24" s="515" t="s">
        <v>29</v>
      </c>
      <c r="F24" s="515" t="s">
        <v>29</v>
      </c>
      <c r="G24" s="515" t="s">
        <v>29</v>
      </c>
      <c r="H24" s="515"/>
      <c r="I24" s="515" t="s">
        <v>29</v>
      </c>
      <c r="J24" s="515" t="s">
        <v>29</v>
      </c>
      <c r="K24" s="515" t="s">
        <v>29</v>
      </c>
      <c r="L24" s="448"/>
    </row>
    <row r="25" spans="1:12">
      <c r="A25" s="448"/>
      <c r="B25" s="413"/>
      <c r="C25" s="461"/>
      <c r="D25" s="427"/>
      <c r="E25" s="515"/>
      <c r="F25" s="515"/>
      <c r="G25" s="515"/>
      <c r="H25" s="515"/>
      <c r="I25" s="515"/>
      <c r="J25" s="515"/>
      <c r="K25" s="515"/>
      <c r="L25" s="448"/>
    </row>
    <row r="26" spans="1:12">
      <c r="A26" s="448"/>
      <c r="B26" s="461" t="s">
        <v>717</v>
      </c>
      <c r="C26" s="466"/>
      <c r="D26" s="427">
        <v>2020</v>
      </c>
      <c r="E26" s="480">
        <f t="shared" ref="E26:E28" si="1">SUM(F26:G26)</f>
        <v>70</v>
      </c>
      <c r="F26" s="515">
        <v>25</v>
      </c>
      <c r="G26" s="515">
        <v>45</v>
      </c>
      <c r="H26" s="515"/>
      <c r="I26" s="515" t="s">
        <v>29</v>
      </c>
      <c r="J26" s="515" t="s">
        <v>29</v>
      </c>
      <c r="K26" s="515" t="s">
        <v>29</v>
      </c>
      <c r="L26" s="448"/>
    </row>
    <row r="27" spans="1:12">
      <c r="A27" s="448"/>
      <c r="B27" s="413" t="s">
        <v>718</v>
      </c>
      <c r="C27" s="482"/>
      <c r="D27" s="427">
        <v>2021</v>
      </c>
      <c r="E27" s="480">
        <f t="shared" si="1"/>
        <v>202</v>
      </c>
      <c r="F27" s="515">
        <v>61</v>
      </c>
      <c r="G27" s="515">
        <v>141</v>
      </c>
      <c r="H27" s="515"/>
      <c r="I27" s="515" t="s">
        <v>29</v>
      </c>
      <c r="J27" s="515" t="s">
        <v>29</v>
      </c>
      <c r="K27" s="515" t="s">
        <v>29</v>
      </c>
      <c r="L27" s="448"/>
    </row>
    <row r="28" spans="1:12">
      <c r="A28" s="448"/>
      <c r="B28" s="413"/>
      <c r="C28" s="482"/>
      <c r="D28" s="427">
        <v>2022</v>
      </c>
      <c r="E28" s="480">
        <f t="shared" si="1"/>
        <v>230</v>
      </c>
      <c r="F28" s="515">
        <v>78</v>
      </c>
      <c r="G28" s="515">
        <v>152</v>
      </c>
      <c r="H28" s="515"/>
      <c r="I28" s="515" t="s">
        <v>29</v>
      </c>
      <c r="J28" s="515" t="s">
        <v>29</v>
      </c>
      <c r="K28" s="515" t="s">
        <v>29</v>
      </c>
      <c r="L28" s="448"/>
    </row>
    <row r="29" spans="1:12">
      <c r="A29" s="448"/>
      <c r="B29" s="413"/>
      <c r="C29" s="482"/>
      <c r="D29" s="427"/>
      <c r="E29" s="515"/>
      <c r="F29" s="515"/>
      <c r="G29" s="515"/>
      <c r="H29" s="515"/>
      <c r="I29" s="515"/>
      <c r="J29" s="515"/>
      <c r="K29" s="515"/>
      <c r="L29" s="448"/>
    </row>
    <row r="30" spans="1:12">
      <c r="A30" s="448"/>
      <c r="B30" s="461" t="s">
        <v>719</v>
      </c>
      <c r="C30" s="438"/>
      <c r="D30" s="427">
        <v>2020</v>
      </c>
      <c r="E30" s="515" t="s">
        <v>29</v>
      </c>
      <c r="F30" s="515" t="s">
        <v>29</v>
      </c>
      <c r="G30" s="515" t="s">
        <v>29</v>
      </c>
      <c r="H30" s="515"/>
      <c r="I30" s="515" t="s">
        <v>29</v>
      </c>
      <c r="J30" s="515" t="s">
        <v>29</v>
      </c>
      <c r="K30" s="515" t="s">
        <v>29</v>
      </c>
      <c r="L30" s="448"/>
    </row>
    <row r="31" spans="1:12">
      <c r="A31" s="448"/>
      <c r="B31" s="413" t="s">
        <v>1060</v>
      </c>
      <c r="C31" s="438"/>
      <c r="D31" s="427">
        <v>2021</v>
      </c>
      <c r="E31" s="515" t="s">
        <v>29</v>
      </c>
      <c r="F31" s="515" t="s">
        <v>29</v>
      </c>
      <c r="G31" s="515" t="s">
        <v>29</v>
      </c>
      <c r="H31" s="515"/>
      <c r="I31" s="515" t="s">
        <v>29</v>
      </c>
      <c r="J31" s="515" t="s">
        <v>29</v>
      </c>
      <c r="K31" s="515" t="s">
        <v>29</v>
      </c>
      <c r="L31" s="448"/>
    </row>
    <row r="32" spans="1:12">
      <c r="A32" s="448"/>
      <c r="B32" s="413"/>
      <c r="C32" s="438"/>
      <c r="D32" s="427">
        <v>2022</v>
      </c>
      <c r="E32" s="515" t="s">
        <v>29</v>
      </c>
      <c r="F32" s="515" t="s">
        <v>29</v>
      </c>
      <c r="G32" s="515" t="s">
        <v>29</v>
      </c>
      <c r="H32" s="515"/>
      <c r="I32" s="515" t="s">
        <v>29</v>
      </c>
      <c r="J32" s="515" t="s">
        <v>29</v>
      </c>
      <c r="K32" s="515" t="s">
        <v>29</v>
      </c>
      <c r="L32" s="448"/>
    </row>
    <row r="33" spans="1:12">
      <c r="A33" s="448"/>
      <c r="B33" s="413"/>
      <c r="C33" s="438"/>
      <c r="D33" s="427"/>
      <c r="E33" s="515"/>
      <c r="F33" s="515"/>
      <c r="G33" s="515"/>
      <c r="H33" s="515"/>
      <c r="I33" s="515"/>
      <c r="J33" s="515"/>
      <c r="K33" s="515"/>
      <c r="L33" s="448"/>
    </row>
    <row r="34" spans="1:12">
      <c r="A34" s="448"/>
      <c r="B34" s="461" t="s">
        <v>720</v>
      </c>
      <c r="C34" s="466"/>
      <c r="D34" s="427">
        <v>2020</v>
      </c>
      <c r="E34" s="515" t="s">
        <v>29</v>
      </c>
      <c r="F34" s="515" t="s">
        <v>29</v>
      </c>
      <c r="G34" s="515" t="s">
        <v>29</v>
      </c>
      <c r="H34" s="515"/>
      <c r="I34" s="515" t="s">
        <v>29</v>
      </c>
      <c r="J34" s="515" t="s">
        <v>29</v>
      </c>
      <c r="K34" s="515" t="s">
        <v>29</v>
      </c>
      <c r="L34" s="448"/>
    </row>
    <row r="35" spans="1:12">
      <c r="A35" s="448"/>
      <c r="B35" s="413" t="s">
        <v>721</v>
      </c>
      <c r="C35" s="482"/>
      <c r="D35" s="427">
        <v>2021</v>
      </c>
      <c r="E35" s="515" t="s">
        <v>29</v>
      </c>
      <c r="F35" s="515" t="s">
        <v>29</v>
      </c>
      <c r="G35" s="515" t="s">
        <v>29</v>
      </c>
      <c r="H35" s="515"/>
      <c r="I35" s="515" t="s">
        <v>29</v>
      </c>
      <c r="J35" s="515" t="s">
        <v>29</v>
      </c>
      <c r="K35" s="515" t="s">
        <v>29</v>
      </c>
      <c r="L35" s="448"/>
    </row>
    <row r="36" spans="1:12">
      <c r="A36" s="448"/>
      <c r="B36" s="413"/>
      <c r="C36" s="482"/>
      <c r="D36" s="427">
        <v>2022</v>
      </c>
      <c r="E36" s="515" t="s">
        <v>29</v>
      </c>
      <c r="F36" s="515" t="s">
        <v>29</v>
      </c>
      <c r="G36" s="515" t="s">
        <v>29</v>
      </c>
      <c r="H36" s="515"/>
      <c r="I36" s="515" t="s">
        <v>29</v>
      </c>
      <c r="J36" s="515" t="s">
        <v>29</v>
      </c>
      <c r="K36" s="515" t="s">
        <v>29</v>
      </c>
      <c r="L36" s="448"/>
    </row>
    <row r="37" spans="1:12">
      <c r="A37" s="448"/>
      <c r="B37" s="413"/>
      <c r="C37" s="482"/>
      <c r="D37" s="427"/>
      <c r="E37" s="515"/>
      <c r="F37" s="515"/>
      <c r="G37" s="515"/>
      <c r="H37" s="515"/>
      <c r="I37" s="515"/>
      <c r="J37" s="515"/>
      <c r="K37" s="515"/>
      <c r="L37" s="448"/>
    </row>
    <row r="38" spans="1:12">
      <c r="A38" s="448"/>
      <c r="B38" s="461" t="s">
        <v>722</v>
      </c>
      <c r="C38" s="438"/>
      <c r="D38" s="427">
        <v>2020</v>
      </c>
      <c r="E38" s="515" t="s">
        <v>29</v>
      </c>
      <c r="F38" s="515" t="s">
        <v>29</v>
      </c>
      <c r="G38" s="515" t="s">
        <v>29</v>
      </c>
      <c r="H38" s="515"/>
      <c r="I38" s="515" t="s">
        <v>29</v>
      </c>
      <c r="J38" s="515" t="s">
        <v>29</v>
      </c>
      <c r="K38" s="515" t="s">
        <v>29</v>
      </c>
      <c r="L38" s="448"/>
    </row>
    <row r="39" spans="1:12">
      <c r="A39" s="448"/>
      <c r="B39" s="462" t="s">
        <v>723</v>
      </c>
      <c r="C39" s="466"/>
      <c r="D39" s="427">
        <v>2021</v>
      </c>
      <c r="E39" s="515" t="s">
        <v>29</v>
      </c>
      <c r="F39" s="515" t="s">
        <v>29</v>
      </c>
      <c r="G39" s="515" t="s">
        <v>29</v>
      </c>
      <c r="H39" s="515"/>
      <c r="I39" s="515" t="s">
        <v>29</v>
      </c>
      <c r="J39" s="515" t="s">
        <v>29</v>
      </c>
      <c r="K39" s="515" t="s">
        <v>29</v>
      </c>
      <c r="L39" s="448"/>
    </row>
    <row r="40" spans="1:12">
      <c r="A40" s="448"/>
      <c r="B40" s="462"/>
      <c r="C40" s="466"/>
      <c r="D40" s="427">
        <v>2022</v>
      </c>
      <c r="E40" s="515" t="s">
        <v>29</v>
      </c>
      <c r="F40" s="515" t="s">
        <v>29</v>
      </c>
      <c r="G40" s="515" t="s">
        <v>29</v>
      </c>
      <c r="H40" s="515"/>
      <c r="I40" s="515" t="s">
        <v>29</v>
      </c>
      <c r="J40" s="515" t="s">
        <v>29</v>
      </c>
      <c r="K40" s="515" t="s">
        <v>29</v>
      </c>
      <c r="L40" s="448"/>
    </row>
    <row r="41" spans="1:12">
      <c r="A41" s="448"/>
      <c r="B41" s="462"/>
      <c r="C41" s="466"/>
      <c r="D41" s="427"/>
      <c r="E41" s="515"/>
      <c r="F41" s="515"/>
      <c r="G41" s="515"/>
      <c r="H41" s="515"/>
      <c r="I41" s="515"/>
      <c r="J41" s="515"/>
      <c r="K41" s="515"/>
      <c r="L41" s="448"/>
    </row>
    <row r="42" spans="1:12">
      <c r="A42" s="448"/>
      <c r="B42" s="461" t="s">
        <v>724</v>
      </c>
      <c r="C42" s="466"/>
      <c r="D42" s="427">
        <v>2020</v>
      </c>
      <c r="E42" s="515" t="s">
        <v>29</v>
      </c>
      <c r="F42" s="515" t="s">
        <v>29</v>
      </c>
      <c r="G42" s="515" t="s">
        <v>29</v>
      </c>
      <c r="H42" s="515"/>
      <c r="I42" s="515">
        <f>SUM(J42:K42)</f>
        <v>89</v>
      </c>
      <c r="J42" s="515">
        <v>10</v>
      </c>
      <c r="K42" s="515">
        <v>79</v>
      </c>
      <c r="L42" s="448"/>
    </row>
    <row r="43" spans="1:12">
      <c r="A43" s="448"/>
      <c r="B43" s="413" t="s">
        <v>725</v>
      </c>
      <c r="C43" s="482"/>
      <c r="D43" s="427">
        <v>2021</v>
      </c>
      <c r="E43" s="515" t="s">
        <v>29</v>
      </c>
      <c r="F43" s="515" t="s">
        <v>29</v>
      </c>
      <c r="G43" s="515" t="s">
        <v>29</v>
      </c>
      <c r="H43" s="515"/>
      <c r="I43" s="515" t="s">
        <v>29</v>
      </c>
      <c r="J43" s="515" t="s">
        <v>29</v>
      </c>
      <c r="K43" s="515" t="s">
        <v>29</v>
      </c>
      <c r="L43" s="448"/>
    </row>
    <row r="44" spans="1:12">
      <c r="A44" s="448"/>
      <c r="B44" s="413"/>
      <c r="C44" s="482"/>
      <c r="D44" s="427">
        <v>2022</v>
      </c>
      <c r="E44" s="515" t="s">
        <v>29</v>
      </c>
      <c r="F44" s="515" t="s">
        <v>29</v>
      </c>
      <c r="G44" s="515" t="s">
        <v>29</v>
      </c>
      <c r="H44" s="515"/>
      <c r="I44" s="515" t="s">
        <v>29</v>
      </c>
      <c r="J44" s="515" t="s">
        <v>29</v>
      </c>
      <c r="K44" s="515" t="s">
        <v>29</v>
      </c>
      <c r="L44" s="448"/>
    </row>
    <row r="45" spans="1:12">
      <c r="A45" s="448"/>
      <c r="B45" s="413"/>
      <c r="C45" s="482"/>
      <c r="D45" s="427"/>
      <c r="E45" s="515"/>
      <c r="F45" s="515"/>
      <c r="G45" s="515"/>
      <c r="H45" s="515"/>
      <c r="I45" s="515"/>
      <c r="J45" s="515"/>
      <c r="K45" s="515"/>
      <c r="L45" s="448"/>
    </row>
    <row r="46" spans="1:12">
      <c r="A46" s="448"/>
      <c r="B46" s="461" t="s">
        <v>726</v>
      </c>
      <c r="C46" s="438"/>
      <c r="D46" s="427">
        <v>2020</v>
      </c>
      <c r="E46" s="515" t="s">
        <v>29</v>
      </c>
      <c r="F46" s="515" t="s">
        <v>29</v>
      </c>
      <c r="G46" s="515" t="s">
        <v>29</v>
      </c>
      <c r="H46" s="515"/>
      <c r="I46" s="515" t="s">
        <v>29</v>
      </c>
      <c r="J46" s="515" t="s">
        <v>29</v>
      </c>
      <c r="K46" s="515" t="s">
        <v>29</v>
      </c>
      <c r="L46" s="448"/>
    </row>
    <row r="47" spans="1:12">
      <c r="A47" s="448"/>
      <c r="B47" s="462" t="s">
        <v>727</v>
      </c>
      <c r="C47" s="466"/>
      <c r="D47" s="427">
        <v>2021</v>
      </c>
      <c r="E47" s="515">
        <v>6</v>
      </c>
      <c r="F47" s="515">
        <v>5</v>
      </c>
      <c r="G47" s="515">
        <v>1</v>
      </c>
      <c r="H47" s="515"/>
      <c r="I47" s="515" t="s">
        <v>29</v>
      </c>
      <c r="J47" s="515" t="s">
        <v>29</v>
      </c>
      <c r="K47" s="515" t="s">
        <v>29</v>
      </c>
      <c r="L47" s="448"/>
    </row>
    <row r="48" spans="1:12">
      <c r="A48" s="448"/>
      <c r="B48" s="462"/>
      <c r="C48" s="466"/>
      <c r="D48" s="427">
        <v>2022</v>
      </c>
      <c r="E48" s="515" t="s">
        <v>29</v>
      </c>
      <c r="F48" s="515" t="s">
        <v>29</v>
      </c>
      <c r="G48" s="515" t="s">
        <v>29</v>
      </c>
      <c r="H48" s="515"/>
      <c r="I48" s="515" t="s">
        <v>29</v>
      </c>
      <c r="J48" s="515" t="s">
        <v>29</v>
      </c>
      <c r="K48" s="515" t="s">
        <v>29</v>
      </c>
      <c r="L48" s="448"/>
    </row>
    <row r="49" spans="1:12">
      <c r="A49" s="448"/>
      <c r="B49" s="462"/>
      <c r="C49" s="466"/>
      <c r="D49" s="427"/>
      <c r="E49" s="515"/>
      <c r="F49" s="515"/>
      <c r="G49" s="515"/>
      <c r="H49" s="515"/>
      <c r="I49" s="515"/>
      <c r="J49" s="515"/>
      <c r="K49" s="515"/>
      <c r="L49" s="448"/>
    </row>
    <row r="50" spans="1:12">
      <c r="A50" s="448"/>
      <c r="B50" s="461" t="s">
        <v>728</v>
      </c>
      <c r="C50" s="466"/>
      <c r="D50" s="427">
        <v>2020</v>
      </c>
      <c r="E50" s="515" t="s">
        <v>29</v>
      </c>
      <c r="F50" s="515" t="s">
        <v>29</v>
      </c>
      <c r="G50" s="515" t="s">
        <v>29</v>
      </c>
      <c r="H50" s="515"/>
      <c r="I50" s="515" t="s">
        <v>29</v>
      </c>
      <c r="J50" s="515" t="s">
        <v>29</v>
      </c>
      <c r="K50" s="515" t="s">
        <v>29</v>
      </c>
      <c r="L50" s="448"/>
    </row>
    <row r="51" spans="1:12">
      <c r="A51" s="448"/>
      <c r="B51" s="413" t="s">
        <v>749</v>
      </c>
      <c r="C51" s="482"/>
      <c r="D51" s="427">
        <v>2021</v>
      </c>
      <c r="E51" s="515" t="s">
        <v>29</v>
      </c>
      <c r="F51" s="515" t="s">
        <v>29</v>
      </c>
      <c r="G51" s="515" t="s">
        <v>29</v>
      </c>
      <c r="H51" s="515"/>
      <c r="I51" s="515" t="s">
        <v>29</v>
      </c>
      <c r="J51" s="515" t="s">
        <v>29</v>
      </c>
      <c r="K51" s="515" t="s">
        <v>29</v>
      </c>
      <c r="L51" s="448"/>
    </row>
    <row r="52" spans="1:12">
      <c r="A52" s="448"/>
      <c r="B52" s="413"/>
      <c r="C52" s="482"/>
      <c r="D52" s="427">
        <v>2022</v>
      </c>
      <c r="E52" s="515" t="s">
        <v>29</v>
      </c>
      <c r="F52" s="515" t="s">
        <v>29</v>
      </c>
      <c r="G52" s="515" t="s">
        <v>29</v>
      </c>
      <c r="H52" s="515"/>
      <c r="I52" s="480">
        <f t="shared" ref="I52" si="2">SUM(J52:K52)</f>
        <v>59</v>
      </c>
      <c r="J52" s="515">
        <v>20</v>
      </c>
      <c r="K52" s="515">
        <v>39</v>
      </c>
      <c r="L52" s="448"/>
    </row>
    <row r="53" spans="1:12" ht="18" thickBot="1">
      <c r="A53" s="484"/>
      <c r="B53" s="485"/>
      <c r="C53" s="486"/>
      <c r="D53" s="487"/>
      <c r="E53" s="518"/>
      <c r="F53" s="519"/>
      <c r="G53" s="520"/>
      <c r="H53" s="521"/>
      <c r="I53" s="522"/>
      <c r="J53" s="521"/>
      <c r="K53" s="521"/>
      <c r="L53" s="484"/>
    </row>
    <row r="54" spans="1:12" s="525" customFormat="1" ht="16.5" customHeight="1">
      <c r="A54" s="384"/>
      <c r="B54" s="384"/>
      <c r="C54" s="384"/>
      <c r="D54" s="492"/>
      <c r="E54" s="384"/>
      <c r="F54" s="384"/>
      <c r="G54" s="523"/>
      <c r="H54" s="523"/>
      <c r="I54" s="524"/>
      <c r="J54" s="524"/>
      <c r="L54" s="367" t="s">
        <v>829</v>
      </c>
    </row>
    <row r="55" spans="1:12" s="525" customFormat="1" ht="15" customHeight="1">
      <c r="A55" s="524"/>
      <c r="B55" s="524"/>
      <c r="C55" s="524"/>
      <c r="D55" s="526"/>
      <c r="E55" s="524"/>
      <c r="F55" s="524"/>
      <c r="G55" s="524"/>
      <c r="H55" s="524"/>
      <c r="I55" s="524"/>
      <c r="J55" s="524"/>
      <c r="L55" s="368" t="s">
        <v>810</v>
      </c>
    </row>
  </sheetData>
  <mergeCells count="2">
    <mergeCell ref="E8:G8"/>
    <mergeCell ref="E9:G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T471"/>
  <sheetViews>
    <sheetView showGridLines="0" view="pageBreakPreview" zoomScale="90" zoomScaleNormal="100" zoomScaleSheetLayoutView="90" workbookViewId="0">
      <selection activeCell="B6" sqref="B6"/>
    </sheetView>
  </sheetViews>
  <sheetFormatPr defaultColWidth="7.5703125" defaultRowHeight="16.5"/>
  <cols>
    <col min="1" max="1" width="1.85546875" style="452" customWidth="1"/>
    <col min="2" max="2" width="13.5703125" style="452" customWidth="1"/>
    <col min="3" max="3" width="28.28515625" style="452" customWidth="1"/>
    <col min="4" max="4" width="9.5703125" style="459" customWidth="1"/>
    <col min="5" max="5" width="16.7109375" style="500" customWidth="1"/>
    <col min="6" max="6" width="18.85546875" style="452" customWidth="1"/>
    <col min="7" max="7" width="21.28515625" style="452" customWidth="1"/>
    <col min="8" max="8" width="1.85546875" style="452" customWidth="1"/>
    <col min="9" max="9" width="19" style="452" customWidth="1"/>
    <col min="10" max="10" width="2.85546875" style="452" customWidth="1"/>
    <col min="11" max="11" width="46.7109375" style="452" customWidth="1"/>
    <col min="12" max="12" width="1.7109375" style="452" customWidth="1"/>
    <col min="13" max="13" width="10.85546875" style="452" customWidth="1"/>
    <col min="14" max="14" width="10.7109375" style="452" customWidth="1"/>
    <col min="15" max="15" width="14.85546875" style="452" customWidth="1"/>
    <col min="16" max="16" width="4" style="452" customWidth="1"/>
    <col min="17" max="17" width="10.85546875" style="452" customWidth="1"/>
    <col min="18" max="18" width="10.7109375" style="452" customWidth="1"/>
    <col min="19" max="19" width="14.85546875" style="452" customWidth="1"/>
    <col min="20" max="20" width="1" style="452" customWidth="1"/>
    <col min="21" max="21" width="3.85546875" style="452" customWidth="1"/>
    <col min="22" max="22" width="7.5703125" style="452"/>
    <col min="23" max="24" width="7.5703125" style="452" customWidth="1"/>
    <col min="25" max="27" width="7.5703125" style="452"/>
    <col min="28" max="28" width="7.5703125" style="452" customWidth="1"/>
    <col min="29" max="16384" width="7.5703125" style="452"/>
  </cols>
  <sheetData>
    <row r="1" spans="1:20" s="448" customFormat="1" ht="10.15" customHeight="1">
      <c r="C1" s="449"/>
      <c r="D1" s="450"/>
      <c r="E1" s="451"/>
    </row>
    <row r="2" spans="1:20" s="448" customFormat="1" ht="10.15" customHeight="1">
      <c r="C2" s="449"/>
      <c r="D2" s="450"/>
      <c r="E2" s="451"/>
    </row>
    <row r="3" spans="1:20" ht="16.5" customHeight="1">
      <c r="B3" s="453" t="s">
        <v>1219</v>
      </c>
      <c r="C3" s="454" t="s">
        <v>746</v>
      </c>
      <c r="D3" s="455"/>
      <c r="E3" s="452"/>
    </row>
    <row r="4" spans="1:20" ht="15" customHeight="1">
      <c r="B4" s="453"/>
      <c r="C4" s="454" t="s">
        <v>1170</v>
      </c>
      <c r="D4" s="455"/>
      <c r="E4" s="452"/>
    </row>
    <row r="5" spans="1:20" ht="16.5" customHeight="1">
      <c r="B5" s="456" t="s">
        <v>1220</v>
      </c>
      <c r="C5" s="457" t="s">
        <v>751</v>
      </c>
      <c r="D5" s="458"/>
      <c r="E5" s="452"/>
    </row>
    <row r="6" spans="1:20" ht="15" customHeight="1">
      <c r="B6" s="456"/>
      <c r="C6" s="457" t="s">
        <v>1169</v>
      </c>
      <c r="D6" s="458"/>
      <c r="E6" s="452"/>
    </row>
    <row r="7" spans="1:20" s="448" customFormat="1" ht="10.15" customHeight="1" thickBot="1">
      <c r="A7" s="457"/>
      <c r="B7" s="452"/>
      <c r="C7" s="452"/>
      <c r="D7" s="459"/>
      <c r="E7" s="451"/>
    </row>
    <row r="8" spans="1:20" s="438" customFormat="1" ht="14.25" thickTop="1">
      <c r="A8" s="460"/>
      <c r="B8" s="1048" t="s">
        <v>707</v>
      </c>
      <c r="C8" s="1049"/>
      <c r="D8" s="586" t="s">
        <v>1</v>
      </c>
      <c r="E8" s="1728" t="s">
        <v>2</v>
      </c>
      <c r="F8" s="1728"/>
      <c r="G8" s="1728"/>
      <c r="H8" s="1053"/>
    </row>
    <row r="9" spans="1:20" s="438" customFormat="1" ht="13.5">
      <c r="B9" s="413" t="s">
        <v>710</v>
      </c>
      <c r="C9" s="466"/>
      <c r="D9" s="467" t="s">
        <v>6</v>
      </c>
      <c r="E9" s="1725" t="s">
        <v>7</v>
      </c>
      <c r="F9" s="1725"/>
      <c r="G9" s="1725"/>
      <c r="H9" s="468"/>
    </row>
    <row r="10" spans="1:20" s="438" customFormat="1" ht="13.5">
      <c r="C10" s="462"/>
      <c r="D10" s="469"/>
      <c r="E10" s="470" t="s">
        <v>2</v>
      </c>
      <c r="F10" s="470" t="s">
        <v>33</v>
      </c>
      <c r="G10" s="470" t="s">
        <v>34</v>
      </c>
    </row>
    <row r="11" spans="1:20" s="438" customFormat="1" ht="13.5">
      <c r="D11" s="469"/>
      <c r="E11" s="471" t="s">
        <v>7</v>
      </c>
      <c r="F11" s="471" t="s">
        <v>35</v>
      </c>
      <c r="G11" s="471" t="s">
        <v>36</v>
      </c>
      <c r="H11" s="472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</row>
    <row r="12" spans="1:20" s="448" customFormat="1" ht="8.1" customHeight="1">
      <c r="A12" s="473"/>
      <c r="B12" s="473"/>
      <c r="C12" s="473"/>
      <c r="D12" s="474"/>
      <c r="E12" s="475"/>
      <c r="F12" s="475"/>
      <c r="G12" s="475"/>
      <c r="H12" s="476"/>
    </row>
    <row r="13" spans="1:20" s="448" customFormat="1" ht="8.1" customHeight="1">
      <c r="D13" s="477"/>
      <c r="E13" s="451"/>
      <c r="F13" s="451"/>
      <c r="G13" s="451"/>
      <c r="H13" s="478"/>
    </row>
    <row r="14" spans="1:20" s="448" customFormat="1" ht="16.5" customHeight="1">
      <c r="B14" s="461" t="s">
        <v>744</v>
      </c>
      <c r="C14" s="438"/>
      <c r="D14" s="1332">
        <v>2020</v>
      </c>
      <c r="E14" s="423">
        <f t="shared" ref="E14:G16" si="0">SUM(E18,E22,E26,E30,E34,E38,E42,E46,E50)</f>
        <v>114620</v>
      </c>
      <c r="F14" s="423">
        <f t="shared" si="0"/>
        <v>41349</v>
      </c>
      <c r="G14" s="423">
        <f t="shared" si="0"/>
        <v>73271</v>
      </c>
      <c r="H14" s="479"/>
    </row>
    <row r="15" spans="1:20" s="448" customFormat="1" ht="16.149999999999999" customHeight="1">
      <c r="B15" s="413" t="s">
        <v>745</v>
      </c>
      <c r="C15" s="438"/>
      <c r="D15" s="1332">
        <v>2021</v>
      </c>
      <c r="E15" s="423">
        <f t="shared" si="0"/>
        <v>157868</v>
      </c>
      <c r="F15" s="423">
        <f t="shared" si="0"/>
        <v>57081</v>
      </c>
      <c r="G15" s="423">
        <f t="shared" si="0"/>
        <v>100787</v>
      </c>
      <c r="H15" s="479"/>
    </row>
    <row r="16" spans="1:20" s="448" customFormat="1" ht="13.15" customHeight="1">
      <c r="B16" s="438"/>
      <c r="C16" s="438"/>
      <c r="D16" s="1332">
        <v>2022</v>
      </c>
      <c r="E16" s="423">
        <f>SUM(E20,E24,E28,E32,E36,E40,E44,E48,E52)</f>
        <v>147499</v>
      </c>
      <c r="F16" s="423">
        <f t="shared" si="0"/>
        <v>54342</v>
      </c>
      <c r="G16" s="423">
        <f t="shared" si="0"/>
        <v>93157</v>
      </c>
      <c r="H16" s="479"/>
    </row>
    <row r="17" spans="2:8" s="448" customFormat="1" ht="15" customHeight="1">
      <c r="B17" s="438"/>
      <c r="C17" s="438"/>
      <c r="D17" s="427"/>
      <c r="E17" s="480"/>
      <c r="F17" s="480"/>
      <c r="G17" s="480"/>
      <c r="H17" s="481"/>
    </row>
    <row r="18" spans="2:8" s="448" customFormat="1" ht="15.75" customHeight="1">
      <c r="B18" s="461" t="s">
        <v>713</v>
      </c>
      <c r="C18" s="466"/>
      <c r="D18" s="427">
        <v>2020</v>
      </c>
      <c r="E18" s="480">
        <f>SUM('4.22'!E18,'4.22'!I18,'4.22 (2)'!E18,'4.22 (2)'!I18,'4.22 (3)'!E18,'4.22 (3)'!I18,'4.22 (4)'!E18,'4.22 (5)'!I18)</f>
        <v>6807</v>
      </c>
      <c r="F18" s="480">
        <f>SUM('4.22'!F18,'4.22'!J18,'4.22 (2)'!F18,'4.22 (2)'!J18,'4.22 (3)'!F18,'4.22 (3)'!J18,'4.22 (4)'!F18,'4.22 (5)'!J18)</f>
        <v>1719</v>
      </c>
      <c r="G18" s="480">
        <f>SUM('4.22'!G18,'4.22'!K18,'4.22 (2)'!G18,'4.22 (2)'!K18,'4.22 (3)'!G18,'4.22 (3)'!K18,'4.22 (4)'!G18,'4.22 (5)'!K18)</f>
        <v>5088</v>
      </c>
      <c r="H18" s="483"/>
    </row>
    <row r="19" spans="2:8" s="448" customFormat="1" ht="15" customHeight="1">
      <c r="B19" s="413" t="s">
        <v>714</v>
      </c>
      <c r="C19" s="482"/>
      <c r="D19" s="427">
        <v>2021</v>
      </c>
      <c r="E19" s="480">
        <f>SUM('4.22'!E19,'4.22'!I19,'4.22 (2)'!E19,'4.22 (2)'!I19,'4.22 (3)'!E19,'4.22 (3)'!I19,'4.22 (4)'!E19,'4.22 (5)'!I19)</f>
        <v>7895</v>
      </c>
      <c r="F19" s="480">
        <f>SUM('4.22'!F19,'4.22'!J19,'4.22 (2)'!F19,'4.22 (2)'!J19,'4.22 (3)'!F19,'4.22 (3)'!J19,'4.22 (4)'!F19,'4.22 (5)'!J19)</f>
        <v>2141</v>
      </c>
      <c r="G19" s="480">
        <f>SUM('4.22'!G19,'4.22'!K19,'4.22 (2)'!G19,'4.22 (2)'!K19,'4.22 (3)'!G19,'4.22 (3)'!K19,'4.22 (4)'!G19,'4.22 (5)'!K19)</f>
        <v>5754</v>
      </c>
      <c r="H19" s="483"/>
    </row>
    <row r="20" spans="2:8" s="448" customFormat="1" ht="15" customHeight="1">
      <c r="B20" s="413"/>
      <c r="C20" s="482"/>
      <c r="D20" s="427">
        <v>2022</v>
      </c>
      <c r="E20" s="480">
        <f>SUM('4.22'!E20,'4.22'!I20,'4.22 (2)'!E20,'4.22 (2)'!I20,'4.22 (3)'!E20,'4.22 (3)'!I20,'4.22 (4)'!E20,'4.22 (5)'!I20)</f>
        <v>9305</v>
      </c>
      <c r="F20" s="480">
        <f>SUM('4.22'!F20,'4.22'!J20,'4.22 (2)'!F20,'4.22 (2)'!J20,'4.22 (3)'!F20,'4.22 (3)'!J20,'4.22 (4)'!F20,'4.22 (5)'!J20)</f>
        <v>2394</v>
      </c>
      <c r="G20" s="480">
        <f>SUM('4.22'!G20,'4.22'!K20,'4.22 (2)'!G20,'4.22 (2)'!K20,'4.22 (3)'!G20,'4.22 (3)'!K20,'4.22 (4)'!G20,'4.22 (5)'!K20)</f>
        <v>6911</v>
      </c>
      <c r="H20" s="483"/>
    </row>
    <row r="21" spans="2:8" s="448" customFormat="1" ht="15" customHeight="1">
      <c r="B21" s="413"/>
      <c r="C21" s="482"/>
      <c r="D21" s="427"/>
      <c r="E21" s="480"/>
      <c r="F21" s="480"/>
      <c r="G21" s="480"/>
      <c r="H21" s="481"/>
    </row>
    <row r="22" spans="2:8" s="448" customFormat="1">
      <c r="B22" s="461" t="s">
        <v>715</v>
      </c>
      <c r="C22" s="438"/>
      <c r="D22" s="427">
        <v>2020</v>
      </c>
      <c r="E22" s="480">
        <f>SUM('4.22'!E22,'4.22'!I22,'4.22 (2)'!E22,'4.22 (2)'!I22,'4.22 (3)'!E22,'4.22 (3)'!I22,'4.22 (4)'!E22,'4.22 (5)'!I22)</f>
        <v>11355</v>
      </c>
      <c r="F22" s="480">
        <f>SUM('4.22'!F22,'4.22'!J22,'4.22 (2)'!F22,'4.22 (2)'!J22,'4.22 (3)'!F22,'4.22 (3)'!J22,'4.22 (4)'!F22,'4.22 (5)'!J22)</f>
        <v>3679</v>
      </c>
      <c r="G22" s="480">
        <f>SUM('4.22'!G22,'4.22'!K22,'4.22 (2)'!G22,'4.22 (2)'!K22,'4.22 (3)'!G22,'4.22 (3)'!K22,'4.22 (4)'!G22,'4.22 (5)'!K22)</f>
        <v>7676</v>
      </c>
      <c r="H22" s="483"/>
    </row>
    <row r="23" spans="2:8" s="448" customFormat="1">
      <c r="B23" s="413" t="s">
        <v>716</v>
      </c>
      <c r="C23" s="461"/>
      <c r="D23" s="427">
        <v>2021</v>
      </c>
      <c r="E23" s="480">
        <f>SUM('4.22'!E23,'4.22'!I23,'4.22 (2)'!E23,'4.22 (2)'!I23,'4.22 (3)'!E23,'4.22 (3)'!I23,'4.22 (4)'!E23,'4.22 (5)'!I23)</f>
        <v>13198</v>
      </c>
      <c r="F23" s="480">
        <f>SUM('4.22'!F23,'4.22'!J23,'4.22 (2)'!F23,'4.22 (2)'!J23,'4.22 (3)'!F23,'4.22 (3)'!J23,'4.22 (4)'!F23,'4.22 (5)'!J23)</f>
        <v>4473</v>
      </c>
      <c r="G23" s="480">
        <f>SUM('4.22'!G23,'4.22'!K23,'4.22 (2)'!G23,'4.22 (2)'!K23,'4.22 (3)'!G23,'4.22 (3)'!K23,'4.22 (4)'!G23,'4.22 (5)'!K23)</f>
        <v>8725</v>
      </c>
      <c r="H23" s="483"/>
    </row>
    <row r="24" spans="2:8" s="448" customFormat="1">
      <c r="B24" s="413"/>
      <c r="C24" s="461"/>
      <c r="D24" s="427">
        <v>2022</v>
      </c>
      <c r="E24" s="480">
        <f>SUM('4.22'!E24,'4.22'!I24,'4.22 (2)'!E24,'4.22 (2)'!I24,'4.22 (3)'!E24,'4.22 (3)'!I24,'4.22 (4)'!E24,'4.22 (5)'!I24)</f>
        <v>12171</v>
      </c>
      <c r="F24" s="480">
        <f>SUM('4.22'!F24,'4.22'!J24,'4.22 (2)'!F24,'4.22 (2)'!J24,'4.22 (3)'!F24,'4.22 (3)'!J24,'4.22 (4)'!F24,'4.22 (5)'!J24)</f>
        <v>4063</v>
      </c>
      <c r="G24" s="480">
        <f>SUM('4.22'!G24,'4.22'!K24,'4.22 (2)'!G24,'4.22 (2)'!K24,'4.22 (3)'!G24,'4.22 (3)'!K24,'4.22 (4)'!G24,'4.22 (5)'!K24)</f>
        <v>8108</v>
      </c>
      <c r="H24" s="483"/>
    </row>
    <row r="25" spans="2:8" s="448" customFormat="1">
      <c r="B25" s="413"/>
      <c r="C25" s="461"/>
      <c r="D25" s="427"/>
      <c r="E25" s="480"/>
      <c r="F25" s="480"/>
      <c r="G25" s="480"/>
      <c r="H25" s="483"/>
    </row>
    <row r="26" spans="2:8" s="448" customFormat="1">
      <c r="B26" s="461" t="s">
        <v>717</v>
      </c>
      <c r="C26" s="466"/>
      <c r="D26" s="427">
        <v>2020</v>
      </c>
      <c r="E26" s="480">
        <f>SUM('4.22'!E26,'4.22'!I26,'4.22 (2)'!E26,'4.22 (2)'!I26,'4.22 (3)'!E26,'4.22 (3)'!I26,'4.22 (4)'!E26,'4.22 (5)'!I26)</f>
        <v>39314</v>
      </c>
      <c r="F26" s="480">
        <f>SUM('4.22'!F26,'4.22'!J26,'4.22 (2)'!F26,'4.22 (2)'!J26,'4.22 (3)'!F26,'4.22 (3)'!J26,'4.22 (4)'!F26,'4.22 (5)'!J26)</f>
        <v>11143</v>
      </c>
      <c r="G26" s="480">
        <f>SUM('4.22'!G26,'4.22'!K26,'4.22 (2)'!G26,'4.22 (2)'!K26,'4.22 (3)'!G26,'4.22 (3)'!K26,'4.22 (4)'!G26,'4.22 (5)'!K26)</f>
        <v>28171</v>
      </c>
      <c r="H26" s="483"/>
    </row>
    <row r="27" spans="2:8" s="448" customFormat="1">
      <c r="B27" s="413" t="s">
        <v>718</v>
      </c>
      <c r="C27" s="482"/>
      <c r="D27" s="427">
        <v>2021</v>
      </c>
      <c r="E27" s="480">
        <f>SUM('4.22'!E27,'4.22'!I27,'4.22 (2)'!E27,'4.22 (2)'!I27,'4.22 (3)'!E27,'4.22 (3)'!I27,'4.22 (4)'!E27,'4.22 (5)'!I27)</f>
        <v>57499</v>
      </c>
      <c r="F27" s="480">
        <f>SUM('4.22'!F27,'4.22'!J27,'4.22 (2)'!F27,'4.22 (2)'!J27,'4.22 (3)'!F27,'4.22 (3)'!J27,'4.22 (4)'!F27,'4.22 (5)'!J27)</f>
        <v>16175</v>
      </c>
      <c r="G27" s="480">
        <f>SUM('4.22'!G27,'4.22'!K27,'4.22 (2)'!G27,'4.22 (2)'!K27,'4.22 (3)'!G27,'4.22 (3)'!K27,'4.22 (4)'!G27,'4.22 (5)'!K27)</f>
        <v>41324</v>
      </c>
      <c r="H27" s="483"/>
    </row>
    <row r="28" spans="2:8" s="448" customFormat="1">
      <c r="B28" s="413"/>
      <c r="C28" s="482"/>
      <c r="D28" s="427">
        <v>2022</v>
      </c>
      <c r="E28" s="480">
        <f>SUM('4.22'!E28,'4.22'!I28,'4.22 (2)'!E28,'4.22 (2)'!I28,'4.22 (3)'!E28,'4.22 (3)'!I28,'4.22 (4)'!E28,'4.22 (5)'!I28)</f>
        <v>52863</v>
      </c>
      <c r="F28" s="480">
        <f>SUM('4.22'!F28,'4.22'!J28,'4.22 (2)'!F28,'4.22 (2)'!J28,'4.22 (3)'!F28,'4.22 (3)'!J28,'4.22 (4)'!F28,'4.22 (5)'!J28)</f>
        <v>15566</v>
      </c>
      <c r="G28" s="480">
        <f>SUM('4.22'!G28,'4.22'!K28,'4.22 (2)'!G28,'4.22 (2)'!K28,'4.22 (3)'!G28,'4.22 (3)'!K28,'4.22 (4)'!G28,'4.22 (5)'!K28)</f>
        <v>37297</v>
      </c>
      <c r="H28" s="483"/>
    </row>
    <row r="29" spans="2:8" s="448" customFormat="1">
      <c r="B29" s="413"/>
      <c r="C29" s="482"/>
      <c r="D29" s="427"/>
      <c r="E29" s="480"/>
      <c r="F29" s="480"/>
      <c r="G29" s="480"/>
      <c r="H29" s="483"/>
    </row>
    <row r="30" spans="2:8" s="448" customFormat="1">
      <c r="B30" s="461" t="s">
        <v>719</v>
      </c>
      <c r="C30" s="438"/>
      <c r="D30" s="427">
        <v>2020</v>
      </c>
      <c r="E30" s="480">
        <f>SUM('4.22'!E30,'4.22'!I30,'4.22 (2)'!E30,'4.22 (2)'!I30,'4.22 (3)'!E30,'4.22 (3)'!I30,'4.22 (4)'!E30,'4.22 (5)'!I30)</f>
        <v>18430</v>
      </c>
      <c r="F30" s="480">
        <f>SUM('4.22'!F30,'4.22'!J30,'4.22 (2)'!F30,'4.22 (2)'!J30,'4.22 (3)'!F30,'4.22 (3)'!J30,'4.22 (4)'!F30,'4.22 (5)'!J30)</f>
        <v>6202</v>
      </c>
      <c r="G30" s="480">
        <f>SUM('4.22'!G30,'4.22'!K30,'4.22 (2)'!G30,'4.22 (2)'!K30,'4.22 (3)'!G30,'4.22 (3)'!K30,'4.22 (4)'!G30,'4.22 (5)'!K30)</f>
        <v>12228</v>
      </c>
      <c r="H30" s="483"/>
    </row>
    <row r="31" spans="2:8" s="448" customFormat="1">
      <c r="B31" s="413" t="s">
        <v>1060</v>
      </c>
      <c r="C31" s="438"/>
      <c r="D31" s="427">
        <v>2021</v>
      </c>
      <c r="E31" s="480">
        <f>SUM('4.22'!E31,'4.22'!I31,'4.22 (2)'!E31,'4.22 (2)'!I31,'4.22 (3)'!E31,'4.22 (3)'!I31,'4.22 (4)'!E31,'4.22 (5)'!I31)</f>
        <v>23262</v>
      </c>
      <c r="F31" s="480">
        <f>SUM('4.22'!F31,'4.22'!J31,'4.22 (2)'!F31,'4.22 (2)'!J31,'4.22 (3)'!F31,'4.22 (3)'!J31,'4.22 (4)'!F31,'4.22 (5)'!J31)</f>
        <v>8444</v>
      </c>
      <c r="G31" s="480">
        <f>SUM('4.22'!G31,'4.22'!K31,'4.22 (2)'!G31,'4.22 (2)'!K31,'4.22 (3)'!G31,'4.22 (3)'!K31,'4.22 (4)'!G31,'4.22 (5)'!K31)</f>
        <v>14818</v>
      </c>
      <c r="H31" s="483"/>
    </row>
    <row r="32" spans="2:8" s="448" customFormat="1">
      <c r="B32" s="413"/>
      <c r="C32" s="438"/>
      <c r="D32" s="427">
        <v>2022</v>
      </c>
      <c r="E32" s="480">
        <f>SUM('4.22'!E32,'4.22'!I32,'4.22 (2)'!E32,'4.22 (2)'!I32,'4.22 (3)'!E32,'4.22 (3)'!I32,'4.22 (4)'!E32,'4.22 (5)'!I32)</f>
        <v>21155</v>
      </c>
      <c r="F32" s="480">
        <f>SUM('4.22'!F32,'4.22'!J32,'4.22 (2)'!F32,'4.22 (2)'!J32,'4.22 (3)'!F32,'4.22 (3)'!J32,'4.22 (4)'!F32,'4.22 (5)'!J32)</f>
        <v>7913</v>
      </c>
      <c r="G32" s="480">
        <f>SUM('4.22'!G32,'4.22'!K32,'4.22 (2)'!G32,'4.22 (2)'!K32,'4.22 (3)'!G32,'4.22 (3)'!K32,'4.22 (4)'!G32,'4.22 (5)'!K32)</f>
        <v>13242</v>
      </c>
      <c r="H32" s="483"/>
    </row>
    <row r="33" spans="2:20" s="448" customFormat="1">
      <c r="B33" s="413"/>
      <c r="C33" s="438"/>
      <c r="D33" s="427"/>
      <c r="E33" s="480"/>
      <c r="F33" s="480"/>
      <c r="G33" s="480"/>
      <c r="H33" s="483"/>
      <c r="I33" s="449"/>
      <c r="J33" s="449"/>
      <c r="K33" s="449"/>
    </row>
    <row r="34" spans="2:20" s="448" customFormat="1">
      <c r="B34" s="461" t="s">
        <v>720</v>
      </c>
      <c r="C34" s="466"/>
      <c r="D34" s="427">
        <v>2020</v>
      </c>
      <c r="E34" s="480">
        <f>SUM('4.22'!E34,'4.22'!I34,'4.22 (2)'!E34,'4.22 (2)'!I34,'4.22 (3)'!E34,'4.22 (3)'!I34,'4.22 (4)'!E34,'4.22 (5)'!I34)</f>
        <v>25049</v>
      </c>
      <c r="F34" s="480">
        <f>SUM('4.22'!F34,'4.22'!J34,'4.22 (2)'!F34,'4.22 (2)'!J34,'4.22 (3)'!F34,'4.22 (3)'!J34,'4.22 (4)'!F34,'4.22 (5)'!J34)</f>
        <v>13741</v>
      </c>
      <c r="G34" s="480">
        <f>SUM('4.22'!G34,'4.22'!K34,'4.22 (2)'!G34,'4.22 (2)'!K34,'4.22 (3)'!G34,'4.22 (3)'!K34,'4.22 (4)'!G34,'4.22 (5)'!K34)</f>
        <v>11308</v>
      </c>
      <c r="H34" s="483"/>
      <c r="L34" s="449"/>
      <c r="M34" s="449"/>
      <c r="N34" s="449"/>
      <c r="O34" s="449"/>
      <c r="P34" s="449"/>
      <c r="Q34" s="449"/>
      <c r="R34" s="449"/>
      <c r="S34" s="449"/>
      <c r="T34" s="449"/>
    </row>
    <row r="35" spans="2:20" s="448" customFormat="1">
      <c r="B35" s="413" t="s">
        <v>721</v>
      </c>
      <c r="C35" s="482"/>
      <c r="D35" s="427">
        <v>2021</v>
      </c>
      <c r="E35" s="480">
        <f>SUM('4.22'!E35,'4.22'!I35,'4.22 (2)'!E35,'4.22 (2)'!I35,'4.22 (3)'!E35,'4.22 (3)'!I35,'4.22 (4)'!E35,'4.22 (5)'!I35)</f>
        <v>37020</v>
      </c>
      <c r="F35" s="480">
        <f>SUM('4.22'!F35,'4.22'!J35,'4.22 (2)'!F35,'4.22 (2)'!J35,'4.22 (3)'!F35,'4.22 (3)'!J35,'4.22 (4)'!F35,'4.22 (5)'!J35)</f>
        <v>19354</v>
      </c>
      <c r="G35" s="480">
        <f>SUM('4.22'!G35,'4.22'!K35,'4.22 (2)'!G35,'4.22 (2)'!K35,'4.22 (3)'!G35,'4.22 (3)'!K35,'4.22 (4)'!G35,'4.22 (5)'!K35)</f>
        <v>17666</v>
      </c>
      <c r="H35" s="483"/>
    </row>
    <row r="36" spans="2:20" s="448" customFormat="1">
      <c r="B36" s="413"/>
      <c r="C36" s="482"/>
      <c r="D36" s="427">
        <v>2022</v>
      </c>
      <c r="E36" s="480">
        <f>SUM('4.22'!E36,'4.22'!I36,'4.22 (2)'!E36,'4.22 (2)'!I36,'4.22 (3)'!E36,'4.22 (3)'!I36,'4.22 (4)'!E36,'4.22 (5)'!I36)</f>
        <v>31642</v>
      </c>
      <c r="F36" s="480">
        <f>SUM('4.22'!F36,'4.22'!J36,'4.22 (2)'!F36,'4.22 (2)'!J36,'4.22 (3)'!F36,'4.22 (3)'!J36,'4.22 (4)'!F36,'4.22 (5)'!J36)</f>
        <v>17182</v>
      </c>
      <c r="G36" s="480">
        <f>SUM('4.22'!G36,'4.22'!K36,'4.22 (2)'!G36,'4.22 (2)'!K36,'4.22 (3)'!G36,'4.22 (3)'!K36,'4.22 (4)'!G36,'4.22 (5)'!K36)</f>
        <v>14460</v>
      </c>
      <c r="H36" s="483"/>
    </row>
    <row r="37" spans="2:20" s="448" customFormat="1">
      <c r="B37" s="413"/>
      <c r="C37" s="482"/>
      <c r="D37" s="427"/>
      <c r="E37" s="480"/>
      <c r="F37" s="480"/>
      <c r="G37" s="480"/>
      <c r="H37" s="483"/>
      <c r="I37" s="449"/>
      <c r="J37" s="449"/>
      <c r="K37" s="449"/>
    </row>
    <row r="38" spans="2:20" s="448" customFormat="1">
      <c r="B38" s="461" t="s">
        <v>722</v>
      </c>
      <c r="C38" s="438"/>
      <c r="D38" s="427">
        <v>2020</v>
      </c>
      <c r="E38" s="480">
        <f>SUM('4.22'!E38,'4.22'!I38,'4.22 (2)'!E38,'4.22 (2)'!I38,'4.22 (3)'!E38,'4.22 (3)'!I38,'4.22 (4)'!E38,'4.22 (5)'!I38)</f>
        <v>3035</v>
      </c>
      <c r="F38" s="480">
        <f>SUM('4.22'!F38,'4.22'!J38,'4.22 (2)'!F38,'4.22 (2)'!J38,'4.22 (3)'!F38,'4.22 (3)'!J38,'4.22 (4)'!F38,'4.22 (5)'!J38)</f>
        <v>1235</v>
      </c>
      <c r="G38" s="480">
        <f>SUM('4.22'!G38,'4.22'!K38,'4.22 (2)'!G38,'4.22 (2)'!K38,'4.22 (3)'!G38,'4.22 (3)'!K38,'4.22 (4)'!G38,'4.22 (5)'!K38)</f>
        <v>1800</v>
      </c>
      <c r="H38" s="483"/>
      <c r="L38" s="449"/>
      <c r="M38" s="449"/>
      <c r="N38" s="449"/>
      <c r="O38" s="449"/>
      <c r="P38" s="449"/>
      <c r="Q38" s="449"/>
      <c r="R38" s="449"/>
      <c r="S38" s="449"/>
      <c r="T38" s="449"/>
    </row>
    <row r="39" spans="2:20" s="448" customFormat="1">
      <c r="B39" s="462" t="s">
        <v>723</v>
      </c>
      <c r="C39" s="466"/>
      <c r="D39" s="427">
        <v>2021</v>
      </c>
      <c r="E39" s="480">
        <f>SUM('4.22'!E39,'4.22'!I39,'4.22 (2)'!E39,'4.22 (2)'!I39,'4.22 (3)'!E39,'4.22 (3)'!I39,'4.22 (4)'!E39,'4.22 (5)'!I39)</f>
        <v>2979</v>
      </c>
      <c r="F39" s="480">
        <f>SUM('4.22'!F39,'4.22'!J39,'4.22 (2)'!F39,'4.22 (2)'!J39,'4.22 (3)'!F39,'4.22 (3)'!J39,'4.22 (4)'!F39,'4.22 (5)'!J39)</f>
        <v>1388</v>
      </c>
      <c r="G39" s="480">
        <f>SUM('4.22'!G39,'4.22'!K39,'4.22 (2)'!G39,'4.22 (2)'!K39,'4.22 (3)'!G39,'4.22 (3)'!K39,'4.22 (4)'!G39,'4.22 (5)'!K39)</f>
        <v>1591</v>
      </c>
      <c r="H39" s="483"/>
    </row>
    <row r="40" spans="2:20" s="448" customFormat="1">
      <c r="B40" s="462"/>
      <c r="C40" s="466"/>
      <c r="D40" s="427">
        <v>2022</v>
      </c>
      <c r="E40" s="480">
        <f>SUM('4.22'!E40,'4.22'!I40,'4.22 (2)'!E40,'4.22 (2)'!I40,'4.22 (3)'!E40,'4.22 (3)'!I40,'4.22 (4)'!E40,'4.22 (5)'!I40)</f>
        <v>5614</v>
      </c>
      <c r="F40" s="480">
        <f>SUM('4.22'!F40,'4.22'!J40,'4.22 (2)'!F40,'4.22 (2)'!J40,'4.22 (3)'!F40,'4.22 (3)'!J40,'4.22 (4)'!F40,'4.22 (5)'!J40)</f>
        <v>2504</v>
      </c>
      <c r="G40" s="480">
        <f>SUM('4.22'!G40,'4.22'!K40,'4.22 (2)'!G40,'4.22 (2)'!K40,'4.22 (3)'!G40,'4.22 (3)'!K40,'4.22 (4)'!G40,'4.22 (5)'!K40)</f>
        <v>3110</v>
      </c>
      <c r="H40" s="483"/>
    </row>
    <row r="41" spans="2:20" s="448" customFormat="1">
      <c r="B41" s="462"/>
      <c r="C41" s="466"/>
      <c r="D41" s="427"/>
      <c r="E41" s="480"/>
      <c r="F41" s="480"/>
      <c r="G41" s="480"/>
      <c r="H41" s="483"/>
    </row>
    <row r="42" spans="2:20" s="448" customFormat="1">
      <c r="B42" s="461" t="s">
        <v>724</v>
      </c>
      <c r="C42" s="466"/>
      <c r="D42" s="427">
        <v>2020</v>
      </c>
      <c r="E42" s="480">
        <f>SUM('4.22'!E42,'4.22'!I42,'4.22 (2)'!E42,'4.22 (2)'!I42,'4.22 (3)'!E42,'4.22 (3)'!I42,'4.22 (4)'!E42,'4.22 (5)'!I42)</f>
        <v>5349</v>
      </c>
      <c r="F42" s="480">
        <f>SUM('4.22'!F42,'4.22'!J42,'4.22 (2)'!F42,'4.22 (2)'!J42,'4.22 (3)'!F42,'4.22 (3)'!J42,'4.22 (4)'!F42,'4.22 (5)'!J42)</f>
        <v>1392</v>
      </c>
      <c r="G42" s="480">
        <f>SUM('4.22'!G42,'4.22'!K42,'4.22 (2)'!G42,'4.22 (2)'!K42,'4.22 (3)'!G42,'4.22 (3)'!K42,'4.22 (4)'!G42,'4.22 (5)'!K42)</f>
        <v>3957</v>
      </c>
      <c r="H42" s="483"/>
    </row>
    <row r="43" spans="2:20" s="448" customFormat="1">
      <c r="B43" s="413" t="s">
        <v>725</v>
      </c>
      <c r="C43" s="482"/>
      <c r="D43" s="427">
        <v>2021</v>
      </c>
      <c r="E43" s="480">
        <f>SUM('4.22'!E43,'4.22'!I43,'4.22 (2)'!E43,'4.22 (2)'!I43,'4.22 (3)'!E43,'4.22 (3)'!I43,'4.22 (4)'!E43,'4.22 (5)'!I43)</f>
        <v>8031</v>
      </c>
      <c r="F43" s="480">
        <f>SUM('4.22'!F43,'4.22'!J43,'4.22 (2)'!F43,'4.22 (2)'!J43,'4.22 (3)'!F43,'4.22 (3)'!J43,'4.22 (4)'!F43,'4.22 (5)'!J43)</f>
        <v>2024</v>
      </c>
      <c r="G43" s="480">
        <f>SUM('4.22'!G43,'4.22'!K43,'4.22 (2)'!G43,'4.22 (2)'!K43,'4.22 (3)'!G43,'4.22 (3)'!K43,'4.22 (4)'!G43,'4.22 (5)'!K43)</f>
        <v>6007</v>
      </c>
      <c r="H43" s="483"/>
    </row>
    <row r="44" spans="2:20" s="448" customFormat="1">
      <c r="B44" s="413"/>
      <c r="C44" s="482"/>
      <c r="D44" s="427">
        <v>2022</v>
      </c>
      <c r="E44" s="480">
        <f>SUM('4.22'!E44,'4.22'!I44,'4.22 (2)'!E44,'4.22 (2)'!I44,'4.22 (3)'!E44,'4.22 (3)'!I44,'4.22 (4)'!E44,'4.22 (5)'!I44)</f>
        <v>7686</v>
      </c>
      <c r="F44" s="480">
        <f>SUM('4.22'!F44,'4.22'!J44,'4.22 (2)'!F44,'4.22 (2)'!J44,'4.22 (3)'!F44,'4.22 (3)'!J44,'4.22 (4)'!F44,'4.22 (5)'!J44)</f>
        <v>1933</v>
      </c>
      <c r="G44" s="480">
        <f>SUM('4.22'!G44,'4.22'!K44,'4.22 (2)'!G44,'4.22 (2)'!K44,'4.22 (3)'!G44,'4.22 (3)'!K44,'4.22 (4)'!G44,'4.22 (5)'!K44)</f>
        <v>5753</v>
      </c>
      <c r="H44" s="483"/>
    </row>
    <row r="45" spans="2:20" s="448" customFormat="1">
      <c r="B45" s="413"/>
      <c r="C45" s="482"/>
      <c r="D45" s="427"/>
      <c r="E45" s="480"/>
      <c r="F45" s="480"/>
      <c r="G45" s="480"/>
      <c r="H45" s="483"/>
      <c r="I45" s="449"/>
      <c r="J45" s="449"/>
      <c r="K45" s="449"/>
    </row>
    <row r="46" spans="2:20" s="448" customFormat="1">
      <c r="B46" s="461" t="s">
        <v>726</v>
      </c>
      <c r="C46" s="438"/>
      <c r="D46" s="427">
        <v>2020</v>
      </c>
      <c r="E46" s="480">
        <f>SUM('4.22'!E46,'4.22'!I46,'4.22 (2)'!E46,'4.22 (2)'!I46,'4.22 (3)'!E46,'4.22 (3)'!I46,'4.22 (4)'!E46,'4.22 (5)'!I46)</f>
        <v>5272</v>
      </c>
      <c r="F46" s="480">
        <f>SUM('4.22'!F46,'4.22'!J46,'4.22 (2)'!F46,'4.22 (2)'!J46,'4.22 (3)'!F46,'4.22 (3)'!J46,'4.22 (4)'!F46,'4.22 (5)'!J46)</f>
        <v>2234</v>
      </c>
      <c r="G46" s="480">
        <f>SUM('4.22'!G46,'4.22'!K46,'4.22 (2)'!G46,'4.22 (2)'!K46,'4.22 (3)'!G46,'4.22 (3)'!K46,'4.22 (4)'!G46,'4.22 (5)'!K46)</f>
        <v>3038</v>
      </c>
      <c r="H46" s="483"/>
      <c r="L46" s="449"/>
      <c r="M46" s="449"/>
      <c r="N46" s="449"/>
      <c r="O46" s="449"/>
      <c r="P46" s="449"/>
      <c r="Q46" s="449"/>
      <c r="R46" s="449"/>
      <c r="S46" s="449"/>
      <c r="T46" s="449"/>
    </row>
    <row r="47" spans="2:20" s="448" customFormat="1">
      <c r="B47" s="462" t="s">
        <v>727</v>
      </c>
      <c r="C47" s="466"/>
      <c r="D47" s="427">
        <v>2021</v>
      </c>
      <c r="E47" s="480">
        <f>SUM('4.22'!E47,'4.22'!I47,'4.22 (2)'!E47,'4.22 (2)'!I47,'4.22 (3)'!E47,'4.22 (3)'!I47,'4.22 (4)'!E47,'4.22 (5)'!I47)</f>
        <v>7688</v>
      </c>
      <c r="F47" s="480">
        <f>SUM('4.22'!F47,'4.22'!J47,'4.22 (2)'!F47,'4.22 (2)'!J47,'4.22 (3)'!F47,'4.22 (3)'!J47,'4.22 (4)'!F47,'4.22 (5)'!J47)</f>
        <v>3005</v>
      </c>
      <c r="G47" s="480">
        <f>SUM('4.22'!G47,'4.22'!K47,'4.22 (2)'!G47,'4.22 (2)'!K47,'4.22 (3)'!G47,'4.22 (3)'!K47,'4.22 (4)'!G47,'4.22 (5)'!K47)</f>
        <v>4683</v>
      </c>
      <c r="H47" s="483"/>
    </row>
    <row r="48" spans="2:20" s="448" customFormat="1">
      <c r="B48" s="462"/>
      <c r="C48" s="466"/>
      <c r="D48" s="427">
        <v>2022</v>
      </c>
      <c r="E48" s="480">
        <f>SUM('4.22'!E48,'4.22'!I48,'4.22 (2)'!E48,'4.22 (2)'!I48,'4.22 (3)'!E48,'4.22 (3)'!I48,'4.22 (4)'!E48,'4.22 (5)'!I48)</f>
        <v>6753</v>
      </c>
      <c r="F48" s="480">
        <f>SUM('4.22'!F48,'4.22'!J48,'4.22 (2)'!F48,'4.22 (2)'!J48,'4.22 (3)'!F48,'4.22 (3)'!J48,'4.22 (4)'!F48,'4.22 (5)'!J48)</f>
        <v>2720</v>
      </c>
      <c r="G48" s="480">
        <f>SUM('4.22'!G48,'4.22'!K48,'4.22 (2)'!G48,'4.22 (2)'!K48,'4.22 (3)'!G48,'4.22 (3)'!K48,'4.22 (4)'!G48,'4.22 (5)'!K48)</f>
        <v>4033</v>
      </c>
      <c r="H48" s="483"/>
    </row>
    <row r="49" spans="1:20" s="448" customFormat="1">
      <c r="B49" s="462"/>
      <c r="C49" s="466"/>
      <c r="D49" s="427"/>
      <c r="E49" s="480"/>
      <c r="F49" s="480"/>
      <c r="G49" s="480"/>
      <c r="H49" s="483"/>
    </row>
    <row r="50" spans="1:20" s="448" customFormat="1">
      <c r="B50" s="461" t="s">
        <v>728</v>
      </c>
      <c r="C50" s="466"/>
      <c r="D50" s="427">
        <v>2020</v>
      </c>
      <c r="E50" s="480">
        <f>SUM('4.22'!E50,'4.22'!I50,'4.22 (2)'!E50,'4.22 (2)'!I50,'4.22 (3)'!E50,'4.22 (3)'!I50,'4.22 (4)'!E50,'4.22 (5)'!I50)</f>
        <v>9</v>
      </c>
      <c r="F50" s="480">
        <f>SUM('4.22'!F50,'4.22'!J50,'4.22 (2)'!F50,'4.22 (2)'!J50,'4.22 (3)'!F50,'4.22 (3)'!J50,'4.22 (4)'!F50,'4.22 (5)'!J50)</f>
        <v>4</v>
      </c>
      <c r="G50" s="480">
        <f>SUM('4.22'!G50,'4.22'!K50,'4.22 (2)'!G50,'4.22 (2)'!K50,'4.22 (3)'!G50,'4.22 (3)'!K50,'4.22 (4)'!G50,'4.22 (5)'!K50)</f>
        <v>5</v>
      </c>
      <c r="H50" s="483"/>
    </row>
    <row r="51" spans="1:20" s="448" customFormat="1">
      <c r="B51" s="413" t="s">
        <v>749</v>
      </c>
      <c r="C51" s="482"/>
      <c r="D51" s="427">
        <v>2021</v>
      </c>
      <c r="E51" s="480">
        <f>SUM('4.22'!E51,'4.22'!I51,'4.22 (2)'!E51,'4.22 (2)'!I51,'4.22 (3)'!E51,'4.22 (3)'!I51,'4.22 (4)'!E51,'4.22 (5)'!I51)</f>
        <v>296</v>
      </c>
      <c r="F51" s="480">
        <f>SUM('4.22'!F51,'4.22'!J51,'4.22 (2)'!F51,'4.22 (2)'!J51,'4.22 (3)'!F51,'4.22 (3)'!J51,'4.22 (4)'!F51,'4.22 (5)'!J51)</f>
        <v>77</v>
      </c>
      <c r="G51" s="480">
        <f>SUM('4.22'!G51,'4.22'!K51,'4.22 (2)'!G51,'4.22 (2)'!K51,'4.22 (3)'!G51,'4.22 (3)'!K51,'4.22 (4)'!G51,'4.22 (5)'!K51)</f>
        <v>219</v>
      </c>
      <c r="H51" s="483"/>
    </row>
    <row r="52" spans="1:20" s="448" customFormat="1">
      <c r="B52" s="413"/>
      <c r="C52" s="482"/>
      <c r="D52" s="427">
        <v>2022</v>
      </c>
      <c r="E52" s="480">
        <f>SUM('4.22'!E52,'4.22'!I52,'4.22 (2)'!E52,'4.22 (2)'!I52,'4.22 (3)'!E52,'4.22 (3)'!I52,'4.22 (4)'!E52,'4.22 (5)'!I52)</f>
        <v>310</v>
      </c>
      <c r="F52" s="480">
        <f>SUM('4.22'!F52,'4.22'!J52,'4.22 (2)'!F52,'4.22 (2)'!J52,'4.22 (3)'!F52,'4.22 (3)'!J52,'4.22 (4)'!F52,'4.22 (5)'!J52)</f>
        <v>67</v>
      </c>
      <c r="G52" s="480">
        <f>SUM('4.22'!G52,'4.22'!K52,'4.22 (2)'!G52,'4.22 (2)'!K52,'4.22 (3)'!G52,'4.22 (3)'!K52,'4.22 (4)'!G52,'4.22 (5)'!K52)</f>
        <v>243</v>
      </c>
    </row>
    <row r="53" spans="1:20" s="448" customFormat="1" ht="8.1" customHeight="1" thickBot="1">
      <c r="A53" s="484"/>
      <c r="B53" s="485"/>
      <c r="C53" s="486"/>
      <c r="D53" s="487"/>
      <c r="E53" s="488"/>
      <c r="F53" s="488"/>
      <c r="G53" s="489"/>
      <c r="H53" s="490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</row>
    <row r="54" spans="1:20" s="384" customFormat="1" ht="16.5" customHeight="1">
      <c r="D54" s="492"/>
      <c r="E54" s="493"/>
      <c r="H54" s="367" t="s">
        <v>829</v>
      </c>
    </row>
    <row r="55" spans="1:20" s="494" customFormat="1" ht="16.5" customHeight="1">
      <c r="D55" s="495"/>
      <c r="E55" s="496"/>
      <c r="F55" s="497"/>
      <c r="H55" s="368" t="s">
        <v>810</v>
      </c>
      <c r="I55" s="498"/>
      <c r="J55" s="498"/>
      <c r="K55" s="498"/>
      <c r="L55" s="498"/>
      <c r="M55" s="498"/>
      <c r="N55" s="498"/>
      <c r="O55" s="498"/>
      <c r="P55" s="498"/>
      <c r="Q55" s="498"/>
      <c r="R55" s="498"/>
      <c r="S55" s="498"/>
      <c r="T55" s="498"/>
    </row>
    <row r="56" spans="1:20" s="448" customFormat="1">
      <c r="D56" s="477"/>
      <c r="E56" s="499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</row>
    <row r="57" spans="1:20" s="448" customFormat="1">
      <c r="D57" s="477"/>
      <c r="E57" s="499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</row>
    <row r="58" spans="1:20" s="448" customFormat="1">
      <c r="D58" s="477"/>
      <c r="E58" s="499"/>
      <c r="F58" s="491"/>
      <c r="G58" s="491"/>
      <c r="H58" s="491"/>
      <c r="I58" s="491"/>
      <c r="J58" s="491"/>
      <c r="K58" s="491"/>
      <c r="L58" s="491"/>
      <c r="M58" s="491"/>
      <c r="N58" s="491"/>
      <c r="O58" s="491"/>
      <c r="P58" s="491"/>
      <c r="Q58" s="491"/>
      <c r="R58" s="491"/>
      <c r="S58" s="491"/>
      <c r="T58" s="491"/>
    </row>
    <row r="59" spans="1:20" s="448" customFormat="1">
      <c r="D59" s="477"/>
      <c r="E59" s="499"/>
      <c r="F59" s="491"/>
      <c r="G59" s="491"/>
      <c r="H59" s="491"/>
      <c r="I59" s="491"/>
      <c r="J59" s="491"/>
      <c r="K59" s="491"/>
      <c r="L59" s="491"/>
      <c r="M59" s="491"/>
      <c r="N59" s="491"/>
      <c r="O59" s="491"/>
      <c r="P59" s="491"/>
      <c r="Q59" s="491"/>
      <c r="R59" s="491"/>
      <c r="S59" s="491"/>
      <c r="T59" s="491"/>
    </row>
    <row r="60" spans="1:20" s="448" customFormat="1">
      <c r="D60" s="477"/>
      <c r="E60" s="499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1"/>
      <c r="Q60" s="491"/>
      <c r="R60" s="491"/>
      <c r="S60" s="491"/>
      <c r="T60" s="491"/>
    </row>
    <row r="61" spans="1:20" s="448" customFormat="1">
      <c r="D61" s="477"/>
      <c r="E61" s="499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1"/>
      <c r="Q61" s="491"/>
      <c r="R61" s="491"/>
      <c r="S61" s="491"/>
      <c r="T61" s="491"/>
    </row>
    <row r="62" spans="1:20" s="448" customFormat="1">
      <c r="D62" s="477"/>
      <c r="E62" s="499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1"/>
      <c r="Q62" s="491"/>
      <c r="R62" s="491"/>
      <c r="S62" s="491"/>
      <c r="T62" s="491"/>
    </row>
    <row r="63" spans="1:20" s="448" customFormat="1">
      <c r="D63" s="477"/>
      <c r="E63" s="499"/>
      <c r="F63" s="491"/>
      <c r="G63" s="491"/>
      <c r="H63" s="491"/>
      <c r="I63" s="491"/>
      <c r="J63" s="491"/>
      <c r="K63" s="491"/>
      <c r="L63" s="491"/>
      <c r="M63" s="491"/>
      <c r="N63" s="491"/>
      <c r="O63" s="491"/>
      <c r="P63" s="491"/>
      <c r="Q63" s="491"/>
      <c r="R63" s="491"/>
      <c r="S63" s="491"/>
      <c r="T63" s="491"/>
    </row>
    <row r="64" spans="1:20" s="448" customFormat="1">
      <c r="D64" s="477"/>
      <c r="E64" s="499"/>
      <c r="F64" s="491"/>
      <c r="G64" s="491"/>
      <c r="H64" s="491"/>
      <c r="I64" s="491"/>
      <c r="J64" s="491"/>
      <c r="K64" s="491"/>
      <c r="L64" s="491"/>
      <c r="M64" s="491"/>
      <c r="N64" s="491"/>
      <c r="O64" s="491"/>
      <c r="P64" s="491"/>
      <c r="Q64" s="491"/>
      <c r="R64" s="491"/>
      <c r="S64" s="491"/>
      <c r="T64" s="491"/>
    </row>
    <row r="65" spans="4:20" s="448" customFormat="1">
      <c r="D65" s="477"/>
      <c r="E65" s="499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</row>
    <row r="66" spans="4:20" s="448" customFormat="1">
      <c r="D66" s="477"/>
      <c r="E66" s="499"/>
      <c r="F66" s="491"/>
      <c r="G66" s="491"/>
      <c r="H66" s="491"/>
      <c r="I66" s="491"/>
      <c r="J66" s="491"/>
      <c r="K66" s="491"/>
      <c r="L66" s="491"/>
      <c r="M66" s="491"/>
      <c r="N66" s="491"/>
      <c r="O66" s="491"/>
      <c r="P66" s="491"/>
      <c r="Q66" s="491"/>
      <c r="R66" s="491"/>
      <c r="S66" s="491"/>
      <c r="T66" s="491"/>
    </row>
    <row r="67" spans="4:20" s="448" customFormat="1">
      <c r="D67" s="477"/>
      <c r="E67" s="499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491"/>
    </row>
    <row r="68" spans="4:20" s="448" customFormat="1">
      <c r="D68" s="477"/>
      <c r="E68" s="499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</row>
    <row r="69" spans="4:20" s="448" customFormat="1">
      <c r="D69" s="477"/>
      <c r="E69" s="499"/>
      <c r="F69" s="491"/>
      <c r="G69" s="491"/>
      <c r="H69" s="491"/>
      <c r="I69" s="491"/>
      <c r="J69" s="491"/>
      <c r="K69" s="491"/>
      <c r="L69" s="491"/>
      <c r="M69" s="491"/>
      <c r="N69" s="491"/>
      <c r="O69" s="491"/>
      <c r="P69" s="491"/>
      <c r="Q69" s="491"/>
      <c r="R69" s="491"/>
      <c r="S69" s="491"/>
      <c r="T69" s="491"/>
    </row>
    <row r="70" spans="4:20" s="448" customFormat="1">
      <c r="D70" s="477"/>
      <c r="E70" s="499"/>
      <c r="F70" s="491"/>
      <c r="G70" s="491"/>
      <c r="H70" s="491"/>
      <c r="I70" s="491"/>
      <c r="J70" s="491"/>
      <c r="K70" s="491"/>
      <c r="L70" s="491"/>
      <c r="M70" s="491"/>
      <c r="N70" s="491"/>
      <c r="O70" s="491"/>
      <c r="P70" s="491"/>
      <c r="Q70" s="491"/>
      <c r="R70" s="491"/>
      <c r="S70" s="491"/>
      <c r="T70" s="491"/>
    </row>
    <row r="71" spans="4:20" s="448" customFormat="1">
      <c r="D71" s="477"/>
      <c r="E71" s="499"/>
      <c r="F71" s="491"/>
      <c r="G71" s="491"/>
      <c r="H71" s="491"/>
      <c r="I71" s="491"/>
      <c r="J71" s="491"/>
      <c r="K71" s="491"/>
      <c r="L71" s="491"/>
      <c r="M71" s="491"/>
      <c r="N71" s="491"/>
      <c r="O71" s="491"/>
      <c r="P71" s="491"/>
      <c r="Q71" s="491"/>
      <c r="R71" s="491"/>
      <c r="S71" s="491"/>
      <c r="T71" s="491"/>
    </row>
    <row r="72" spans="4:20" s="448" customFormat="1">
      <c r="D72" s="477"/>
      <c r="E72" s="499"/>
      <c r="F72" s="491"/>
      <c r="G72" s="491"/>
      <c r="H72" s="491"/>
      <c r="I72" s="491"/>
      <c r="J72" s="491"/>
      <c r="K72" s="491"/>
      <c r="L72" s="491"/>
      <c r="M72" s="491"/>
      <c r="N72" s="491"/>
      <c r="O72" s="491"/>
      <c r="P72" s="491"/>
      <c r="Q72" s="491"/>
      <c r="R72" s="491"/>
      <c r="S72" s="491"/>
      <c r="T72" s="491"/>
    </row>
    <row r="73" spans="4:20" s="448" customFormat="1">
      <c r="D73" s="477"/>
      <c r="E73" s="451"/>
    </row>
    <row r="74" spans="4:20" s="448" customFormat="1">
      <c r="D74" s="477"/>
      <c r="E74" s="451"/>
    </row>
    <row r="75" spans="4:20" s="448" customFormat="1">
      <c r="D75" s="477"/>
      <c r="E75" s="451"/>
    </row>
    <row r="76" spans="4:20" s="448" customFormat="1">
      <c r="D76" s="477"/>
      <c r="E76" s="451"/>
    </row>
    <row r="77" spans="4:20" s="448" customFormat="1">
      <c r="D77" s="477"/>
      <c r="E77" s="451"/>
    </row>
    <row r="78" spans="4:20" s="448" customFormat="1">
      <c r="D78" s="477"/>
      <c r="E78" s="451"/>
    </row>
    <row r="79" spans="4:20" s="448" customFormat="1">
      <c r="D79" s="477"/>
      <c r="E79" s="451"/>
    </row>
    <row r="80" spans="4:20" s="448" customFormat="1">
      <c r="D80" s="477"/>
      <c r="E80" s="451"/>
    </row>
    <row r="81" spans="4:5" s="448" customFormat="1">
      <c r="D81" s="477"/>
      <c r="E81" s="451"/>
    </row>
    <row r="82" spans="4:5" s="448" customFormat="1">
      <c r="D82" s="477"/>
      <c r="E82" s="451"/>
    </row>
    <row r="83" spans="4:5" s="448" customFormat="1">
      <c r="D83" s="477"/>
      <c r="E83" s="451"/>
    </row>
    <row r="84" spans="4:5" s="448" customFormat="1">
      <c r="D84" s="477"/>
      <c r="E84" s="451"/>
    </row>
    <row r="85" spans="4:5" s="448" customFormat="1">
      <c r="D85" s="477"/>
      <c r="E85" s="451"/>
    </row>
    <row r="86" spans="4:5" s="448" customFormat="1">
      <c r="D86" s="477"/>
      <c r="E86" s="451"/>
    </row>
    <row r="87" spans="4:5" s="448" customFormat="1">
      <c r="D87" s="477"/>
      <c r="E87" s="451"/>
    </row>
    <row r="88" spans="4:5" s="448" customFormat="1">
      <c r="D88" s="477"/>
      <c r="E88" s="451"/>
    </row>
    <row r="89" spans="4:5" s="448" customFormat="1">
      <c r="D89" s="477"/>
      <c r="E89" s="451"/>
    </row>
    <row r="90" spans="4:5" s="448" customFormat="1">
      <c r="D90" s="477"/>
      <c r="E90" s="451"/>
    </row>
    <row r="91" spans="4:5" s="448" customFormat="1">
      <c r="D91" s="477"/>
      <c r="E91" s="451"/>
    </row>
    <row r="92" spans="4:5" s="448" customFormat="1">
      <c r="D92" s="477"/>
      <c r="E92" s="451"/>
    </row>
    <row r="93" spans="4:5" s="448" customFormat="1">
      <c r="D93" s="477"/>
      <c r="E93" s="451"/>
    </row>
    <row r="94" spans="4:5" s="448" customFormat="1">
      <c r="D94" s="477"/>
      <c r="E94" s="451"/>
    </row>
    <row r="95" spans="4:5" s="448" customFormat="1">
      <c r="D95" s="477"/>
      <c r="E95" s="451"/>
    </row>
    <row r="96" spans="4:5" s="448" customFormat="1">
      <c r="D96" s="477"/>
      <c r="E96" s="451"/>
    </row>
    <row r="97" spans="4:5" s="448" customFormat="1">
      <c r="D97" s="477"/>
      <c r="E97" s="451"/>
    </row>
    <row r="98" spans="4:5" s="448" customFormat="1">
      <c r="D98" s="477"/>
      <c r="E98" s="451"/>
    </row>
    <row r="99" spans="4:5" s="448" customFormat="1">
      <c r="D99" s="477"/>
      <c r="E99" s="451"/>
    </row>
    <row r="100" spans="4:5" s="448" customFormat="1">
      <c r="D100" s="477"/>
      <c r="E100" s="451"/>
    </row>
    <row r="101" spans="4:5" s="448" customFormat="1">
      <c r="D101" s="477"/>
      <c r="E101" s="451"/>
    </row>
    <row r="102" spans="4:5" s="448" customFormat="1">
      <c r="D102" s="477"/>
      <c r="E102" s="451"/>
    </row>
    <row r="103" spans="4:5" s="448" customFormat="1">
      <c r="D103" s="477"/>
      <c r="E103" s="451"/>
    </row>
    <row r="104" spans="4:5" s="448" customFormat="1">
      <c r="D104" s="477"/>
      <c r="E104" s="451"/>
    </row>
    <row r="105" spans="4:5" s="448" customFormat="1">
      <c r="D105" s="477"/>
      <c r="E105" s="451"/>
    </row>
    <row r="106" spans="4:5" s="448" customFormat="1">
      <c r="D106" s="477"/>
      <c r="E106" s="451"/>
    </row>
    <row r="107" spans="4:5" s="448" customFormat="1">
      <c r="D107" s="477"/>
      <c r="E107" s="451"/>
    </row>
    <row r="108" spans="4:5" s="448" customFormat="1">
      <c r="D108" s="477"/>
      <c r="E108" s="451"/>
    </row>
    <row r="109" spans="4:5" s="448" customFormat="1">
      <c r="D109" s="477"/>
      <c r="E109" s="451"/>
    </row>
    <row r="110" spans="4:5" s="448" customFormat="1">
      <c r="D110" s="477"/>
      <c r="E110" s="451"/>
    </row>
    <row r="111" spans="4:5" s="448" customFormat="1">
      <c r="D111" s="477"/>
      <c r="E111" s="451"/>
    </row>
    <row r="112" spans="4:5" s="448" customFormat="1">
      <c r="D112" s="477"/>
      <c r="E112" s="451"/>
    </row>
    <row r="113" spans="4:5" s="448" customFormat="1">
      <c r="D113" s="477"/>
      <c r="E113" s="451"/>
    </row>
    <row r="114" spans="4:5" s="448" customFormat="1">
      <c r="D114" s="477"/>
      <c r="E114" s="451"/>
    </row>
    <row r="115" spans="4:5" s="448" customFormat="1">
      <c r="D115" s="477"/>
      <c r="E115" s="451"/>
    </row>
    <row r="116" spans="4:5" s="448" customFormat="1">
      <c r="D116" s="477"/>
      <c r="E116" s="451"/>
    </row>
    <row r="117" spans="4:5" s="448" customFormat="1">
      <c r="D117" s="477"/>
      <c r="E117" s="451"/>
    </row>
    <row r="118" spans="4:5" s="448" customFormat="1">
      <c r="D118" s="477"/>
      <c r="E118" s="451"/>
    </row>
    <row r="119" spans="4:5" s="448" customFormat="1">
      <c r="D119" s="477"/>
      <c r="E119" s="451"/>
    </row>
    <row r="120" spans="4:5" s="448" customFormat="1">
      <c r="D120" s="477"/>
      <c r="E120" s="451"/>
    </row>
    <row r="121" spans="4:5" s="448" customFormat="1">
      <c r="D121" s="477"/>
      <c r="E121" s="451"/>
    </row>
    <row r="122" spans="4:5" s="448" customFormat="1">
      <c r="D122" s="477"/>
      <c r="E122" s="451"/>
    </row>
    <row r="123" spans="4:5" s="448" customFormat="1">
      <c r="D123" s="477"/>
      <c r="E123" s="451"/>
    </row>
    <row r="124" spans="4:5" s="448" customFormat="1">
      <c r="D124" s="477"/>
      <c r="E124" s="451"/>
    </row>
    <row r="125" spans="4:5" s="448" customFormat="1">
      <c r="D125" s="477"/>
      <c r="E125" s="451"/>
    </row>
    <row r="126" spans="4:5" s="448" customFormat="1">
      <c r="D126" s="477"/>
      <c r="E126" s="451"/>
    </row>
    <row r="127" spans="4:5" s="448" customFormat="1">
      <c r="D127" s="477"/>
      <c r="E127" s="451"/>
    </row>
    <row r="128" spans="4:5" s="448" customFormat="1">
      <c r="D128" s="477"/>
      <c r="E128" s="451"/>
    </row>
    <row r="129" spans="4:5" s="448" customFormat="1">
      <c r="D129" s="477"/>
      <c r="E129" s="451"/>
    </row>
    <row r="130" spans="4:5" s="448" customFormat="1">
      <c r="D130" s="477"/>
      <c r="E130" s="451"/>
    </row>
    <row r="131" spans="4:5" s="448" customFormat="1">
      <c r="D131" s="477"/>
      <c r="E131" s="451"/>
    </row>
    <row r="132" spans="4:5" s="448" customFormat="1">
      <c r="D132" s="477"/>
      <c r="E132" s="451"/>
    </row>
    <row r="133" spans="4:5" s="448" customFormat="1">
      <c r="D133" s="477"/>
      <c r="E133" s="451"/>
    </row>
    <row r="134" spans="4:5" s="448" customFormat="1">
      <c r="D134" s="477"/>
      <c r="E134" s="451"/>
    </row>
    <row r="135" spans="4:5" s="448" customFormat="1">
      <c r="D135" s="477"/>
      <c r="E135" s="451"/>
    </row>
    <row r="136" spans="4:5" s="448" customFormat="1">
      <c r="D136" s="477"/>
      <c r="E136" s="451"/>
    </row>
    <row r="137" spans="4:5" s="448" customFormat="1">
      <c r="D137" s="477"/>
      <c r="E137" s="451"/>
    </row>
    <row r="138" spans="4:5" s="448" customFormat="1">
      <c r="D138" s="477"/>
      <c r="E138" s="451"/>
    </row>
    <row r="139" spans="4:5" s="448" customFormat="1">
      <c r="D139" s="477"/>
      <c r="E139" s="451"/>
    </row>
    <row r="140" spans="4:5" s="448" customFormat="1">
      <c r="D140" s="477"/>
      <c r="E140" s="451"/>
    </row>
    <row r="141" spans="4:5" s="448" customFormat="1">
      <c r="D141" s="477"/>
      <c r="E141" s="451"/>
    </row>
    <row r="142" spans="4:5" s="448" customFormat="1">
      <c r="D142" s="477"/>
      <c r="E142" s="451"/>
    </row>
    <row r="143" spans="4:5" s="448" customFormat="1">
      <c r="D143" s="477"/>
      <c r="E143" s="451"/>
    </row>
    <row r="144" spans="4:5" s="448" customFormat="1">
      <c r="D144" s="477"/>
      <c r="E144" s="451"/>
    </row>
    <row r="145" spans="4:5" s="448" customFormat="1">
      <c r="D145" s="477"/>
      <c r="E145" s="451"/>
    </row>
    <row r="146" spans="4:5" s="448" customFormat="1">
      <c r="D146" s="477"/>
      <c r="E146" s="451"/>
    </row>
    <row r="147" spans="4:5" s="448" customFormat="1">
      <c r="D147" s="477"/>
      <c r="E147" s="451"/>
    </row>
    <row r="148" spans="4:5" s="448" customFormat="1">
      <c r="D148" s="477"/>
      <c r="E148" s="451"/>
    </row>
    <row r="149" spans="4:5" s="448" customFormat="1">
      <c r="D149" s="477"/>
      <c r="E149" s="451"/>
    </row>
    <row r="150" spans="4:5" s="448" customFormat="1">
      <c r="D150" s="477"/>
      <c r="E150" s="451"/>
    </row>
    <row r="151" spans="4:5" s="448" customFormat="1">
      <c r="D151" s="477"/>
      <c r="E151" s="451"/>
    </row>
    <row r="152" spans="4:5" s="448" customFormat="1">
      <c r="D152" s="477"/>
      <c r="E152" s="451"/>
    </row>
    <row r="153" spans="4:5" s="448" customFormat="1">
      <c r="D153" s="477"/>
      <c r="E153" s="451"/>
    </row>
    <row r="154" spans="4:5" s="448" customFormat="1">
      <c r="D154" s="477"/>
      <c r="E154" s="451"/>
    </row>
    <row r="155" spans="4:5" s="448" customFormat="1">
      <c r="D155" s="477"/>
      <c r="E155" s="451"/>
    </row>
    <row r="156" spans="4:5" s="448" customFormat="1">
      <c r="D156" s="477"/>
      <c r="E156" s="451"/>
    </row>
    <row r="157" spans="4:5" s="448" customFormat="1">
      <c r="D157" s="477"/>
      <c r="E157" s="451"/>
    </row>
    <row r="158" spans="4:5" s="448" customFormat="1">
      <c r="D158" s="477"/>
      <c r="E158" s="451"/>
    </row>
    <row r="159" spans="4:5" s="448" customFormat="1">
      <c r="D159" s="477"/>
      <c r="E159" s="451"/>
    </row>
    <row r="160" spans="4:5" s="448" customFormat="1">
      <c r="D160" s="477"/>
      <c r="E160" s="451"/>
    </row>
    <row r="161" spans="4:5" s="448" customFormat="1">
      <c r="D161" s="477"/>
      <c r="E161" s="451"/>
    </row>
    <row r="162" spans="4:5" s="448" customFormat="1">
      <c r="D162" s="477"/>
      <c r="E162" s="451"/>
    </row>
    <row r="163" spans="4:5" s="448" customFormat="1">
      <c r="D163" s="477"/>
      <c r="E163" s="451"/>
    </row>
    <row r="164" spans="4:5" s="448" customFormat="1">
      <c r="D164" s="477"/>
      <c r="E164" s="451"/>
    </row>
    <row r="165" spans="4:5" s="448" customFormat="1">
      <c r="D165" s="477"/>
      <c r="E165" s="451"/>
    </row>
    <row r="166" spans="4:5" s="448" customFormat="1">
      <c r="D166" s="477"/>
      <c r="E166" s="451"/>
    </row>
    <row r="167" spans="4:5" s="448" customFormat="1">
      <c r="D167" s="477"/>
      <c r="E167" s="451"/>
    </row>
    <row r="168" spans="4:5" s="448" customFormat="1">
      <c r="D168" s="477"/>
      <c r="E168" s="451"/>
    </row>
    <row r="169" spans="4:5" s="448" customFormat="1">
      <c r="D169" s="477"/>
      <c r="E169" s="451"/>
    </row>
    <row r="170" spans="4:5" s="448" customFormat="1">
      <c r="D170" s="477"/>
      <c r="E170" s="451"/>
    </row>
    <row r="171" spans="4:5" s="448" customFormat="1">
      <c r="D171" s="477"/>
      <c r="E171" s="451"/>
    </row>
    <row r="172" spans="4:5" s="448" customFormat="1">
      <c r="D172" s="477"/>
      <c r="E172" s="451"/>
    </row>
    <row r="173" spans="4:5" s="448" customFormat="1">
      <c r="D173" s="477"/>
      <c r="E173" s="451"/>
    </row>
    <row r="174" spans="4:5" s="448" customFormat="1">
      <c r="D174" s="477"/>
      <c r="E174" s="451"/>
    </row>
    <row r="175" spans="4:5" s="448" customFormat="1">
      <c r="D175" s="477"/>
      <c r="E175" s="451"/>
    </row>
    <row r="176" spans="4:5" s="448" customFormat="1">
      <c r="D176" s="477"/>
      <c r="E176" s="451"/>
    </row>
    <row r="177" spans="4:5" s="448" customFormat="1">
      <c r="D177" s="477"/>
      <c r="E177" s="451"/>
    </row>
    <row r="178" spans="4:5" s="448" customFormat="1">
      <c r="D178" s="477"/>
      <c r="E178" s="451"/>
    </row>
    <row r="179" spans="4:5" s="448" customFormat="1">
      <c r="D179" s="477"/>
      <c r="E179" s="451"/>
    </row>
    <row r="180" spans="4:5" s="448" customFormat="1">
      <c r="D180" s="477"/>
      <c r="E180" s="451"/>
    </row>
    <row r="181" spans="4:5" s="448" customFormat="1">
      <c r="D181" s="477"/>
      <c r="E181" s="451"/>
    </row>
    <row r="182" spans="4:5" s="448" customFormat="1">
      <c r="D182" s="477"/>
      <c r="E182" s="451"/>
    </row>
    <row r="183" spans="4:5" s="448" customFormat="1">
      <c r="D183" s="477"/>
      <c r="E183" s="451"/>
    </row>
    <row r="184" spans="4:5" s="448" customFormat="1">
      <c r="D184" s="477"/>
      <c r="E184" s="451"/>
    </row>
    <row r="185" spans="4:5" s="448" customFormat="1">
      <c r="D185" s="477"/>
      <c r="E185" s="451"/>
    </row>
    <row r="186" spans="4:5" s="448" customFormat="1">
      <c r="D186" s="477"/>
      <c r="E186" s="451"/>
    </row>
    <row r="187" spans="4:5" s="448" customFormat="1">
      <c r="D187" s="477"/>
      <c r="E187" s="451"/>
    </row>
    <row r="188" spans="4:5" s="448" customFormat="1">
      <c r="D188" s="477"/>
      <c r="E188" s="451"/>
    </row>
    <row r="189" spans="4:5" s="448" customFormat="1">
      <c r="D189" s="477"/>
      <c r="E189" s="451"/>
    </row>
    <row r="190" spans="4:5" s="448" customFormat="1">
      <c r="D190" s="477"/>
      <c r="E190" s="451"/>
    </row>
    <row r="191" spans="4:5" s="448" customFormat="1">
      <c r="D191" s="477"/>
      <c r="E191" s="451"/>
    </row>
    <row r="192" spans="4:5" s="448" customFormat="1">
      <c r="D192" s="477"/>
      <c r="E192" s="451"/>
    </row>
    <row r="193" spans="4:5" s="448" customFormat="1">
      <c r="D193" s="477"/>
      <c r="E193" s="451"/>
    </row>
    <row r="194" spans="4:5" s="448" customFormat="1">
      <c r="D194" s="477"/>
      <c r="E194" s="451"/>
    </row>
    <row r="195" spans="4:5" s="448" customFormat="1">
      <c r="D195" s="477"/>
      <c r="E195" s="451"/>
    </row>
    <row r="196" spans="4:5" s="448" customFormat="1">
      <c r="D196" s="477"/>
      <c r="E196" s="451"/>
    </row>
    <row r="197" spans="4:5" s="448" customFormat="1">
      <c r="D197" s="477"/>
      <c r="E197" s="451"/>
    </row>
    <row r="198" spans="4:5" s="448" customFormat="1">
      <c r="D198" s="477"/>
      <c r="E198" s="451"/>
    </row>
    <row r="199" spans="4:5" s="448" customFormat="1">
      <c r="D199" s="477"/>
      <c r="E199" s="451"/>
    </row>
    <row r="200" spans="4:5" s="448" customFormat="1">
      <c r="D200" s="477"/>
      <c r="E200" s="451"/>
    </row>
    <row r="201" spans="4:5" s="448" customFormat="1">
      <c r="D201" s="477"/>
      <c r="E201" s="451"/>
    </row>
    <row r="202" spans="4:5" s="448" customFormat="1">
      <c r="D202" s="477"/>
      <c r="E202" s="451"/>
    </row>
    <row r="203" spans="4:5" s="448" customFormat="1">
      <c r="D203" s="477"/>
      <c r="E203" s="451"/>
    </row>
    <row r="204" spans="4:5" s="448" customFormat="1">
      <c r="D204" s="477"/>
      <c r="E204" s="451"/>
    </row>
    <row r="205" spans="4:5" s="448" customFormat="1">
      <c r="D205" s="477"/>
      <c r="E205" s="451"/>
    </row>
    <row r="206" spans="4:5" s="448" customFormat="1">
      <c r="D206" s="477"/>
      <c r="E206" s="451"/>
    </row>
    <row r="207" spans="4:5" s="448" customFormat="1">
      <c r="D207" s="477"/>
      <c r="E207" s="451"/>
    </row>
    <row r="208" spans="4:5" s="448" customFormat="1">
      <c r="D208" s="477"/>
      <c r="E208" s="451"/>
    </row>
    <row r="209" spans="4:5" s="448" customFormat="1">
      <c r="D209" s="477"/>
      <c r="E209" s="451"/>
    </row>
    <row r="210" spans="4:5" s="448" customFormat="1">
      <c r="D210" s="477"/>
      <c r="E210" s="451"/>
    </row>
    <row r="211" spans="4:5" s="448" customFormat="1">
      <c r="D211" s="477"/>
      <c r="E211" s="451"/>
    </row>
    <row r="212" spans="4:5" s="448" customFormat="1">
      <c r="D212" s="477"/>
      <c r="E212" s="451"/>
    </row>
    <row r="213" spans="4:5" s="448" customFormat="1">
      <c r="D213" s="477"/>
      <c r="E213" s="451"/>
    </row>
    <row r="214" spans="4:5" s="448" customFormat="1">
      <c r="D214" s="477"/>
      <c r="E214" s="451"/>
    </row>
    <row r="215" spans="4:5" s="448" customFormat="1">
      <c r="D215" s="477"/>
      <c r="E215" s="451"/>
    </row>
    <row r="216" spans="4:5" s="448" customFormat="1">
      <c r="D216" s="477"/>
      <c r="E216" s="451"/>
    </row>
    <row r="217" spans="4:5" s="448" customFormat="1">
      <c r="D217" s="477"/>
      <c r="E217" s="451"/>
    </row>
    <row r="218" spans="4:5" s="448" customFormat="1">
      <c r="D218" s="477"/>
      <c r="E218" s="451"/>
    </row>
    <row r="219" spans="4:5" s="448" customFormat="1">
      <c r="D219" s="477"/>
      <c r="E219" s="451"/>
    </row>
    <row r="220" spans="4:5" s="448" customFormat="1">
      <c r="D220" s="477"/>
      <c r="E220" s="451"/>
    </row>
    <row r="221" spans="4:5" s="448" customFormat="1">
      <c r="D221" s="477"/>
      <c r="E221" s="451"/>
    </row>
    <row r="222" spans="4:5" s="448" customFormat="1">
      <c r="D222" s="477"/>
      <c r="E222" s="451"/>
    </row>
    <row r="223" spans="4:5" s="448" customFormat="1">
      <c r="D223" s="477"/>
      <c r="E223" s="451"/>
    </row>
    <row r="224" spans="4:5" s="448" customFormat="1">
      <c r="D224" s="477"/>
      <c r="E224" s="451"/>
    </row>
    <row r="225" spans="4:5" s="448" customFormat="1">
      <c r="D225" s="477"/>
      <c r="E225" s="451"/>
    </row>
    <row r="226" spans="4:5" s="448" customFormat="1">
      <c r="D226" s="477"/>
      <c r="E226" s="451"/>
    </row>
    <row r="227" spans="4:5" s="448" customFormat="1">
      <c r="D227" s="477"/>
      <c r="E227" s="451"/>
    </row>
    <row r="228" spans="4:5" s="448" customFormat="1">
      <c r="D228" s="477"/>
      <c r="E228" s="451"/>
    </row>
    <row r="229" spans="4:5" s="448" customFormat="1">
      <c r="D229" s="477"/>
      <c r="E229" s="451"/>
    </row>
    <row r="230" spans="4:5" s="448" customFormat="1">
      <c r="D230" s="477"/>
      <c r="E230" s="451"/>
    </row>
    <row r="231" spans="4:5" s="448" customFormat="1">
      <c r="D231" s="477"/>
      <c r="E231" s="451"/>
    </row>
    <row r="232" spans="4:5" s="448" customFormat="1">
      <c r="D232" s="477"/>
      <c r="E232" s="451"/>
    </row>
    <row r="233" spans="4:5" s="448" customFormat="1">
      <c r="D233" s="477"/>
      <c r="E233" s="451"/>
    </row>
    <row r="234" spans="4:5" s="448" customFormat="1">
      <c r="D234" s="477"/>
      <c r="E234" s="451"/>
    </row>
    <row r="235" spans="4:5" s="448" customFormat="1">
      <c r="D235" s="477"/>
      <c r="E235" s="451"/>
    </row>
    <row r="236" spans="4:5" s="448" customFormat="1">
      <c r="D236" s="477"/>
      <c r="E236" s="451"/>
    </row>
    <row r="237" spans="4:5" s="448" customFormat="1">
      <c r="D237" s="477"/>
      <c r="E237" s="451"/>
    </row>
    <row r="238" spans="4:5" s="448" customFormat="1">
      <c r="D238" s="477"/>
      <c r="E238" s="451"/>
    </row>
    <row r="239" spans="4:5" s="448" customFormat="1">
      <c r="D239" s="477"/>
      <c r="E239" s="451"/>
    </row>
    <row r="240" spans="4:5" s="448" customFormat="1">
      <c r="D240" s="477"/>
      <c r="E240" s="451"/>
    </row>
    <row r="241" spans="4:5" s="448" customFormat="1">
      <c r="D241" s="477"/>
      <c r="E241" s="451"/>
    </row>
    <row r="242" spans="4:5" s="448" customFormat="1">
      <c r="D242" s="477"/>
      <c r="E242" s="451"/>
    </row>
    <row r="243" spans="4:5" s="448" customFormat="1">
      <c r="D243" s="477"/>
      <c r="E243" s="451"/>
    </row>
    <row r="244" spans="4:5" s="448" customFormat="1">
      <c r="D244" s="477"/>
      <c r="E244" s="451"/>
    </row>
    <row r="245" spans="4:5" s="448" customFormat="1">
      <c r="D245" s="477"/>
      <c r="E245" s="451"/>
    </row>
    <row r="246" spans="4:5" s="448" customFormat="1">
      <c r="D246" s="477"/>
      <c r="E246" s="451"/>
    </row>
    <row r="247" spans="4:5" s="448" customFormat="1">
      <c r="D247" s="477"/>
      <c r="E247" s="451"/>
    </row>
    <row r="248" spans="4:5" s="448" customFormat="1">
      <c r="D248" s="477"/>
      <c r="E248" s="451"/>
    </row>
    <row r="249" spans="4:5" s="448" customFormat="1">
      <c r="D249" s="477"/>
      <c r="E249" s="451"/>
    </row>
    <row r="250" spans="4:5" s="448" customFormat="1">
      <c r="D250" s="477"/>
      <c r="E250" s="451"/>
    </row>
    <row r="251" spans="4:5" s="448" customFormat="1">
      <c r="D251" s="477"/>
      <c r="E251" s="451"/>
    </row>
    <row r="252" spans="4:5" s="448" customFormat="1">
      <c r="D252" s="477"/>
      <c r="E252" s="451"/>
    </row>
    <row r="253" spans="4:5" s="448" customFormat="1">
      <c r="D253" s="477"/>
      <c r="E253" s="451"/>
    </row>
    <row r="254" spans="4:5" s="448" customFormat="1">
      <c r="D254" s="477"/>
      <c r="E254" s="451"/>
    </row>
    <row r="255" spans="4:5" s="448" customFormat="1">
      <c r="D255" s="477"/>
      <c r="E255" s="451"/>
    </row>
    <row r="256" spans="4:5" s="448" customFormat="1">
      <c r="D256" s="477"/>
      <c r="E256" s="451"/>
    </row>
    <row r="257" spans="4:5" s="448" customFormat="1">
      <c r="D257" s="477"/>
      <c r="E257" s="451"/>
    </row>
    <row r="258" spans="4:5" s="448" customFormat="1">
      <c r="D258" s="477"/>
      <c r="E258" s="451"/>
    </row>
    <row r="259" spans="4:5" s="448" customFormat="1">
      <c r="D259" s="477"/>
      <c r="E259" s="451"/>
    </row>
    <row r="260" spans="4:5" s="448" customFormat="1">
      <c r="D260" s="477"/>
      <c r="E260" s="451"/>
    </row>
    <row r="261" spans="4:5" s="448" customFormat="1">
      <c r="D261" s="477"/>
      <c r="E261" s="451"/>
    </row>
    <row r="262" spans="4:5" s="448" customFormat="1">
      <c r="D262" s="477"/>
      <c r="E262" s="451"/>
    </row>
    <row r="263" spans="4:5" s="448" customFormat="1">
      <c r="D263" s="477"/>
      <c r="E263" s="451"/>
    </row>
    <row r="264" spans="4:5" s="448" customFormat="1">
      <c r="D264" s="477"/>
      <c r="E264" s="451"/>
    </row>
    <row r="265" spans="4:5" s="448" customFormat="1">
      <c r="D265" s="477"/>
      <c r="E265" s="451"/>
    </row>
    <row r="266" spans="4:5" s="448" customFormat="1">
      <c r="D266" s="477"/>
      <c r="E266" s="451"/>
    </row>
    <row r="267" spans="4:5" s="448" customFormat="1">
      <c r="D267" s="477"/>
      <c r="E267" s="451"/>
    </row>
    <row r="268" spans="4:5" s="448" customFormat="1">
      <c r="D268" s="477"/>
      <c r="E268" s="451"/>
    </row>
    <row r="269" spans="4:5" s="448" customFormat="1">
      <c r="D269" s="477"/>
      <c r="E269" s="451"/>
    </row>
    <row r="270" spans="4:5" s="448" customFormat="1">
      <c r="D270" s="477"/>
      <c r="E270" s="451"/>
    </row>
    <row r="271" spans="4:5" s="448" customFormat="1">
      <c r="D271" s="477"/>
      <c r="E271" s="451"/>
    </row>
    <row r="272" spans="4:5" s="448" customFormat="1">
      <c r="D272" s="477"/>
      <c r="E272" s="451"/>
    </row>
    <row r="273" spans="4:5" s="448" customFormat="1">
      <c r="D273" s="477"/>
      <c r="E273" s="451"/>
    </row>
    <row r="274" spans="4:5" s="448" customFormat="1">
      <c r="D274" s="477"/>
      <c r="E274" s="451"/>
    </row>
    <row r="275" spans="4:5" s="448" customFormat="1">
      <c r="D275" s="477"/>
      <c r="E275" s="451"/>
    </row>
    <row r="276" spans="4:5" s="448" customFormat="1">
      <c r="D276" s="477"/>
      <c r="E276" s="451"/>
    </row>
    <row r="277" spans="4:5" s="448" customFormat="1">
      <c r="D277" s="477"/>
      <c r="E277" s="451"/>
    </row>
    <row r="278" spans="4:5" s="448" customFormat="1">
      <c r="D278" s="477"/>
      <c r="E278" s="451"/>
    </row>
    <row r="279" spans="4:5" s="448" customFormat="1">
      <c r="D279" s="477"/>
      <c r="E279" s="451"/>
    </row>
    <row r="280" spans="4:5" s="448" customFormat="1">
      <c r="D280" s="477"/>
      <c r="E280" s="451"/>
    </row>
    <row r="281" spans="4:5" s="448" customFormat="1">
      <c r="D281" s="477"/>
      <c r="E281" s="451"/>
    </row>
    <row r="282" spans="4:5" s="448" customFormat="1">
      <c r="D282" s="477"/>
      <c r="E282" s="451"/>
    </row>
    <row r="283" spans="4:5" s="448" customFormat="1">
      <c r="D283" s="477"/>
      <c r="E283" s="451"/>
    </row>
    <row r="284" spans="4:5" s="448" customFormat="1">
      <c r="D284" s="477"/>
      <c r="E284" s="451"/>
    </row>
    <row r="285" spans="4:5" s="448" customFormat="1">
      <c r="D285" s="477"/>
      <c r="E285" s="451"/>
    </row>
    <row r="286" spans="4:5" s="448" customFormat="1">
      <c r="D286" s="477"/>
      <c r="E286" s="451"/>
    </row>
    <row r="287" spans="4:5" s="448" customFormat="1">
      <c r="D287" s="477"/>
      <c r="E287" s="451"/>
    </row>
    <row r="288" spans="4:5" s="448" customFormat="1">
      <c r="D288" s="477"/>
      <c r="E288" s="451"/>
    </row>
    <row r="289" spans="4:5" s="448" customFormat="1">
      <c r="D289" s="477"/>
      <c r="E289" s="451"/>
    </row>
    <row r="290" spans="4:5" s="448" customFormat="1">
      <c r="D290" s="477"/>
      <c r="E290" s="451"/>
    </row>
    <row r="291" spans="4:5" s="448" customFormat="1">
      <c r="D291" s="477"/>
      <c r="E291" s="451"/>
    </row>
    <row r="292" spans="4:5" s="448" customFormat="1">
      <c r="D292" s="477"/>
      <c r="E292" s="451"/>
    </row>
    <row r="293" spans="4:5" s="448" customFormat="1">
      <c r="D293" s="477"/>
      <c r="E293" s="451"/>
    </row>
    <row r="294" spans="4:5" s="448" customFormat="1">
      <c r="D294" s="477"/>
      <c r="E294" s="451"/>
    </row>
    <row r="295" spans="4:5" s="448" customFormat="1">
      <c r="D295" s="477"/>
      <c r="E295" s="451"/>
    </row>
    <row r="296" spans="4:5" s="448" customFormat="1">
      <c r="D296" s="477"/>
      <c r="E296" s="451"/>
    </row>
    <row r="297" spans="4:5" s="448" customFormat="1">
      <c r="D297" s="477"/>
      <c r="E297" s="451"/>
    </row>
    <row r="298" spans="4:5" s="448" customFormat="1">
      <c r="D298" s="477"/>
      <c r="E298" s="451"/>
    </row>
    <row r="299" spans="4:5" s="448" customFormat="1">
      <c r="D299" s="477"/>
      <c r="E299" s="451"/>
    </row>
    <row r="300" spans="4:5" s="448" customFormat="1">
      <c r="D300" s="477"/>
      <c r="E300" s="451"/>
    </row>
    <row r="301" spans="4:5" s="448" customFormat="1">
      <c r="D301" s="477"/>
      <c r="E301" s="451"/>
    </row>
    <row r="302" spans="4:5" s="448" customFormat="1">
      <c r="D302" s="477"/>
      <c r="E302" s="451"/>
    </row>
    <row r="303" spans="4:5" s="448" customFormat="1">
      <c r="D303" s="477"/>
      <c r="E303" s="451"/>
    </row>
    <row r="304" spans="4:5" s="448" customFormat="1">
      <c r="D304" s="477"/>
      <c r="E304" s="451"/>
    </row>
    <row r="305" spans="4:5" s="448" customFormat="1">
      <c r="D305" s="477"/>
      <c r="E305" s="451"/>
    </row>
    <row r="306" spans="4:5" s="448" customFormat="1">
      <c r="D306" s="477"/>
      <c r="E306" s="451"/>
    </row>
    <row r="307" spans="4:5" s="448" customFormat="1">
      <c r="D307" s="477"/>
      <c r="E307" s="451"/>
    </row>
    <row r="308" spans="4:5" s="448" customFormat="1">
      <c r="D308" s="477"/>
      <c r="E308" s="451"/>
    </row>
    <row r="309" spans="4:5" s="448" customFormat="1">
      <c r="D309" s="477"/>
      <c r="E309" s="451"/>
    </row>
    <row r="310" spans="4:5" s="448" customFormat="1">
      <c r="D310" s="477"/>
      <c r="E310" s="451"/>
    </row>
    <row r="311" spans="4:5" s="448" customFormat="1">
      <c r="D311" s="477"/>
      <c r="E311" s="451"/>
    </row>
    <row r="312" spans="4:5" s="448" customFormat="1">
      <c r="D312" s="477"/>
      <c r="E312" s="451"/>
    </row>
    <row r="313" spans="4:5" s="448" customFormat="1">
      <c r="D313" s="477"/>
      <c r="E313" s="451"/>
    </row>
    <row r="314" spans="4:5" s="448" customFormat="1">
      <c r="D314" s="477"/>
      <c r="E314" s="451"/>
    </row>
    <row r="315" spans="4:5" s="448" customFormat="1">
      <c r="D315" s="477"/>
      <c r="E315" s="451"/>
    </row>
    <row r="316" spans="4:5" s="448" customFormat="1">
      <c r="D316" s="477"/>
      <c r="E316" s="451"/>
    </row>
    <row r="317" spans="4:5" s="448" customFormat="1">
      <c r="D317" s="477"/>
      <c r="E317" s="451"/>
    </row>
    <row r="318" spans="4:5" s="448" customFormat="1">
      <c r="D318" s="477"/>
      <c r="E318" s="451"/>
    </row>
    <row r="319" spans="4:5" s="448" customFormat="1">
      <c r="D319" s="477"/>
      <c r="E319" s="451"/>
    </row>
    <row r="320" spans="4:5" s="448" customFormat="1">
      <c r="D320" s="477"/>
      <c r="E320" s="451"/>
    </row>
    <row r="321" spans="4:5" s="448" customFormat="1">
      <c r="D321" s="477"/>
      <c r="E321" s="451"/>
    </row>
    <row r="322" spans="4:5" s="448" customFormat="1">
      <c r="D322" s="477"/>
      <c r="E322" s="451"/>
    </row>
    <row r="323" spans="4:5" s="448" customFormat="1">
      <c r="D323" s="477"/>
      <c r="E323" s="451"/>
    </row>
    <row r="324" spans="4:5" s="448" customFormat="1">
      <c r="D324" s="477"/>
      <c r="E324" s="451"/>
    </row>
    <row r="325" spans="4:5" s="448" customFormat="1">
      <c r="D325" s="477"/>
      <c r="E325" s="451"/>
    </row>
    <row r="326" spans="4:5" s="448" customFormat="1">
      <c r="D326" s="477"/>
      <c r="E326" s="451"/>
    </row>
    <row r="327" spans="4:5" s="448" customFormat="1">
      <c r="D327" s="477"/>
      <c r="E327" s="451"/>
    </row>
    <row r="328" spans="4:5" s="448" customFormat="1">
      <c r="D328" s="477"/>
      <c r="E328" s="451"/>
    </row>
    <row r="329" spans="4:5" s="448" customFormat="1">
      <c r="D329" s="477"/>
      <c r="E329" s="451"/>
    </row>
    <row r="330" spans="4:5" s="448" customFormat="1">
      <c r="D330" s="477"/>
      <c r="E330" s="451"/>
    </row>
    <row r="331" spans="4:5" s="448" customFormat="1">
      <c r="D331" s="477"/>
      <c r="E331" s="451"/>
    </row>
    <row r="332" spans="4:5" s="448" customFormat="1">
      <c r="D332" s="477"/>
      <c r="E332" s="451"/>
    </row>
    <row r="333" spans="4:5" s="448" customFormat="1">
      <c r="D333" s="477"/>
      <c r="E333" s="451"/>
    </row>
    <row r="334" spans="4:5" s="448" customFormat="1">
      <c r="D334" s="477"/>
      <c r="E334" s="451"/>
    </row>
    <row r="335" spans="4:5" s="448" customFormat="1">
      <c r="D335" s="477"/>
      <c r="E335" s="451"/>
    </row>
    <row r="336" spans="4:5" s="448" customFormat="1">
      <c r="D336" s="477"/>
      <c r="E336" s="451"/>
    </row>
    <row r="337" spans="4:5" s="448" customFormat="1">
      <c r="D337" s="477"/>
      <c r="E337" s="451"/>
    </row>
    <row r="338" spans="4:5" s="448" customFormat="1">
      <c r="D338" s="477"/>
      <c r="E338" s="451"/>
    </row>
    <row r="339" spans="4:5" s="448" customFormat="1">
      <c r="D339" s="477"/>
      <c r="E339" s="451"/>
    </row>
    <row r="340" spans="4:5" s="448" customFormat="1">
      <c r="D340" s="477"/>
      <c r="E340" s="451"/>
    </row>
    <row r="341" spans="4:5" s="448" customFormat="1">
      <c r="D341" s="477"/>
      <c r="E341" s="451"/>
    </row>
    <row r="342" spans="4:5" s="448" customFormat="1">
      <c r="D342" s="477"/>
      <c r="E342" s="451"/>
    </row>
    <row r="343" spans="4:5" s="448" customFormat="1">
      <c r="D343" s="477"/>
      <c r="E343" s="451"/>
    </row>
    <row r="344" spans="4:5" s="448" customFormat="1">
      <c r="D344" s="477"/>
      <c r="E344" s="451"/>
    </row>
    <row r="345" spans="4:5" s="448" customFormat="1">
      <c r="D345" s="477"/>
      <c r="E345" s="451"/>
    </row>
    <row r="346" spans="4:5" s="448" customFormat="1">
      <c r="D346" s="477"/>
      <c r="E346" s="451"/>
    </row>
    <row r="347" spans="4:5" s="448" customFormat="1">
      <c r="D347" s="477"/>
      <c r="E347" s="451"/>
    </row>
    <row r="348" spans="4:5" s="448" customFormat="1">
      <c r="D348" s="477"/>
      <c r="E348" s="451"/>
    </row>
    <row r="349" spans="4:5" s="448" customFormat="1">
      <c r="D349" s="477"/>
      <c r="E349" s="451"/>
    </row>
    <row r="350" spans="4:5" s="448" customFormat="1">
      <c r="D350" s="477"/>
      <c r="E350" s="451"/>
    </row>
    <row r="351" spans="4:5" s="448" customFormat="1">
      <c r="D351" s="477"/>
      <c r="E351" s="451"/>
    </row>
    <row r="352" spans="4:5" s="448" customFormat="1">
      <c r="D352" s="477"/>
      <c r="E352" s="451"/>
    </row>
    <row r="353" spans="4:5" s="448" customFormat="1">
      <c r="D353" s="477"/>
      <c r="E353" s="451"/>
    </row>
    <row r="354" spans="4:5" s="448" customFormat="1">
      <c r="D354" s="477"/>
      <c r="E354" s="451"/>
    </row>
    <row r="355" spans="4:5" s="448" customFormat="1">
      <c r="D355" s="477"/>
      <c r="E355" s="451"/>
    </row>
    <row r="356" spans="4:5" s="448" customFormat="1">
      <c r="D356" s="477"/>
      <c r="E356" s="451"/>
    </row>
    <row r="357" spans="4:5" s="448" customFormat="1">
      <c r="D357" s="477"/>
      <c r="E357" s="451"/>
    </row>
    <row r="358" spans="4:5" s="448" customFormat="1">
      <c r="D358" s="477"/>
      <c r="E358" s="451"/>
    </row>
    <row r="359" spans="4:5" s="448" customFormat="1">
      <c r="D359" s="477"/>
      <c r="E359" s="451"/>
    </row>
    <row r="360" spans="4:5" s="448" customFormat="1">
      <c r="D360" s="477"/>
      <c r="E360" s="451"/>
    </row>
    <row r="361" spans="4:5" s="448" customFormat="1">
      <c r="D361" s="477"/>
      <c r="E361" s="451"/>
    </row>
    <row r="362" spans="4:5" s="448" customFormat="1">
      <c r="D362" s="477"/>
      <c r="E362" s="451"/>
    </row>
    <row r="363" spans="4:5" s="448" customFormat="1">
      <c r="D363" s="477"/>
      <c r="E363" s="451"/>
    </row>
    <row r="364" spans="4:5" s="448" customFormat="1">
      <c r="D364" s="477"/>
      <c r="E364" s="451"/>
    </row>
    <row r="365" spans="4:5" s="448" customFormat="1">
      <c r="D365" s="477"/>
      <c r="E365" s="451"/>
    </row>
    <row r="366" spans="4:5" s="448" customFormat="1">
      <c r="D366" s="477"/>
      <c r="E366" s="451"/>
    </row>
    <row r="367" spans="4:5" s="448" customFormat="1">
      <c r="D367" s="477"/>
      <c r="E367" s="451"/>
    </row>
    <row r="368" spans="4:5" s="448" customFormat="1">
      <c r="D368" s="477"/>
      <c r="E368" s="451"/>
    </row>
    <row r="369" spans="4:5" s="448" customFormat="1">
      <c r="D369" s="477"/>
      <c r="E369" s="451"/>
    </row>
    <row r="370" spans="4:5" s="448" customFormat="1">
      <c r="D370" s="477"/>
      <c r="E370" s="451"/>
    </row>
    <row r="371" spans="4:5" s="448" customFormat="1">
      <c r="D371" s="477"/>
      <c r="E371" s="451"/>
    </row>
    <row r="372" spans="4:5" s="448" customFormat="1">
      <c r="D372" s="477"/>
      <c r="E372" s="451"/>
    </row>
    <row r="373" spans="4:5" s="448" customFormat="1">
      <c r="D373" s="477"/>
      <c r="E373" s="451"/>
    </row>
    <row r="374" spans="4:5" s="448" customFormat="1">
      <c r="D374" s="477"/>
      <c r="E374" s="451"/>
    </row>
    <row r="375" spans="4:5" s="448" customFormat="1">
      <c r="D375" s="477"/>
      <c r="E375" s="451"/>
    </row>
    <row r="376" spans="4:5" s="448" customFormat="1">
      <c r="D376" s="477"/>
      <c r="E376" s="451"/>
    </row>
    <row r="377" spans="4:5" s="448" customFormat="1">
      <c r="D377" s="477"/>
      <c r="E377" s="451"/>
    </row>
    <row r="378" spans="4:5" s="448" customFormat="1">
      <c r="D378" s="477"/>
      <c r="E378" s="451"/>
    </row>
    <row r="379" spans="4:5" s="448" customFormat="1">
      <c r="D379" s="477"/>
      <c r="E379" s="451"/>
    </row>
    <row r="380" spans="4:5" s="448" customFormat="1">
      <c r="D380" s="477"/>
      <c r="E380" s="451"/>
    </row>
    <row r="381" spans="4:5" s="448" customFormat="1">
      <c r="D381" s="477"/>
      <c r="E381" s="451"/>
    </row>
    <row r="382" spans="4:5" s="448" customFormat="1">
      <c r="D382" s="477"/>
      <c r="E382" s="451"/>
    </row>
    <row r="383" spans="4:5" s="448" customFormat="1">
      <c r="D383" s="477"/>
      <c r="E383" s="451"/>
    </row>
    <row r="384" spans="4:5" s="448" customFormat="1">
      <c r="D384" s="477"/>
      <c r="E384" s="451"/>
    </row>
    <row r="385" spans="4:5" s="448" customFormat="1">
      <c r="D385" s="477"/>
      <c r="E385" s="451"/>
    </row>
    <row r="386" spans="4:5" s="448" customFormat="1">
      <c r="D386" s="477"/>
      <c r="E386" s="451"/>
    </row>
    <row r="387" spans="4:5" s="448" customFormat="1">
      <c r="D387" s="477"/>
      <c r="E387" s="451"/>
    </row>
    <row r="388" spans="4:5" s="448" customFormat="1">
      <c r="D388" s="477"/>
      <c r="E388" s="451"/>
    </row>
    <row r="389" spans="4:5" s="448" customFormat="1">
      <c r="D389" s="477"/>
      <c r="E389" s="451"/>
    </row>
    <row r="390" spans="4:5" s="448" customFormat="1">
      <c r="D390" s="477"/>
      <c r="E390" s="451"/>
    </row>
    <row r="391" spans="4:5" s="448" customFormat="1">
      <c r="D391" s="477"/>
      <c r="E391" s="451"/>
    </row>
    <row r="392" spans="4:5" s="448" customFormat="1">
      <c r="D392" s="477"/>
      <c r="E392" s="451"/>
    </row>
    <row r="393" spans="4:5" s="448" customFormat="1">
      <c r="D393" s="477"/>
      <c r="E393" s="451"/>
    </row>
    <row r="394" spans="4:5" s="448" customFormat="1">
      <c r="D394" s="477"/>
      <c r="E394" s="451"/>
    </row>
    <row r="395" spans="4:5" s="448" customFormat="1">
      <c r="D395" s="477"/>
      <c r="E395" s="451"/>
    </row>
    <row r="396" spans="4:5" s="448" customFormat="1">
      <c r="D396" s="477"/>
      <c r="E396" s="451"/>
    </row>
    <row r="397" spans="4:5" s="448" customFormat="1">
      <c r="D397" s="477"/>
      <c r="E397" s="451"/>
    </row>
    <row r="398" spans="4:5" s="448" customFormat="1">
      <c r="D398" s="477"/>
      <c r="E398" s="451"/>
    </row>
    <row r="399" spans="4:5" s="448" customFormat="1">
      <c r="D399" s="477"/>
      <c r="E399" s="451"/>
    </row>
    <row r="400" spans="4:5" s="448" customFormat="1">
      <c r="D400" s="477"/>
      <c r="E400" s="451"/>
    </row>
    <row r="401" spans="4:5" s="448" customFormat="1">
      <c r="D401" s="477"/>
      <c r="E401" s="451"/>
    </row>
    <row r="402" spans="4:5" s="448" customFormat="1">
      <c r="D402" s="477"/>
      <c r="E402" s="451"/>
    </row>
    <row r="403" spans="4:5" s="448" customFormat="1">
      <c r="D403" s="477"/>
      <c r="E403" s="451"/>
    </row>
    <row r="404" spans="4:5" s="448" customFormat="1">
      <c r="D404" s="477"/>
      <c r="E404" s="451"/>
    </row>
    <row r="405" spans="4:5" s="448" customFormat="1">
      <c r="D405" s="477"/>
      <c r="E405" s="451"/>
    </row>
    <row r="406" spans="4:5" s="448" customFormat="1">
      <c r="D406" s="477"/>
      <c r="E406" s="451"/>
    </row>
    <row r="407" spans="4:5" s="448" customFormat="1">
      <c r="D407" s="477"/>
      <c r="E407" s="451"/>
    </row>
    <row r="408" spans="4:5" s="448" customFormat="1">
      <c r="D408" s="477"/>
      <c r="E408" s="451"/>
    </row>
    <row r="409" spans="4:5" s="448" customFormat="1">
      <c r="D409" s="477"/>
      <c r="E409" s="451"/>
    </row>
    <row r="410" spans="4:5" s="448" customFormat="1">
      <c r="D410" s="477"/>
      <c r="E410" s="451"/>
    </row>
    <row r="411" spans="4:5" s="448" customFormat="1">
      <c r="D411" s="477"/>
      <c r="E411" s="451"/>
    </row>
    <row r="412" spans="4:5" s="448" customFormat="1">
      <c r="D412" s="477"/>
      <c r="E412" s="451"/>
    </row>
    <row r="413" spans="4:5" s="448" customFormat="1">
      <c r="D413" s="477"/>
      <c r="E413" s="451"/>
    </row>
    <row r="414" spans="4:5" s="448" customFormat="1">
      <c r="D414" s="477"/>
      <c r="E414" s="451"/>
    </row>
    <row r="415" spans="4:5" s="448" customFormat="1">
      <c r="D415" s="477"/>
      <c r="E415" s="451"/>
    </row>
    <row r="416" spans="4:5" s="448" customFormat="1">
      <c r="D416" s="477"/>
      <c r="E416" s="451"/>
    </row>
    <row r="417" spans="4:5" s="448" customFormat="1">
      <c r="D417" s="477"/>
      <c r="E417" s="451"/>
    </row>
    <row r="418" spans="4:5" s="448" customFormat="1">
      <c r="D418" s="477"/>
      <c r="E418" s="451"/>
    </row>
    <row r="419" spans="4:5" s="448" customFormat="1">
      <c r="D419" s="477"/>
      <c r="E419" s="451"/>
    </row>
    <row r="420" spans="4:5" s="448" customFormat="1">
      <c r="D420" s="477"/>
      <c r="E420" s="451"/>
    </row>
    <row r="421" spans="4:5" s="448" customFormat="1">
      <c r="D421" s="477"/>
      <c r="E421" s="451"/>
    </row>
    <row r="422" spans="4:5" s="448" customFormat="1">
      <c r="D422" s="477"/>
      <c r="E422" s="451"/>
    </row>
    <row r="423" spans="4:5" s="448" customFormat="1">
      <c r="D423" s="477"/>
      <c r="E423" s="451"/>
    </row>
    <row r="424" spans="4:5" s="448" customFormat="1">
      <c r="D424" s="477"/>
      <c r="E424" s="451"/>
    </row>
    <row r="425" spans="4:5" s="448" customFormat="1">
      <c r="D425" s="477"/>
      <c r="E425" s="451"/>
    </row>
    <row r="426" spans="4:5" s="448" customFormat="1">
      <c r="D426" s="477"/>
      <c r="E426" s="451"/>
    </row>
    <row r="427" spans="4:5" s="448" customFormat="1">
      <c r="D427" s="477"/>
      <c r="E427" s="451"/>
    </row>
    <row r="428" spans="4:5" s="448" customFormat="1">
      <c r="D428" s="477"/>
      <c r="E428" s="451"/>
    </row>
    <row r="429" spans="4:5" s="448" customFormat="1">
      <c r="D429" s="477"/>
      <c r="E429" s="451"/>
    </row>
    <row r="430" spans="4:5" s="448" customFormat="1">
      <c r="D430" s="477"/>
      <c r="E430" s="451"/>
    </row>
    <row r="431" spans="4:5" s="448" customFormat="1">
      <c r="D431" s="477"/>
      <c r="E431" s="451"/>
    </row>
    <row r="432" spans="4:5" s="448" customFormat="1">
      <c r="D432" s="477"/>
      <c r="E432" s="451"/>
    </row>
    <row r="433" spans="4:5" s="448" customFormat="1">
      <c r="D433" s="477"/>
      <c r="E433" s="451"/>
    </row>
    <row r="434" spans="4:5" s="448" customFormat="1">
      <c r="D434" s="477"/>
      <c r="E434" s="451"/>
    </row>
    <row r="435" spans="4:5" s="448" customFormat="1">
      <c r="D435" s="477"/>
      <c r="E435" s="451"/>
    </row>
    <row r="436" spans="4:5" s="448" customFormat="1">
      <c r="D436" s="477"/>
      <c r="E436" s="451"/>
    </row>
    <row r="437" spans="4:5" s="448" customFormat="1">
      <c r="D437" s="477"/>
      <c r="E437" s="451"/>
    </row>
    <row r="438" spans="4:5" s="448" customFormat="1">
      <c r="D438" s="477"/>
      <c r="E438" s="451"/>
    </row>
    <row r="439" spans="4:5" s="448" customFormat="1">
      <c r="D439" s="477"/>
      <c r="E439" s="451"/>
    </row>
    <row r="440" spans="4:5" s="448" customFormat="1">
      <c r="D440" s="477"/>
      <c r="E440" s="451"/>
    </row>
    <row r="441" spans="4:5" s="448" customFormat="1">
      <c r="D441" s="477"/>
      <c r="E441" s="451"/>
    </row>
    <row r="442" spans="4:5" s="448" customFormat="1">
      <c r="D442" s="477"/>
      <c r="E442" s="451"/>
    </row>
    <row r="443" spans="4:5" s="448" customFormat="1">
      <c r="D443" s="477"/>
      <c r="E443" s="451"/>
    </row>
    <row r="444" spans="4:5" s="448" customFormat="1">
      <c r="D444" s="477"/>
      <c r="E444" s="451"/>
    </row>
    <row r="445" spans="4:5" s="448" customFormat="1">
      <c r="D445" s="477"/>
      <c r="E445" s="451"/>
    </row>
    <row r="446" spans="4:5" s="448" customFormat="1">
      <c r="D446" s="477"/>
      <c r="E446" s="451"/>
    </row>
    <row r="447" spans="4:5" s="448" customFormat="1">
      <c r="D447" s="477"/>
      <c r="E447" s="451"/>
    </row>
    <row r="448" spans="4:5" s="448" customFormat="1">
      <c r="D448" s="477"/>
      <c r="E448" s="451"/>
    </row>
    <row r="449" spans="4:5" s="448" customFormat="1">
      <c r="D449" s="477"/>
      <c r="E449" s="451"/>
    </row>
    <row r="450" spans="4:5" s="448" customFormat="1">
      <c r="D450" s="477"/>
      <c r="E450" s="451"/>
    </row>
    <row r="451" spans="4:5" s="448" customFormat="1">
      <c r="D451" s="477"/>
      <c r="E451" s="451"/>
    </row>
    <row r="452" spans="4:5" s="448" customFormat="1">
      <c r="D452" s="477"/>
      <c r="E452" s="451"/>
    </row>
    <row r="453" spans="4:5" s="448" customFormat="1">
      <c r="D453" s="477"/>
      <c r="E453" s="451"/>
    </row>
    <row r="454" spans="4:5" s="448" customFormat="1">
      <c r="D454" s="477"/>
      <c r="E454" s="451"/>
    </row>
    <row r="455" spans="4:5" s="448" customFormat="1">
      <c r="D455" s="477"/>
      <c r="E455" s="451"/>
    </row>
    <row r="456" spans="4:5" s="448" customFormat="1">
      <c r="D456" s="477"/>
      <c r="E456" s="451"/>
    </row>
    <row r="457" spans="4:5" s="448" customFormat="1">
      <c r="D457" s="477"/>
      <c r="E457" s="451"/>
    </row>
    <row r="458" spans="4:5" s="448" customFormat="1">
      <c r="D458" s="477"/>
      <c r="E458" s="451"/>
    </row>
    <row r="459" spans="4:5" s="448" customFormat="1">
      <c r="D459" s="477"/>
      <c r="E459" s="451"/>
    </row>
    <row r="460" spans="4:5" s="448" customFormat="1">
      <c r="D460" s="477"/>
      <c r="E460" s="451"/>
    </row>
    <row r="461" spans="4:5" s="448" customFormat="1">
      <c r="D461" s="477"/>
      <c r="E461" s="451"/>
    </row>
    <row r="462" spans="4:5" s="448" customFormat="1">
      <c r="D462" s="477"/>
      <c r="E462" s="451"/>
    </row>
    <row r="463" spans="4:5" s="448" customFormat="1">
      <c r="D463" s="477"/>
      <c r="E463" s="451"/>
    </row>
    <row r="464" spans="4:5" s="448" customFormat="1">
      <c r="D464" s="477"/>
      <c r="E464" s="451"/>
    </row>
    <row r="465" spans="4:5" s="448" customFormat="1">
      <c r="D465" s="477"/>
      <c r="E465" s="451"/>
    </row>
    <row r="466" spans="4:5" s="448" customFormat="1">
      <c r="D466" s="477"/>
      <c r="E466" s="451"/>
    </row>
    <row r="467" spans="4:5" s="448" customFormat="1">
      <c r="D467" s="477"/>
      <c r="E467" s="451"/>
    </row>
    <row r="468" spans="4:5" s="448" customFormat="1">
      <c r="D468" s="477"/>
      <c r="E468" s="451"/>
    </row>
    <row r="469" spans="4:5" s="448" customFormat="1">
      <c r="D469" s="477"/>
      <c r="E469" s="451"/>
    </row>
    <row r="470" spans="4:5" s="448" customFormat="1">
      <c r="D470" s="477"/>
      <c r="E470" s="451"/>
    </row>
    <row r="471" spans="4:5" s="448" customFormat="1">
      <c r="D471" s="477"/>
      <c r="E471" s="451"/>
    </row>
  </sheetData>
  <mergeCells count="2">
    <mergeCell ref="E8:G8"/>
    <mergeCell ref="E9:G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headerFooter scaleWithDoc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T505"/>
  <sheetViews>
    <sheetView showGridLines="0" view="pageBreakPreview" zoomScale="90" zoomScaleNormal="100" zoomScaleSheetLayoutView="90" workbookViewId="0">
      <selection activeCell="B5" sqref="B5"/>
    </sheetView>
  </sheetViews>
  <sheetFormatPr defaultColWidth="7.5703125" defaultRowHeight="16.5"/>
  <cols>
    <col min="1" max="1" width="1" style="452" customWidth="1"/>
    <col min="2" max="2" width="12.7109375" style="452" customWidth="1"/>
    <col min="3" max="3" width="32.7109375" style="452" customWidth="1"/>
    <col min="4" max="4" width="7" style="459" customWidth="1"/>
    <col min="5" max="5" width="8.28515625" style="452" customWidth="1"/>
    <col min="6" max="6" width="9.140625" style="452" customWidth="1"/>
    <col min="7" max="7" width="11.7109375" style="452" customWidth="1"/>
    <col min="8" max="8" width="1.140625" style="452" customWidth="1"/>
    <col min="9" max="9" width="8.28515625" style="452" customWidth="1"/>
    <col min="10" max="10" width="9.140625" style="452" customWidth="1"/>
    <col min="11" max="11" width="11.7109375" style="452" customWidth="1"/>
    <col min="12" max="12" width="0.5703125" style="452" customWidth="1"/>
    <col min="13" max="13" width="0.140625" style="452" hidden="1" customWidth="1"/>
    <col min="14" max="254" width="7.5703125" style="452"/>
    <col min="255" max="255" width="1" style="452" customWidth="1"/>
    <col min="256" max="256" width="2.85546875" style="452" customWidth="1"/>
    <col min="257" max="257" width="4.28515625" style="452" customWidth="1"/>
    <col min="258" max="258" width="36.7109375" style="452" customWidth="1"/>
    <col min="259" max="259" width="1.5703125" style="452" customWidth="1"/>
    <col min="260" max="261" width="9.85546875" style="452" customWidth="1"/>
    <col min="262" max="262" width="13.28515625" style="452" customWidth="1"/>
    <col min="263" max="263" width="1.7109375" style="452" customWidth="1"/>
    <col min="264" max="265" width="9.85546875" style="452" customWidth="1"/>
    <col min="266" max="266" width="13.28515625" style="452" customWidth="1"/>
    <col min="267" max="267" width="0.5703125" style="452" customWidth="1"/>
    <col min="268" max="268" width="7.5703125" style="452" hidden="1" customWidth="1"/>
    <col min="269" max="269" width="1.5703125" style="452" customWidth="1"/>
    <col min="270" max="510" width="7.5703125" style="452"/>
    <col min="511" max="511" width="1" style="452" customWidth="1"/>
    <col min="512" max="512" width="2.85546875" style="452" customWidth="1"/>
    <col min="513" max="513" width="4.28515625" style="452" customWidth="1"/>
    <col min="514" max="514" width="36.7109375" style="452" customWidth="1"/>
    <col min="515" max="515" width="1.5703125" style="452" customWidth="1"/>
    <col min="516" max="517" width="9.85546875" style="452" customWidth="1"/>
    <col min="518" max="518" width="13.28515625" style="452" customWidth="1"/>
    <col min="519" max="519" width="1.7109375" style="452" customWidth="1"/>
    <col min="520" max="521" width="9.85546875" style="452" customWidth="1"/>
    <col min="522" max="522" width="13.28515625" style="452" customWidth="1"/>
    <col min="523" max="523" width="0.5703125" style="452" customWidth="1"/>
    <col min="524" max="524" width="7.5703125" style="452" hidden="1" customWidth="1"/>
    <col min="525" max="525" width="1.5703125" style="452" customWidth="1"/>
    <col min="526" max="766" width="7.5703125" style="452"/>
    <col min="767" max="767" width="1" style="452" customWidth="1"/>
    <col min="768" max="768" width="2.85546875" style="452" customWidth="1"/>
    <col min="769" max="769" width="4.28515625" style="452" customWidth="1"/>
    <col min="770" max="770" width="36.7109375" style="452" customWidth="1"/>
    <col min="771" max="771" width="1.5703125" style="452" customWidth="1"/>
    <col min="772" max="773" width="9.85546875" style="452" customWidth="1"/>
    <col min="774" max="774" width="13.28515625" style="452" customWidth="1"/>
    <col min="775" max="775" width="1.7109375" style="452" customWidth="1"/>
    <col min="776" max="777" width="9.85546875" style="452" customWidth="1"/>
    <col min="778" max="778" width="13.28515625" style="452" customWidth="1"/>
    <col min="779" max="779" width="0.5703125" style="452" customWidth="1"/>
    <col min="780" max="780" width="7.5703125" style="452" hidden="1" customWidth="1"/>
    <col min="781" max="781" width="1.5703125" style="452" customWidth="1"/>
    <col min="782" max="1022" width="7.5703125" style="452"/>
    <col min="1023" max="1023" width="1" style="452" customWidth="1"/>
    <col min="1024" max="1024" width="2.85546875" style="452" customWidth="1"/>
    <col min="1025" max="1025" width="4.28515625" style="452" customWidth="1"/>
    <col min="1026" max="1026" width="36.7109375" style="452" customWidth="1"/>
    <col min="1027" max="1027" width="1.5703125" style="452" customWidth="1"/>
    <col min="1028" max="1029" width="9.85546875" style="452" customWidth="1"/>
    <col min="1030" max="1030" width="13.28515625" style="452" customWidth="1"/>
    <col min="1031" max="1031" width="1.7109375" style="452" customWidth="1"/>
    <col min="1032" max="1033" width="9.85546875" style="452" customWidth="1"/>
    <col min="1034" max="1034" width="13.28515625" style="452" customWidth="1"/>
    <col min="1035" max="1035" width="0.5703125" style="452" customWidth="1"/>
    <col min="1036" max="1036" width="7.5703125" style="452" hidden="1" customWidth="1"/>
    <col min="1037" max="1037" width="1.5703125" style="452" customWidth="1"/>
    <col min="1038" max="1278" width="7.5703125" style="452"/>
    <col min="1279" max="1279" width="1" style="452" customWidth="1"/>
    <col min="1280" max="1280" width="2.85546875" style="452" customWidth="1"/>
    <col min="1281" max="1281" width="4.28515625" style="452" customWidth="1"/>
    <col min="1282" max="1282" width="36.7109375" style="452" customWidth="1"/>
    <col min="1283" max="1283" width="1.5703125" style="452" customWidth="1"/>
    <col min="1284" max="1285" width="9.85546875" style="452" customWidth="1"/>
    <col min="1286" max="1286" width="13.28515625" style="452" customWidth="1"/>
    <col min="1287" max="1287" width="1.7109375" style="452" customWidth="1"/>
    <col min="1288" max="1289" width="9.85546875" style="452" customWidth="1"/>
    <col min="1290" max="1290" width="13.28515625" style="452" customWidth="1"/>
    <col min="1291" max="1291" width="0.5703125" style="452" customWidth="1"/>
    <col min="1292" max="1292" width="7.5703125" style="452" hidden="1" customWidth="1"/>
    <col min="1293" max="1293" width="1.5703125" style="452" customWidth="1"/>
    <col min="1294" max="1534" width="7.5703125" style="452"/>
    <col min="1535" max="1535" width="1" style="452" customWidth="1"/>
    <col min="1536" max="1536" width="2.85546875" style="452" customWidth="1"/>
    <col min="1537" max="1537" width="4.28515625" style="452" customWidth="1"/>
    <col min="1538" max="1538" width="36.7109375" style="452" customWidth="1"/>
    <col min="1539" max="1539" width="1.5703125" style="452" customWidth="1"/>
    <col min="1540" max="1541" width="9.85546875" style="452" customWidth="1"/>
    <col min="1542" max="1542" width="13.28515625" style="452" customWidth="1"/>
    <col min="1543" max="1543" width="1.7109375" style="452" customWidth="1"/>
    <col min="1544" max="1545" width="9.85546875" style="452" customWidth="1"/>
    <col min="1546" max="1546" width="13.28515625" style="452" customWidth="1"/>
    <col min="1547" max="1547" width="0.5703125" style="452" customWidth="1"/>
    <col min="1548" max="1548" width="7.5703125" style="452" hidden="1" customWidth="1"/>
    <col min="1549" max="1549" width="1.5703125" style="452" customWidth="1"/>
    <col min="1550" max="1790" width="7.5703125" style="452"/>
    <col min="1791" max="1791" width="1" style="452" customWidth="1"/>
    <col min="1792" max="1792" width="2.85546875" style="452" customWidth="1"/>
    <col min="1793" max="1793" width="4.28515625" style="452" customWidth="1"/>
    <col min="1794" max="1794" width="36.7109375" style="452" customWidth="1"/>
    <col min="1795" max="1795" width="1.5703125" style="452" customWidth="1"/>
    <col min="1796" max="1797" width="9.85546875" style="452" customWidth="1"/>
    <col min="1798" max="1798" width="13.28515625" style="452" customWidth="1"/>
    <col min="1799" max="1799" width="1.7109375" style="452" customWidth="1"/>
    <col min="1800" max="1801" width="9.85546875" style="452" customWidth="1"/>
    <col min="1802" max="1802" width="13.28515625" style="452" customWidth="1"/>
    <col min="1803" max="1803" width="0.5703125" style="452" customWidth="1"/>
    <col min="1804" max="1804" width="7.5703125" style="452" hidden="1" customWidth="1"/>
    <col min="1805" max="1805" width="1.5703125" style="452" customWidth="1"/>
    <col min="1806" max="2046" width="7.5703125" style="452"/>
    <col min="2047" max="2047" width="1" style="452" customWidth="1"/>
    <col min="2048" max="2048" width="2.85546875" style="452" customWidth="1"/>
    <col min="2049" max="2049" width="4.28515625" style="452" customWidth="1"/>
    <col min="2050" max="2050" width="36.7109375" style="452" customWidth="1"/>
    <col min="2051" max="2051" width="1.5703125" style="452" customWidth="1"/>
    <col min="2052" max="2053" width="9.85546875" style="452" customWidth="1"/>
    <col min="2054" max="2054" width="13.28515625" style="452" customWidth="1"/>
    <col min="2055" max="2055" width="1.7109375" style="452" customWidth="1"/>
    <col min="2056" max="2057" width="9.85546875" style="452" customWidth="1"/>
    <col min="2058" max="2058" width="13.28515625" style="452" customWidth="1"/>
    <col min="2059" max="2059" width="0.5703125" style="452" customWidth="1"/>
    <col min="2060" max="2060" width="7.5703125" style="452" hidden="1" customWidth="1"/>
    <col min="2061" max="2061" width="1.5703125" style="452" customWidth="1"/>
    <col min="2062" max="2302" width="7.5703125" style="452"/>
    <col min="2303" max="2303" width="1" style="452" customWidth="1"/>
    <col min="2304" max="2304" width="2.85546875" style="452" customWidth="1"/>
    <col min="2305" max="2305" width="4.28515625" style="452" customWidth="1"/>
    <col min="2306" max="2306" width="36.7109375" style="452" customWidth="1"/>
    <col min="2307" max="2307" width="1.5703125" style="452" customWidth="1"/>
    <col min="2308" max="2309" width="9.85546875" style="452" customWidth="1"/>
    <col min="2310" max="2310" width="13.28515625" style="452" customWidth="1"/>
    <col min="2311" max="2311" width="1.7109375" style="452" customWidth="1"/>
    <col min="2312" max="2313" width="9.85546875" style="452" customWidth="1"/>
    <col min="2314" max="2314" width="13.28515625" style="452" customWidth="1"/>
    <col min="2315" max="2315" width="0.5703125" style="452" customWidth="1"/>
    <col min="2316" max="2316" width="7.5703125" style="452" hidden="1" customWidth="1"/>
    <col min="2317" max="2317" width="1.5703125" style="452" customWidth="1"/>
    <col min="2318" max="2558" width="7.5703125" style="452"/>
    <col min="2559" max="2559" width="1" style="452" customWidth="1"/>
    <col min="2560" max="2560" width="2.85546875" style="452" customWidth="1"/>
    <col min="2561" max="2561" width="4.28515625" style="452" customWidth="1"/>
    <col min="2562" max="2562" width="36.7109375" style="452" customWidth="1"/>
    <col min="2563" max="2563" width="1.5703125" style="452" customWidth="1"/>
    <col min="2564" max="2565" width="9.85546875" style="452" customWidth="1"/>
    <col min="2566" max="2566" width="13.28515625" style="452" customWidth="1"/>
    <col min="2567" max="2567" width="1.7109375" style="452" customWidth="1"/>
    <col min="2568" max="2569" width="9.85546875" style="452" customWidth="1"/>
    <col min="2570" max="2570" width="13.28515625" style="452" customWidth="1"/>
    <col min="2571" max="2571" width="0.5703125" style="452" customWidth="1"/>
    <col min="2572" max="2572" width="7.5703125" style="452" hidden="1" customWidth="1"/>
    <col min="2573" max="2573" width="1.5703125" style="452" customWidth="1"/>
    <col min="2574" max="2814" width="7.5703125" style="452"/>
    <col min="2815" max="2815" width="1" style="452" customWidth="1"/>
    <col min="2816" max="2816" width="2.85546875" style="452" customWidth="1"/>
    <col min="2817" max="2817" width="4.28515625" style="452" customWidth="1"/>
    <col min="2818" max="2818" width="36.7109375" style="452" customWidth="1"/>
    <col min="2819" max="2819" width="1.5703125" style="452" customWidth="1"/>
    <col min="2820" max="2821" width="9.85546875" style="452" customWidth="1"/>
    <col min="2822" max="2822" width="13.28515625" style="452" customWidth="1"/>
    <col min="2823" max="2823" width="1.7109375" style="452" customWidth="1"/>
    <col min="2824" max="2825" width="9.85546875" style="452" customWidth="1"/>
    <col min="2826" max="2826" width="13.28515625" style="452" customWidth="1"/>
    <col min="2827" max="2827" width="0.5703125" style="452" customWidth="1"/>
    <col min="2828" max="2828" width="7.5703125" style="452" hidden="1" customWidth="1"/>
    <col min="2829" max="2829" width="1.5703125" style="452" customWidth="1"/>
    <col min="2830" max="3070" width="7.5703125" style="452"/>
    <col min="3071" max="3071" width="1" style="452" customWidth="1"/>
    <col min="3072" max="3072" width="2.85546875" style="452" customWidth="1"/>
    <col min="3073" max="3073" width="4.28515625" style="452" customWidth="1"/>
    <col min="3074" max="3074" width="36.7109375" style="452" customWidth="1"/>
    <col min="3075" max="3075" width="1.5703125" style="452" customWidth="1"/>
    <col min="3076" max="3077" width="9.85546875" style="452" customWidth="1"/>
    <col min="3078" max="3078" width="13.28515625" style="452" customWidth="1"/>
    <col min="3079" max="3079" width="1.7109375" style="452" customWidth="1"/>
    <col min="3080" max="3081" width="9.85546875" style="452" customWidth="1"/>
    <col min="3082" max="3082" width="13.28515625" style="452" customWidth="1"/>
    <col min="3083" max="3083" width="0.5703125" style="452" customWidth="1"/>
    <col min="3084" max="3084" width="7.5703125" style="452" hidden="1" customWidth="1"/>
    <col min="3085" max="3085" width="1.5703125" style="452" customWidth="1"/>
    <col min="3086" max="3326" width="7.5703125" style="452"/>
    <col min="3327" max="3327" width="1" style="452" customWidth="1"/>
    <col min="3328" max="3328" width="2.85546875" style="452" customWidth="1"/>
    <col min="3329" max="3329" width="4.28515625" style="452" customWidth="1"/>
    <col min="3330" max="3330" width="36.7109375" style="452" customWidth="1"/>
    <col min="3331" max="3331" width="1.5703125" style="452" customWidth="1"/>
    <col min="3332" max="3333" width="9.85546875" style="452" customWidth="1"/>
    <col min="3334" max="3334" width="13.28515625" style="452" customWidth="1"/>
    <col min="3335" max="3335" width="1.7109375" style="452" customWidth="1"/>
    <col min="3336" max="3337" width="9.85546875" style="452" customWidth="1"/>
    <col min="3338" max="3338" width="13.28515625" style="452" customWidth="1"/>
    <col min="3339" max="3339" width="0.5703125" style="452" customWidth="1"/>
    <col min="3340" max="3340" width="7.5703125" style="452" hidden="1" customWidth="1"/>
    <col min="3341" max="3341" width="1.5703125" style="452" customWidth="1"/>
    <col min="3342" max="3582" width="7.5703125" style="452"/>
    <col min="3583" max="3583" width="1" style="452" customWidth="1"/>
    <col min="3584" max="3584" width="2.85546875" style="452" customWidth="1"/>
    <col min="3585" max="3585" width="4.28515625" style="452" customWidth="1"/>
    <col min="3586" max="3586" width="36.7109375" style="452" customWidth="1"/>
    <col min="3587" max="3587" width="1.5703125" style="452" customWidth="1"/>
    <col min="3588" max="3589" width="9.85546875" style="452" customWidth="1"/>
    <col min="3590" max="3590" width="13.28515625" style="452" customWidth="1"/>
    <col min="3591" max="3591" width="1.7109375" style="452" customWidth="1"/>
    <col min="3592" max="3593" width="9.85546875" style="452" customWidth="1"/>
    <col min="3594" max="3594" width="13.28515625" style="452" customWidth="1"/>
    <col min="3595" max="3595" width="0.5703125" style="452" customWidth="1"/>
    <col min="3596" max="3596" width="7.5703125" style="452" hidden="1" customWidth="1"/>
    <col min="3597" max="3597" width="1.5703125" style="452" customWidth="1"/>
    <col min="3598" max="3838" width="7.5703125" style="452"/>
    <col min="3839" max="3839" width="1" style="452" customWidth="1"/>
    <col min="3840" max="3840" width="2.85546875" style="452" customWidth="1"/>
    <col min="3841" max="3841" width="4.28515625" style="452" customWidth="1"/>
    <col min="3842" max="3842" width="36.7109375" style="452" customWidth="1"/>
    <col min="3843" max="3843" width="1.5703125" style="452" customWidth="1"/>
    <col min="3844" max="3845" width="9.85546875" style="452" customWidth="1"/>
    <col min="3846" max="3846" width="13.28515625" style="452" customWidth="1"/>
    <col min="3847" max="3847" width="1.7109375" style="452" customWidth="1"/>
    <col min="3848" max="3849" width="9.85546875" style="452" customWidth="1"/>
    <col min="3850" max="3850" width="13.28515625" style="452" customWidth="1"/>
    <col min="3851" max="3851" width="0.5703125" style="452" customWidth="1"/>
    <col min="3852" max="3852" width="7.5703125" style="452" hidden="1" customWidth="1"/>
    <col min="3853" max="3853" width="1.5703125" style="452" customWidth="1"/>
    <col min="3854" max="4094" width="7.5703125" style="452"/>
    <col min="4095" max="4095" width="1" style="452" customWidth="1"/>
    <col min="4096" max="4096" width="2.85546875" style="452" customWidth="1"/>
    <col min="4097" max="4097" width="4.28515625" style="452" customWidth="1"/>
    <col min="4098" max="4098" width="36.7109375" style="452" customWidth="1"/>
    <col min="4099" max="4099" width="1.5703125" style="452" customWidth="1"/>
    <col min="4100" max="4101" width="9.85546875" style="452" customWidth="1"/>
    <col min="4102" max="4102" width="13.28515625" style="452" customWidth="1"/>
    <col min="4103" max="4103" width="1.7109375" style="452" customWidth="1"/>
    <col min="4104" max="4105" width="9.85546875" style="452" customWidth="1"/>
    <col min="4106" max="4106" width="13.28515625" style="452" customWidth="1"/>
    <col min="4107" max="4107" width="0.5703125" style="452" customWidth="1"/>
    <col min="4108" max="4108" width="7.5703125" style="452" hidden="1" customWidth="1"/>
    <col min="4109" max="4109" width="1.5703125" style="452" customWidth="1"/>
    <col min="4110" max="4350" width="7.5703125" style="452"/>
    <col min="4351" max="4351" width="1" style="452" customWidth="1"/>
    <col min="4352" max="4352" width="2.85546875" style="452" customWidth="1"/>
    <col min="4353" max="4353" width="4.28515625" style="452" customWidth="1"/>
    <col min="4354" max="4354" width="36.7109375" style="452" customWidth="1"/>
    <col min="4355" max="4355" width="1.5703125" style="452" customWidth="1"/>
    <col min="4356" max="4357" width="9.85546875" style="452" customWidth="1"/>
    <col min="4358" max="4358" width="13.28515625" style="452" customWidth="1"/>
    <col min="4359" max="4359" width="1.7109375" style="452" customWidth="1"/>
    <col min="4360" max="4361" width="9.85546875" style="452" customWidth="1"/>
    <col min="4362" max="4362" width="13.28515625" style="452" customWidth="1"/>
    <col min="4363" max="4363" width="0.5703125" style="452" customWidth="1"/>
    <col min="4364" max="4364" width="7.5703125" style="452" hidden="1" customWidth="1"/>
    <col min="4365" max="4365" width="1.5703125" style="452" customWidth="1"/>
    <col min="4366" max="4606" width="7.5703125" style="452"/>
    <col min="4607" max="4607" width="1" style="452" customWidth="1"/>
    <col min="4608" max="4608" width="2.85546875" style="452" customWidth="1"/>
    <col min="4609" max="4609" width="4.28515625" style="452" customWidth="1"/>
    <col min="4610" max="4610" width="36.7109375" style="452" customWidth="1"/>
    <col min="4611" max="4611" width="1.5703125" style="452" customWidth="1"/>
    <col min="4612" max="4613" width="9.85546875" style="452" customWidth="1"/>
    <col min="4614" max="4614" width="13.28515625" style="452" customWidth="1"/>
    <col min="4615" max="4615" width="1.7109375" style="452" customWidth="1"/>
    <col min="4616" max="4617" width="9.85546875" style="452" customWidth="1"/>
    <col min="4618" max="4618" width="13.28515625" style="452" customWidth="1"/>
    <col min="4619" max="4619" width="0.5703125" style="452" customWidth="1"/>
    <col min="4620" max="4620" width="7.5703125" style="452" hidden="1" customWidth="1"/>
    <col min="4621" max="4621" width="1.5703125" style="452" customWidth="1"/>
    <col min="4622" max="4862" width="7.5703125" style="452"/>
    <col min="4863" max="4863" width="1" style="452" customWidth="1"/>
    <col min="4864" max="4864" width="2.85546875" style="452" customWidth="1"/>
    <col min="4865" max="4865" width="4.28515625" style="452" customWidth="1"/>
    <col min="4866" max="4866" width="36.7109375" style="452" customWidth="1"/>
    <col min="4867" max="4867" width="1.5703125" style="452" customWidth="1"/>
    <col min="4868" max="4869" width="9.85546875" style="452" customWidth="1"/>
    <col min="4870" max="4870" width="13.28515625" style="452" customWidth="1"/>
    <col min="4871" max="4871" width="1.7109375" style="452" customWidth="1"/>
    <col min="4872" max="4873" width="9.85546875" style="452" customWidth="1"/>
    <col min="4874" max="4874" width="13.28515625" style="452" customWidth="1"/>
    <col min="4875" max="4875" width="0.5703125" style="452" customWidth="1"/>
    <col min="4876" max="4876" width="7.5703125" style="452" hidden="1" customWidth="1"/>
    <col min="4877" max="4877" width="1.5703125" style="452" customWidth="1"/>
    <col min="4878" max="5118" width="7.5703125" style="452"/>
    <col min="5119" max="5119" width="1" style="452" customWidth="1"/>
    <col min="5120" max="5120" width="2.85546875" style="452" customWidth="1"/>
    <col min="5121" max="5121" width="4.28515625" style="452" customWidth="1"/>
    <col min="5122" max="5122" width="36.7109375" style="452" customWidth="1"/>
    <col min="5123" max="5123" width="1.5703125" style="452" customWidth="1"/>
    <col min="5124" max="5125" width="9.85546875" style="452" customWidth="1"/>
    <col min="5126" max="5126" width="13.28515625" style="452" customWidth="1"/>
    <col min="5127" max="5127" width="1.7109375" style="452" customWidth="1"/>
    <col min="5128" max="5129" width="9.85546875" style="452" customWidth="1"/>
    <col min="5130" max="5130" width="13.28515625" style="452" customWidth="1"/>
    <col min="5131" max="5131" width="0.5703125" style="452" customWidth="1"/>
    <col min="5132" max="5132" width="7.5703125" style="452" hidden="1" customWidth="1"/>
    <col min="5133" max="5133" width="1.5703125" style="452" customWidth="1"/>
    <col min="5134" max="5374" width="7.5703125" style="452"/>
    <col min="5375" max="5375" width="1" style="452" customWidth="1"/>
    <col min="5376" max="5376" width="2.85546875" style="452" customWidth="1"/>
    <col min="5377" max="5377" width="4.28515625" style="452" customWidth="1"/>
    <col min="5378" max="5378" width="36.7109375" style="452" customWidth="1"/>
    <col min="5379" max="5379" width="1.5703125" style="452" customWidth="1"/>
    <col min="5380" max="5381" width="9.85546875" style="452" customWidth="1"/>
    <col min="5382" max="5382" width="13.28515625" style="452" customWidth="1"/>
    <col min="5383" max="5383" width="1.7109375" style="452" customWidth="1"/>
    <col min="5384" max="5385" width="9.85546875" style="452" customWidth="1"/>
    <col min="5386" max="5386" width="13.28515625" style="452" customWidth="1"/>
    <col min="5387" max="5387" width="0.5703125" style="452" customWidth="1"/>
    <col min="5388" max="5388" width="7.5703125" style="452" hidden="1" customWidth="1"/>
    <col min="5389" max="5389" width="1.5703125" style="452" customWidth="1"/>
    <col min="5390" max="5630" width="7.5703125" style="452"/>
    <col min="5631" max="5631" width="1" style="452" customWidth="1"/>
    <col min="5632" max="5632" width="2.85546875" style="452" customWidth="1"/>
    <col min="5633" max="5633" width="4.28515625" style="452" customWidth="1"/>
    <col min="5634" max="5634" width="36.7109375" style="452" customWidth="1"/>
    <col min="5635" max="5635" width="1.5703125" style="452" customWidth="1"/>
    <col min="5636" max="5637" width="9.85546875" style="452" customWidth="1"/>
    <col min="5638" max="5638" width="13.28515625" style="452" customWidth="1"/>
    <col min="5639" max="5639" width="1.7109375" style="452" customWidth="1"/>
    <col min="5640" max="5641" width="9.85546875" style="452" customWidth="1"/>
    <col min="5642" max="5642" width="13.28515625" style="452" customWidth="1"/>
    <col min="5643" max="5643" width="0.5703125" style="452" customWidth="1"/>
    <col min="5644" max="5644" width="7.5703125" style="452" hidden="1" customWidth="1"/>
    <col min="5645" max="5645" width="1.5703125" style="452" customWidth="1"/>
    <col min="5646" max="5886" width="7.5703125" style="452"/>
    <col min="5887" max="5887" width="1" style="452" customWidth="1"/>
    <col min="5888" max="5888" width="2.85546875" style="452" customWidth="1"/>
    <col min="5889" max="5889" width="4.28515625" style="452" customWidth="1"/>
    <col min="5890" max="5890" width="36.7109375" style="452" customWidth="1"/>
    <col min="5891" max="5891" width="1.5703125" style="452" customWidth="1"/>
    <col min="5892" max="5893" width="9.85546875" style="452" customWidth="1"/>
    <col min="5894" max="5894" width="13.28515625" style="452" customWidth="1"/>
    <col min="5895" max="5895" width="1.7109375" style="452" customWidth="1"/>
    <col min="5896" max="5897" width="9.85546875" style="452" customWidth="1"/>
    <col min="5898" max="5898" width="13.28515625" style="452" customWidth="1"/>
    <col min="5899" max="5899" width="0.5703125" style="452" customWidth="1"/>
    <col min="5900" max="5900" width="7.5703125" style="452" hidden="1" customWidth="1"/>
    <col min="5901" max="5901" width="1.5703125" style="452" customWidth="1"/>
    <col min="5902" max="6142" width="7.5703125" style="452"/>
    <col min="6143" max="6143" width="1" style="452" customWidth="1"/>
    <col min="6144" max="6144" width="2.85546875" style="452" customWidth="1"/>
    <col min="6145" max="6145" width="4.28515625" style="452" customWidth="1"/>
    <col min="6146" max="6146" width="36.7109375" style="452" customWidth="1"/>
    <col min="6147" max="6147" width="1.5703125" style="452" customWidth="1"/>
    <col min="6148" max="6149" width="9.85546875" style="452" customWidth="1"/>
    <col min="6150" max="6150" width="13.28515625" style="452" customWidth="1"/>
    <col min="6151" max="6151" width="1.7109375" style="452" customWidth="1"/>
    <col min="6152" max="6153" width="9.85546875" style="452" customWidth="1"/>
    <col min="6154" max="6154" width="13.28515625" style="452" customWidth="1"/>
    <col min="6155" max="6155" width="0.5703125" style="452" customWidth="1"/>
    <col min="6156" max="6156" width="7.5703125" style="452" hidden="1" customWidth="1"/>
    <col min="6157" max="6157" width="1.5703125" style="452" customWidth="1"/>
    <col min="6158" max="6398" width="7.5703125" style="452"/>
    <col min="6399" max="6399" width="1" style="452" customWidth="1"/>
    <col min="6400" max="6400" width="2.85546875" style="452" customWidth="1"/>
    <col min="6401" max="6401" width="4.28515625" style="452" customWidth="1"/>
    <col min="6402" max="6402" width="36.7109375" style="452" customWidth="1"/>
    <col min="6403" max="6403" width="1.5703125" style="452" customWidth="1"/>
    <col min="6404" max="6405" width="9.85546875" style="452" customWidth="1"/>
    <col min="6406" max="6406" width="13.28515625" style="452" customWidth="1"/>
    <col min="6407" max="6407" width="1.7109375" style="452" customWidth="1"/>
    <col min="6408" max="6409" width="9.85546875" style="452" customWidth="1"/>
    <col min="6410" max="6410" width="13.28515625" style="452" customWidth="1"/>
    <col min="6411" max="6411" width="0.5703125" style="452" customWidth="1"/>
    <col min="6412" max="6412" width="7.5703125" style="452" hidden="1" customWidth="1"/>
    <col min="6413" max="6413" width="1.5703125" style="452" customWidth="1"/>
    <col min="6414" max="6654" width="7.5703125" style="452"/>
    <col min="6655" max="6655" width="1" style="452" customWidth="1"/>
    <col min="6656" max="6656" width="2.85546875" style="452" customWidth="1"/>
    <col min="6657" max="6657" width="4.28515625" style="452" customWidth="1"/>
    <col min="6658" max="6658" width="36.7109375" style="452" customWidth="1"/>
    <col min="6659" max="6659" width="1.5703125" style="452" customWidth="1"/>
    <col min="6660" max="6661" width="9.85546875" style="452" customWidth="1"/>
    <col min="6662" max="6662" width="13.28515625" style="452" customWidth="1"/>
    <col min="6663" max="6663" width="1.7109375" style="452" customWidth="1"/>
    <col min="6664" max="6665" width="9.85546875" style="452" customWidth="1"/>
    <col min="6666" max="6666" width="13.28515625" style="452" customWidth="1"/>
    <col min="6667" max="6667" width="0.5703125" style="452" customWidth="1"/>
    <col min="6668" max="6668" width="7.5703125" style="452" hidden="1" customWidth="1"/>
    <col min="6669" max="6669" width="1.5703125" style="452" customWidth="1"/>
    <col min="6670" max="6910" width="7.5703125" style="452"/>
    <col min="6911" max="6911" width="1" style="452" customWidth="1"/>
    <col min="6912" max="6912" width="2.85546875" style="452" customWidth="1"/>
    <col min="6913" max="6913" width="4.28515625" style="452" customWidth="1"/>
    <col min="6914" max="6914" width="36.7109375" style="452" customWidth="1"/>
    <col min="6915" max="6915" width="1.5703125" style="452" customWidth="1"/>
    <col min="6916" max="6917" width="9.85546875" style="452" customWidth="1"/>
    <col min="6918" max="6918" width="13.28515625" style="452" customWidth="1"/>
    <col min="6919" max="6919" width="1.7109375" style="452" customWidth="1"/>
    <col min="6920" max="6921" width="9.85546875" style="452" customWidth="1"/>
    <col min="6922" max="6922" width="13.28515625" style="452" customWidth="1"/>
    <col min="6923" max="6923" width="0.5703125" style="452" customWidth="1"/>
    <col min="6924" max="6924" width="7.5703125" style="452" hidden="1" customWidth="1"/>
    <col min="6925" max="6925" width="1.5703125" style="452" customWidth="1"/>
    <col min="6926" max="7166" width="7.5703125" style="452"/>
    <col min="7167" max="7167" width="1" style="452" customWidth="1"/>
    <col min="7168" max="7168" width="2.85546875" style="452" customWidth="1"/>
    <col min="7169" max="7169" width="4.28515625" style="452" customWidth="1"/>
    <col min="7170" max="7170" width="36.7109375" style="452" customWidth="1"/>
    <col min="7171" max="7171" width="1.5703125" style="452" customWidth="1"/>
    <col min="7172" max="7173" width="9.85546875" style="452" customWidth="1"/>
    <col min="7174" max="7174" width="13.28515625" style="452" customWidth="1"/>
    <col min="7175" max="7175" width="1.7109375" style="452" customWidth="1"/>
    <col min="7176" max="7177" width="9.85546875" style="452" customWidth="1"/>
    <col min="7178" max="7178" width="13.28515625" style="452" customWidth="1"/>
    <col min="7179" max="7179" width="0.5703125" style="452" customWidth="1"/>
    <col min="7180" max="7180" width="7.5703125" style="452" hidden="1" customWidth="1"/>
    <col min="7181" max="7181" width="1.5703125" style="452" customWidth="1"/>
    <col min="7182" max="7422" width="7.5703125" style="452"/>
    <col min="7423" max="7423" width="1" style="452" customWidth="1"/>
    <col min="7424" max="7424" width="2.85546875" style="452" customWidth="1"/>
    <col min="7425" max="7425" width="4.28515625" style="452" customWidth="1"/>
    <col min="7426" max="7426" width="36.7109375" style="452" customWidth="1"/>
    <col min="7427" max="7427" width="1.5703125" style="452" customWidth="1"/>
    <col min="7428" max="7429" width="9.85546875" style="452" customWidth="1"/>
    <col min="7430" max="7430" width="13.28515625" style="452" customWidth="1"/>
    <col min="7431" max="7431" width="1.7109375" style="452" customWidth="1"/>
    <col min="7432" max="7433" width="9.85546875" style="452" customWidth="1"/>
    <col min="7434" max="7434" width="13.28515625" style="452" customWidth="1"/>
    <col min="7435" max="7435" width="0.5703125" style="452" customWidth="1"/>
    <col min="7436" max="7436" width="7.5703125" style="452" hidden="1" customWidth="1"/>
    <col min="7437" max="7437" width="1.5703125" style="452" customWidth="1"/>
    <col min="7438" max="7678" width="7.5703125" style="452"/>
    <col min="7679" max="7679" width="1" style="452" customWidth="1"/>
    <col min="7680" max="7680" width="2.85546875" style="452" customWidth="1"/>
    <col min="7681" max="7681" width="4.28515625" style="452" customWidth="1"/>
    <col min="7682" max="7682" width="36.7109375" style="452" customWidth="1"/>
    <col min="7683" max="7683" width="1.5703125" style="452" customWidth="1"/>
    <col min="7684" max="7685" width="9.85546875" style="452" customWidth="1"/>
    <col min="7686" max="7686" width="13.28515625" style="452" customWidth="1"/>
    <col min="7687" max="7687" width="1.7109375" style="452" customWidth="1"/>
    <col min="7688" max="7689" width="9.85546875" style="452" customWidth="1"/>
    <col min="7690" max="7690" width="13.28515625" style="452" customWidth="1"/>
    <col min="7691" max="7691" width="0.5703125" style="452" customWidth="1"/>
    <col min="7692" max="7692" width="7.5703125" style="452" hidden="1" customWidth="1"/>
    <col min="7693" max="7693" width="1.5703125" style="452" customWidth="1"/>
    <col min="7694" max="7934" width="7.5703125" style="452"/>
    <col min="7935" max="7935" width="1" style="452" customWidth="1"/>
    <col min="7936" max="7936" width="2.85546875" style="452" customWidth="1"/>
    <col min="7937" max="7937" width="4.28515625" style="452" customWidth="1"/>
    <col min="7938" max="7938" width="36.7109375" style="452" customWidth="1"/>
    <col min="7939" max="7939" width="1.5703125" style="452" customWidth="1"/>
    <col min="7940" max="7941" width="9.85546875" style="452" customWidth="1"/>
    <col min="7942" max="7942" width="13.28515625" style="452" customWidth="1"/>
    <col min="7943" max="7943" width="1.7109375" style="452" customWidth="1"/>
    <col min="7944" max="7945" width="9.85546875" style="452" customWidth="1"/>
    <col min="7946" max="7946" width="13.28515625" style="452" customWidth="1"/>
    <col min="7947" max="7947" width="0.5703125" style="452" customWidth="1"/>
    <col min="7948" max="7948" width="7.5703125" style="452" hidden="1" customWidth="1"/>
    <col min="7949" max="7949" width="1.5703125" style="452" customWidth="1"/>
    <col min="7950" max="8190" width="7.5703125" style="452"/>
    <col min="8191" max="8191" width="1" style="452" customWidth="1"/>
    <col min="8192" max="8192" width="2.85546875" style="452" customWidth="1"/>
    <col min="8193" max="8193" width="4.28515625" style="452" customWidth="1"/>
    <col min="8194" max="8194" width="36.7109375" style="452" customWidth="1"/>
    <col min="8195" max="8195" width="1.5703125" style="452" customWidth="1"/>
    <col min="8196" max="8197" width="9.85546875" style="452" customWidth="1"/>
    <col min="8198" max="8198" width="13.28515625" style="452" customWidth="1"/>
    <col min="8199" max="8199" width="1.7109375" style="452" customWidth="1"/>
    <col min="8200" max="8201" width="9.85546875" style="452" customWidth="1"/>
    <col min="8202" max="8202" width="13.28515625" style="452" customWidth="1"/>
    <col min="8203" max="8203" width="0.5703125" style="452" customWidth="1"/>
    <col min="8204" max="8204" width="7.5703125" style="452" hidden="1" customWidth="1"/>
    <col min="8205" max="8205" width="1.5703125" style="452" customWidth="1"/>
    <col min="8206" max="8446" width="7.5703125" style="452"/>
    <col min="8447" max="8447" width="1" style="452" customWidth="1"/>
    <col min="8448" max="8448" width="2.85546875" style="452" customWidth="1"/>
    <col min="8449" max="8449" width="4.28515625" style="452" customWidth="1"/>
    <col min="8450" max="8450" width="36.7109375" style="452" customWidth="1"/>
    <col min="8451" max="8451" width="1.5703125" style="452" customWidth="1"/>
    <col min="8452" max="8453" width="9.85546875" style="452" customWidth="1"/>
    <col min="8454" max="8454" width="13.28515625" style="452" customWidth="1"/>
    <col min="8455" max="8455" width="1.7109375" style="452" customWidth="1"/>
    <col min="8456" max="8457" width="9.85546875" style="452" customWidth="1"/>
    <col min="8458" max="8458" width="13.28515625" style="452" customWidth="1"/>
    <col min="8459" max="8459" width="0.5703125" style="452" customWidth="1"/>
    <col min="8460" max="8460" width="7.5703125" style="452" hidden="1" customWidth="1"/>
    <col min="8461" max="8461" width="1.5703125" style="452" customWidth="1"/>
    <col min="8462" max="8702" width="7.5703125" style="452"/>
    <col min="8703" max="8703" width="1" style="452" customWidth="1"/>
    <col min="8704" max="8704" width="2.85546875" style="452" customWidth="1"/>
    <col min="8705" max="8705" width="4.28515625" style="452" customWidth="1"/>
    <col min="8706" max="8706" width="36.7109375" style="452" customWidth="1"/>
    <col min="8707" max="8707" width="1.5703125" style="452" customWidth="1"/>
    <col min="8708" max="8709" width="9.85546875" style="452" customWidth="1"/>
    <col min="8710" max="8710" width="13.28515625" style="452" customWidth="1"/>
    <col min="8711" max="8711" width="1.7109375" style="452" customWidth="1"/>
    <col min="8712" max="8713" width="9.85546875" style="452" customWidth="1"/>
    <col min="8714" max="8714" width="13.28515625" style="452" customWidth="1"/>
    <col min="8715" max="8715" width="0.5703125" style="452" customWidth="1"/>
    <col min="8716" max="8716" width="7.5703125" style="452" hidden="1" customWidth="1"/>
    <col min="8717" max="8717" width="1.5703125" style="452" customWidth="1"/>
    <col min="8718" max="8958" width="7.5703125" style="452"/>
    <col min="8959" max="8959" width="1" style="452" customWidth="1"/>
    <col min="8960" max="8960" width="2.85546875" style="452" customWidth="1"/>
    <col min="8961" max="8961" width="4.28515625" style="452" customWidth="1"/>
    <col min="8962" max="8962" width="36.7109375" style="452" customWidth="1"/>
    <col min="8963" max="8963" width="1.5703125" style="452" customWidth="1"/>
    <col min="8964" max="8965" width="9.85546875" style="452" customWidth="1"/>
    <col min="8966" max="8966" width="13.28515625" style="452" customWidth="1"/>
    <col min="8967" max="8967" width="1.7109375" style="452" customWidth="1"/>
    <col min="8968" max="8969" width="9.85546875" style="452" customWidth="1"/>
    <col min="8970" max="8970" width="13.28515625" style="452" customWidth="1"/>
    <col min="8971" max="8971" width="0.5703125" style="452" customWidth="1"/>
    <col min="8972" max="8972" width="7.5703125" style="452" hidden="1" customWidth="1"/>
    <col min="8973" max="8973" width="1.5703125" style="452" customWidth="1"/>
    <col min="8974" max="9214" width="7.5703125" style="452"/>
    <col min="9215" max="9215" width="1" style="452" customWidth="1"/>
    <col min="9216" max="9216" width="2.85546875" style="452" customWidth="1"/>
    <col min="9217" max="9217" width="4.28515625" style="452" customWidth="1"/>
    <col min="9218" max="9218" width="36.7109375" style="452" customWidth="1"/>
    <col min="9219" max="9219" width="1.5703125" style="452" customWidth="1"/>
    <col min="9220" max="9221" width="9.85546875" style="452" customWidth="1"/>
    <col min="9222" max="9222" width="13.28515625" style="452" customWidth="1"/>
    <col min="9223" max="9223" width="1.7109375" style="452" customWidth="1"/>
    <col min="9224" max="9225" width="9.85546875" style="452" customWidth="1"/>
    <col min="9226" max="9226" width="13.28515625" style="452" customWidth="1"/>
    <col min="9227" max="9227" width="0.5703125" style="452" customWidth="1"/>
    <col min="9228" max="9228" width="7.5703125" style="452" hidden="1" customWidth="1"/>
    <col min="9229" max="9229" width="1.5703125" style="452" customWidth="1"/>
    <col min="9230" max="9470" width="7.5703125" style="452"/>
    <col min="9471" max="9471" width="1" style="452" customWidth="1"/>
    <col min="9472" max="9472" width="2.85546875" style="452" customWidth="1"/>
    <col min="9473" max="9473" width="4.28515625" style="452" customWidth="1"/>
    <col min="9474" max="9474" width="36.7109375" style="452" customWidth="1"/>
    <col min="9475" max="9475" width="1.5703125" style="452" customWidth="1"/>
    <col min="9476" max="9477" width="9.85546875" style="452" customWidth="1"/>
    <col min="9478" max="9478" width="13.28515625" style="452" customWidth="1"/>
    <col min="9479" max="9479" width="1.7109375" style="452" customWidth="1"/>
    <col min="9480" max="9481" width="9.85546875" style="452" customWidth="1"/>
    <col min="9482" max="9482" width="13.28515625" style="452" customWidth="1"/>
    <col min="9483" max="9483" width="0.5703125" style="452" customWidth="1"/>
    <col min="9484" max="9484" width="7.5703125" style="452" hidden="1" customWidth="1"/>
    <col min="9485" max="9485" width="1.5703125" style="452" customWidth="1"/>
    <col min="9486" max="9726" width="7.5703125" style="452"/>
    <col min="9727" max="9727" width="1" style="452" customWidth="1"/>
    <col min="9728" max="9728" width="2.85546875" style="452" customWidth="1"/>
    <col min="9729" max="9729" width="4.28515625" style="452" customWidth="1"/>
    <col min="9730" max="9730" width="36.7109375" style="452" customWidth="1"/>
    <col min="9731" max="9731" width="1.5703125" style="452" customWidth="1"/>
    <col min="9732" max="9733" width="9.85546875" style="452" customWidth="1"/>
    <col min="9734" max="9734" width="13.28515625" style="452" customWidth="1"/>
    <col min="9735" max="9735" width="1.7109375" style="452" customWidth="1"/>
    <col min="9736" max="9737" width="9.85546875" style="452" customWidth="1"/>
    <col min="9738" max="9738" width="13.28515625" style="452" customWidth="1"/>
    <col min="9739" max="9739" width="0.5703125" style="452" customWidth="1"/>
    <col min="9740" max="9740" width="7.5703125" style="452" hidden="1" customWidth="1"/>
    <col min="9741" max="9741" width="1.5703125" style="452" customWidth="1"/>
    <col min="9742" max="9982" width="7.5703125" style="452"/>
    <col min="9983" max="9983" width="1" style="452" customWidth="1"/>
    <col min="9984" max="9984" width="2.85546875" style="452" customWidth="1"/>
    <col min="9985" max="9985" width="4.28515625" style="452" customWidth="1"/>
    <col min="9986" max="9986" width="36.7109375" style="452" customWidth="1"/>
    <col min="9987" max="9987" width="1.5703125" style="452" customWidth="1"/>
    <col min="9988" max="9989" width="9.85546875" style="452" customWidth="1"/>
    <col min="9990" max="9990" width="13.28515625" style="452" customWidth="1"/>
    <col min="9991" max="9991" width="1.7109375" style="452" customWidth="1"/>
    <col min="9992" max="9993" width="9.85546875" style="452" customWidth="1"/>
    <col min="9994" max="9994" width="13.28515625" style="452" customWidth="1"/>
    <col min="9995" max="9995" width="0.5703125" style="452" customWidth="1"/>
    <col min="9996" max="9996" width="7.5703125" style="452" hidden="1" customWidth="1"/>
    <col min="9997" max="9997" width="1.5703125" style="452" customWidth="1"/>
    <col min="9998" max="10238" width="7.5703125" style="452"/>
    <col min="10239" max="10239" width="1" style="452" customWidth="1"/>
    <col min="10240" max="10240" width="2.85546875" style="452" customWidth="1"/>
    <col min="10241" max="10241" width="4.28515625" style="452" customWidth="1"/>
    <col min="10242" max="10242" width="36.7109375" style="452" customWidth="1"/>
    <col min="10243" max="10243" width="1.5703125" style="452" customWidth="1"/>
    <col min="10244" max="10245" width="9.85546875" style="452" customWidth="1"/>
    <col min="10246" max="10246" width="13.28515625" style="452" customWidth="1"/>
    <col min="10247" max="10247" width="1.7109375" style="452" customWidth="1"/>
    <col min="10248" max="10249" width="9.85546875" style="452" customWidth="1"/>
    <col min="10250" max="10250" width="13.28515625" style="452" customWidth="1"/>
    <col min="10251" max="10251" width="0.5703125" style="452" customWidth="1"/>
    <col min="10252" max="10252" width="7.5703125" style="452" hidden="1" customWidth="1"/>
    <col min="10253" max="10253" width="1.5703125" style="452" customWidth="1"/>
    <col min="10254" max="10494" width="7.5703125" style="452"/>
    <col min="10495" max="10495" width="1" style="452" customWidth="1"/>
    <col min="10496" max="10496" width="2.85546875" style="452" customWidth="1"/>
    <col min="10497" max="10497" width="4.28515625" style="452" customWidth="1"/>
    <col min="10498" max="10498" width="36.7109375" style="452" customWidth="1"/>
    <col min="10499" max="10499" width="1.5703125" style="452" customWidth="1"/>
    <col min="10500" max="10501" width="9.85546875" style="452" customWidth="1"/>
    <col min="10502" max="10502" width="13.28515625" style="452" customWidth="1"/>
    <col min="10503" max="10503" width="1.7109375" style="452" customWidth="1"/>
    <col min="10504" max="10505" width="9.85546875" style="452" customWidth="1"/>
    <col min="10506" max="10506" width="13.28515625" style="452" customWidth="1"/>
    <col min="10507" max="10507" width="0.5703125" style="452" customWidth="1"/>
    <col min="10508" max="10508" width="7.5703125" style="452" hidden="1" customWidth="1"/>
    <col min="10509" max="10509" width="1.5703125" style="452" customWidth="1"/>
    <col min="10510" max="10750" width="7.5703125" style="452"/>
    <col min="10751" max="10751" width="1" style="452" customWidth="1"/>
    <col min="10752" max="10752" width="2.85546875" style="452" customWidth="1"/>
    <col min="10753" max="10753" width="4.28515625" style="452" customWidth="1"/>
    <col min="10754" max="10754" width="36.7109375" style="452" customWidth="1"/>
    <col min="10755" max="10755" width="1.5703125" style="452" customWidth="1"/>
    <col min="10756" max="10757" width="9.85546875" style="452" customWidth="1"/>
    <col min="10758" max="10758" width="13.28515625" style="452" customWidth="1"/>
    <col min="10759" max="10759" width="1.7109375" style="452" customWidth="1"/>
    <col min="10760" max="10761" width="9.85546875" style="452" customWidth="1"/>
    <col min="10762" max="10762" width="13.28515625" style="452" customWidth="1"/>
    <col min="10763" max="10763" width="0.5703125" style="452" customWidth="1"/>
    <col min="10764" max="10764" width="7.5703125" style="452" hidden="1" customWidth="1"/>
    <col min="10765" max="10765" width="1.5703125" style="452" customWidth="1"/>
    <col min="10766" max="11006" width="7.5703125" style="452"/>
    <col min="11007" max="11007" width="1" style="452" customWidth="1"/>
    <col min="11008" max="11008" width="2.85546875" style="452" customWidth="1"/>
    <col min="11009" max="11009" width="4.28515625" style="452" customWidth="1"/>
    <col min="11010" max="11010" width="36.7109375" style="452" customWidth="1"/>
    <col min="11011" max="11011" width="1.5703125" style="452" customWidth="1"/>
    <col min="11012" max="11013" width="9.85546875" style="452" customWidth="1"/>
    <col min="11014" max="11014" width="13.28515625" style="452" customWidth="1"/>
    <col min="11015" max="11015" width="1.7109375" style="452" customWidth="1"/>
    <col min="11016" max="11017" width="9.85546875" style="452" customWidth="1"/>
    <col min="11018" max="11018" width="13.28515625" style="452" customWidth="1"/>
    <col min="11019" max="11019" width="0.5703125" style="452" customWidth="1"/>
    <col min="11020" max="11020" width="7.5703125" style="452" hidden="1" customWidth="1"/>
    <col min="11021" max="11021" width="1.5703125" style="452" customWidth="1"/>
    <col min="11022" max="11262" width="7.5703125" style="452"/>
    <col min="11263" max="11263" width="1" style="452" customWidth="1"/>
    <col min="11264" max="11264" width="2.85546875" style="452" customWidth="1"/>
    <col min="11265" max="11265" width="4.28515625" style="452" customWidth="1"/>
    <col min="11266" max="11266" width="36.7109375" style="452" customWidth="1"/>
    <col min="11267" max="11267" width="1.5703125" style="452" customWidth="1"/>
    <col min="11268" max="11269" width="9.85546875" style="452" customWidth="1"/>
    <col min="11270" max="11270" width="13.28515625" style="452" customWidth="1"/>
    <col min="11271" max="11271" width="1.7109375" style="452" customWidth="1"/>
    <col min="11272" max="11273" width="9.85546875" style="452" customWidth="1"/>
    <col min="11274" max="11274" width="13.28515625" style="452" customWidth="1"/>
    <col min="11275" max="11275" width="0.5703125" style="452" customWidth="1"/>
    <col min="11276" max="11276" width="7.5703125" style="452" hidden="1" customWidth="1"/>
    <col min="11277" max="11277" width="1.5703125" style="452" customWidth="1"/>
    <col min="11278" max="11518" width="7.5703125" style="452"/>
    <col min="11519" max="11519" width="1" style="452" customWidth="1"/>
    <col min="11520" max="11520" width="2.85546875" style="452" customWidth="1"/>
    <col min="11521" max="11521" width="4.28515625" style="452" customWidth="1"/>
    <col min="11522" max="11522" width="36.7109375" style="452" customWidth="1"/>
    <col min="11523" max="11523" width="1.5703125" style="452" customWidth="1"/>
    <col min="11524" max="11525" width="9.85546875" style="452" customWidth="1"/>
    <col min="11526" max="11526" width="13.28515625" style="452" customWidth="1"/>
    <col min="11527" max="11527" width="1.7109375" style="452" customWidth="1"/>
    <col min="11528" max="11529" width="9.85546875" style="452" customWidth="1"/>
    <col min="11530" max="11530" width="13.28515625" style="452" customWidth="1"/>
    <col min="11531" max="11531" width="0.5703125" style="452" customWidth="1"/>
    <col min="11532" max="11532" width="7.5703125" style="452" hidden="1" customWidth="1"/>
    <col min="11533" max="11533" width="1.5703125" style="452" customWidth="1"/>
    <col min="11534" max="11774" width="7.5703125" style="452"/>
    <col min="11775" max="11775" width="1" style="452" customWidth="1"/>
    <col min="11776" max="11776" width="2.85546875" style="452" customWidth="1"/>
    <col min="11777" max="11777" width="4.28515625" style="452" customWidth="1"/>
    <col min="11778" max="11778" width="36.7109375" style="452" customWidth="1"/>
    <col min="11779" max="11779" width="1.5703125" style="452" customWidth="1"/>
    <col min="11780" max="11781" width="9.85546875" style="452" customWidth="1"/>
    <col min="11782" max="11782" width="13.28515625" style="452" customWidth="1"/>
    <col min="11783" max="11783" width="1.7109375" style="452" customWidth="1"/>
    <col min="11784" max="11785" width="9.85546875" style="452" customWidth="1"/>
    <col min="11786" max="11786" width="13.28515625" style="452" customWidth="1"/>
    <col min="11787" max="11787" width="0.5703125" style="452" customWidth="1"/>
    <col min="11788" max="11788" width="7.5703125" style="452" hidden="1" customWidth="1"/>
    <col min="11789" max="11789" width="1.5703125" style="452" customWidth="1"/>
    <col min="11790" max="12030" width="7.5703125" style="452"/>
    <col min="12031" max="12031" width="1" style="452" customWidth="1"/>
    <col min="12032" max="12032" width="2.85546875" style="452" customWidth="1"/>
    <col min="12033" max="12033" width="4.28515625" style="452" customWidth="1"/>
    <col min="12034" max="12034" width="36.7109375" style="452" customWidth="1"/>
    <col min="12035" max="12035" width="1.5703125" style="452" customWidth="1"/>
    <col min="12036" max="12037" width="9.85546875" style="452" customWidth="1"/>
    <col min="12038" max="12038" width="13.28515625" style="452" customWidth="1"/>
    <col min="12039" max="12039" width="1.7109375" style="452" customWidth="1"/>
    <col min="12040" max="12041" width="9.85546875" style="452" customWidth="1"/>
    <col min="12042" max="12042" width="13.28515625" style="452" customWidth="1"/>
    <col min="12043" max="12043" width="0.5703125" style="452" customWidth="1"/>
    <col min="12044" max="12044" width="7.5703125" style="452" hidden="1" customWidth="1"/>
    <col min="12045" max="12045" width="1.5703125" style="452" customWidth="1"/>
    <col min="12046" max="12286" width="7.5703125" style="452"/>
    <col min="12287" max="12287" width="1" style="452" customWidth="1"/>
    <col min="12288" max="12288" width="2.85546875" style="452" customWidth="1"/>
    <col min="12289" max="12289" width="4.28515625" style="452" customWidth="1"/>
    <col min="12290" max="12290" width="36.7109375" style="452" customWidth="1"/>
    <col min="12291" max="12291" width="1.5703125" style="452" customWidth="1"/>
    <col min="12292" max="12293" width="9.85546875" style="452" customWidth="1"/>
    <col min="12294" max="12294" width="13.28515625" style="452" customWidth="1"/>
    <col min="12295" max="12295" width="1.7109375" style="452" customWidth="1"/>
    <col min="12296" max="12297" width="9.85546875" style="452" customWidth="1"/>
    <col min="12298" max="12298" width="13.28515625" style="452" customWidth="1"/>
    <col min="12299" max="12299" width="0.5703125" style="452" customWidth="1"/>
    <col min="12300" max="12300" width="7.5703125" style="452" hidden="1" customWidth="1"/>
    <col min="12301" max="12301" width="1.5703125" style="452" customWidth="1"/>
    <col min="12302" max="12542" width="7.5703125" style="452"/>
    <col min="12543" max="12543" width="1" style="452" customWidth="1"/>
    <col min="12544" max="12544" width="2.85546875" style="452" customWidth="1"/>
    <col min="12545" max="12545" width="4.28515625" style="452" customWidth="1"/>
    <col min="12546" max="12546" width="36.7109375" style="452" customWidth="1"/>
    <col min="12547" max="12547" width="1.5703125" style="452" customWidth="1"/>
    <col min="12548" max="12549" width="9.85546875" style="452" customWidth="1"/>
    <col min="12550" max="12550" width="13.28515625" style="452" customWidth="1"/>
    <col min="12551" max="12551" width="1.7109375" style="452" customWidth="1"/>
    <col min="12552" max="12553" width="9.85546875" style="452" customWidth="1"/>
    <col min="12554" max="12554" width="13.28515625" style="452" customWidth="1"/>
    <col min="12555" max="12555" width="0.5703125" style="452" customWidth="1"/>
    <col min="12556" max="12556" width="7.5703125" style="452" hidden="1" customWidth="1"/>
    <col min="12557" max="12557" width="1.5703125" style="452" customWidth="1"/>
    <col min="12558" max="12798" width="7.5703125" style="452"/>
    <col min="12799" max="12799" width="1" style="452" customWidth="1"/>
    <col min="12800" max="12800" width="2.85546875" style="452" customWidth="1"/>
    <col min="12801" max="12801" width="4.28515625" style="452" customWidth="1"/>
    <col min="12802" max="12802" width="36.7109375" style="452" customWidth="1"/>
    <col min="12803" max="12803" width="1.5703125" style="452" customWidth="1"/>
    <col min="12804" max="12805" width="9.85546875" style="452" customWidth="1"/>
    <col min="12806" max="12806" width="13.28515625" style="452" customWidth="1"/>
    <col min="12807" max="12807" width="1.7109375" style="452" customWidth="1"/>
    <col min="12808" max="12809" width="9.85546875" style="452" customWidth="1"/>
    <col min="12810" max="12810" width="13.28515625" style="452" customWidth="1"/>
    <col min="12811" max="12811" width="0.5703125" style="452" customWidth="1"/>
    <col min="12812" max="12812" width="7.5703125" style="452" hidden="1" customWidth="1"/>
    <col min="12813" max="12813" width="1.5703125" style="452" customWidth="1"/>
    <col min="12814" max="13054" width="7.5703125" style="452"/>
    <col min="13055" max="13055" width="1" style="452" customWidth="1"/>
    <col min="13056" max="13056" width="2.85546875" style="452" customWidth="1"/>
    <col min="13057" max="13057" width="4.28515625" style="452" customWidth="1"/>
    <col min="13058" max="13058" width="36.7109375" style="452" customWidth="1"/>
    <col min="13059" max="13059" width="1.5703125" style="452" customWidth="1"/>
    <col min="13060" max="13061" width="9.85546875" style="452" customWidth="1"/>
    <col min="13062" max="13062" width="13.28515625" style="452" customWidth="1"/>
    <col min="13063" max="13063" width="1.7109375" style="452" customWidth="1"/>
    <col min="13064" max="13065" width="9.85546875" style="452" customWidth="1"/>
    <col min="13066" max="13066" width="13.28515625" style="452" customWidth="1"/>
    <col min="13067" max="13067" width="0.5703125" style="452" customWidth="1"/>
    <col min="13068" max="13068" width="7.5703125" style="452" hidden="1" customWidth="1"/>
    <col min="13069" max="13069" width="1.5703125" style="452" customWidth="1"/>
    <col min="13070" max="13310" width="7.5703125" style="452"/>
    <col min="13311" max="13311" width="1" style="452" customWidth="1"/>
    <col min="13312" max="13312" width="2.85546875" style="452" customWidth="1"/>
    <col min="13313" max="13313" width="4.28515625" style="452" customWidth="1"/>
    <col min="13314" max="13314" width="36.7109375" style="452" customWidth="1"/>
    <col min="13315" max="13315" width="1.5703125" style="452" customWidth="1"/>
    <col min="13316" max="13317" width="9.85546875" style="452" customWidth="1"/>
    <col min="13318" max="13318" width="13.28515625" style="452" customWidth="1"/>
    <col min="13319" max="13319" width="1.7109375" style="452" customWidth="1"/>
    <col min="13320" max="13321" width="9.85546875" style="452" customWidth="1"/>
    <col min="13322" max="13322" width="13.28515625" style="452" customWidth="1"/>
    <col min="13323" max="13323" width="0.5703125" style="452" customWidth="1"/>
    <col min="13324" max="13324" width="7.5703125" style="452" hidden="1" customWidth="1"/>
    <col min="13325" max="13325" width="1.5703125" style="452" customWidth="1"/>
    <col min="13326" max="13566" width="7.5703125" style="452"/>
    <col min="13567" max="13567" width="1" style="452" customWidth="1"/>
    <col min="13568" max="13568" width="2.85546875" style="452" customWidth="1"/>
    <col min="13569" max="13569" width="4.28515625" style="452" customWidth="1"/>
    <col min="13570" max="13570" width="36.7109375" style="452" customWidth="1"/>
    <col min="13571" max="13571" width="1.5703125" style="452" customWidth="1"/>
    <col min="13572" max="13573" width="9.85546875" style="452" customWidth="1"/>
    <col min="13574" max="13574" width="13.28515625" style="452" customWidth="1"/>
    <col min="13575" max="13575" width="1.7109375" style="452" customWidth="1"/>
    <col min="13576" max="13577" width="9.85546875" style="452" customWidth="1"/>
    <col min="13578" max="13578" width="13.28515625" style="452" customWidth="1"/>
    <col min="13579" max="13579" width="0.5703125" style="452" customWidth="1"/>
    <col min="13580" max="13580" width="7.5703125" style="452" hidden="1" customWidth="1"/>
    <col min="13581" max="13581" width="1.5703125" style="452" customWidth="1"/>
    <col min="13582" max="13822" width="7.5703125" style="452"/>
    <col min="13823" max="13823" width="1" style="452" customWidth="1"/>
    <col min="13824" max="13824" width="2.85546875" style="452" customWidth="1"/>
    <col min="13825" max="13825" width="4.28515625" style="452" customWidth="1"/>
    <col min="13826" max="13826" width="36.7109375" style="452" customWidth="1"/>
    <col min="13827" max="13827" width="1.5703125" style="452" customWidth="1"/>
    <col min="13828" max="13829" width="9.85546875" style="452" customWidth="1"/>
    <col min="13830" max="13830" width="13.28515625" style="452" customWidth="1"/>
    <col min="13831" max="13831" width="1.7109375" style="452" customWidth="1"/>
    <col min="13832" max="13833" width="9.85546875" style="452" customWidth="1"/>
    <col min="13834" max="13834" width="13.28515625" style="452" customWidth="1"/>
    <col min="13835" max="13835" width="0.5703125" style="452" customWidth="1"/>
    <col min="13836" max="13836" width="7.5703125" style="452" hidden="1" customWidth="1"/>
    <col min="13837" max="13837" width="1.5703125" style="452" customWidth="1"/>
    <col min="13838" max="14078" width="7.5703125" style="452"/>
    <col min="14079" max="14079" width="1" style="452" customWidth="1"/>
    <col min="14080" max="14080" width="2.85546875" style="452" customWidth="1"/>
    <col min="14081" max="14081" width="4.28515625" style="452" customWidth="1"/>
    <col min="14082" max="14082" width="36.7109375" style="452" customWidth="1"/>
    <col min="14083" max="14083" width="1.5703125" style="452" customWidth="1"/>
    <col min="14084" max="14085" width="9.85546875" style="452" customWidth="1"/>
    <col min="14086" max="14086" width="13.28515625" style="452" customWidth="1"/>
    <col min="14087" max="14087" width="1.7109375" style="452" customWidth="1"/>
    <col min="14088" max="14089" width="9.85546875" style="452" customWidth="1"/>
    <col min="14090" max="14090" width="13.28515625" style="452" customWidth="1"/>
    <col min="14091" max="14091" width="0.5703125" style="452" customWidth="1"/>
    <col min="14092" max="14092" width="7.5703125" style="452" hidden="1" customWidth="1"/>
    <col min="14093" max="14093" width="1.5703125" style="452" customWidth="1"/>
    <col min="14094" max="14334" width="7.5703125" style="452"/>
    <col min="14335" max="14335" width="1" style="452" customWidth="1"/>
    <col min="14336" max="14336" width="2.85546875" style="452" customWidth="1"/>
    <col min="14337" max="14337" width="4.28515625" style="452" customWidth="1"/>
    <col min="14338" max="14338" width="36.7109375" style="452" customWidth="1"/>
    <col min="14339" max="14339" width="1.5703125" style="452" customWidth="1"/>
    <col min="14340" max="14341" width="9.85546875" style="452" customWidth="1"/>
    <col min="14342" max="14342" width="13.28515625" style="452" customWidth="1"/>
    <col min="14343" max="14343" width="1.7109375" style="452" customWidth="1"/>
    <col min="14344" max="14345" width="9.85546875" style="452" customWidth="1"/>
    <col min="14346" max="14346" width="13.28515625" style="452" customWidth="1"/>
    <col min="14347" max="14347" width="0.5703125" style="452" customWidth="1"/>
    <col min="14348" max="14348" width="7.5703125" style="452" hidden="1" customWidth="1"/>
    <col min="14349" max="14349" width="1.5703125" style="452" customWidth="1"/>
    <col min="14350" max="14590" width="7.5703125" style="452"/>
    <col min="14591" max="14591" width="1" style="452" customWidth="1"/>
    <col min="14592" max="14592" width="2.85546875" style="452" customWidth="1"/>
    <col min="14593" max="14593" width="4.28515625" style="452" customWidth="1"/>
    <col min="14594" max="14594" width="36.7109375" style="452" customWidth="1"/>
    <col min="14595" max="14595" width="1.5703125" style="452" customWidth="1"/>
    <col min="14596" max="14597" width="9.85546875" style="452" customWidth="1"/>
    <col min="14598" max="14598" width="13.28515625" style="452" customWidth="1"/>
    <col min="14599" max="14599" width="1.7109375" style="452" customWidth="1"/>
    <col min="14600" max="14601" width="9.85546875" style="452" customWidth="1"/>
    <col min="14602" max="14602" width="13.28515625" style="452" customWidth="1"/>
    <col min="14603" max="14603" width="0.5703125" style="452" customWidth="1"/>
    <col min="14604" max="14604" width="7.5703125" style="452" hidden="1" customWidth="1"/>
    <col min="14605" max="14605" width="1.5703125" style="452" customWidth="1"/>
    <col min="14606" max="14846" width="7.5703125" style="452"/>
    <col min="14847" max="14847" width="1" style="452" customWidth="1"/>
    <col min="14848" max="14848" width="2.85546875" style="452" customWidth="1"/>
    <col min="14849" max="14849" width="4.28515625" style="452" customWidth="1"/>
    <col min="14850" max="14850" width="36.7109375" style="452" customWidth="1"/>
    <col min="14851" max="14851" width="1.5703125" style="452" customWidth="1"/>
    <col min="14852" max="14853" width="9.85546875" style="452" customWidth="1"/>
    <col min="14854" max="14854" width="13.28515625" style="452" customWidth="1"/>
    <col min="14855" max="14855" width="1.7109375" style="452" customWidth="1"/>
    <col min="14856" max="14857" width="9.85546875" style="452" customWidth="1"/>
    <col min="14858" max="14858" width="13.28515625" style="452" customWidth="1"/>
    <col min="14859" max="14859" width="0.5703125" style="452" customWidth="1"/>
    <col min="14860" max="14860" width="7.5703125" style="452" hidden="1" customWidth="1"/>
    <col min="14861" max="14861" width="1.5703125" style="452" customWidth="1"/>
    <col min="14862" max="15102" width="7.5703125" style="452"/>
    <col min="15103" max="15103" width="1" style="452" customWidth="1"/>
    <col min="15104" max="15104" width="2.85546875" style="452" customWidth="1"/>
    <col min="15105" max="15105" width="4.28515625" style="452" customWidth="1"/>
    <col min="15106" max="15106" width="36.7109375" style="452" customWidth="1"/>
    <col min="15107" max="15107" width="1.5703125" style="452" customWidth="1"/>
    <col min="15108" max="15109" width="9.85546875" style="452" customWidth="1"/>
    <col min="15110" max="15110" width="13.28515625" style="452" customWidth="1"/>
    <col min="15111" max="15111" width="1.7109375" style="452" customWidth="1"/>
    <col min="15112" max="15113" width="9.85546875" style="452" customWidth="1"/>
    <col min="15114" max="15114" width="13.28515625" style="452" customWidth="1"/>
    <col min="15115" max="15115" width="0.5703125" style="452" customWidth="1"/>
    <col min="15116" max="15116" width="7.5703125" style="452" hidden="1" customWidth="1"/>
    <col min="15117" max="15117" width="1.5703125" style="452" customWidth="1"/>
    <col min="15118" max="15358" width="7.5703125" style="452"/>
    <col min="15359" max="15359" width="1" style="452" customWidth="1"/>
    <col min="15360" max="15360" width="2.85546875" style="452" customWidth="1"/>
    <col min="15361" max="15361" width="4.28515625" style="452" customWidth="1"/>
    <col min="15362" max="15362" width="36.7109375" style="452" customWidth="1"/>
    <col min="15363" max="15363" width="1.5703125" style="452" customWidth="1"/>
    <col min="15364" max="15365" width="9.85546875" style="452" customWidth="1"/>
    <col min="15366" max="15366" width="13.28515625" style="452" customWidth="1"/>
    <col min="15367" max="15367" width="1.7109375" style="452" customWidth="1"/>
    <col min="15368" max="15369" width="9.85546875" style="452" customWidth="1"/>
    <col min="15370" max="15370" width="13.28515625" style="452" customWidth="1"/>
    <col min="15371" max="15371" width="0.5703125" style="452" customWidth="1"/>
    <col min="15372" max="15372" width="7.5703125" style="452" hidden="1" customWidth="1"/>
    <col min="15373" max="15373" width="1.5703125" style="452" customWidth="1"/>
    <col min="15374" max="15614" width="7.5703125" style="452"/>
    <col min="15615" max="15615" width="1" style="452" customWidth="1"/>
    <col min="15616" max="15616" width="2.85546875" style="452" customWidth="1"/>
    <col min="15617" max="15617" width="4.28515625" style="452" customWidth="1"/>
    <col min="15618" max="15618" width="36.7109375" style="452" customWidth="1"/>
    <col min="15619" max="15619" width="1.5703125" style="452" customWidth="1"/>
    <col min="15620" max="15621" width="9.85546875" style="452" customWidth="1"/>
    <col min="15622" max="15622" width="13.28515625" style="452" customWidth="1"/>
    <col min="15623" max="15623" width="1.7109375" style="452" customWidth="1"/>
    <col min="15624" max="15625" width="9.85546875" style="452" customWidth="1"/>
    <col min="15626" max="15626" width="13.28515625" style="452" customWidth="1"/>
    <col min="15627" max="15627" width="0.5703125" style="452" customWidth="1"/>
    <col min="15628" max="15628" width="7.5703125" style="452" hidden="1" customWidth="1"/>
    <col min="15629" max="15629" width="1.5703125" style="452" customWidth="1"/>
    <col min="15630" max="15870" width="7.5703125" style="452"/>
    <col min="15871" max="15871" width="1" style="452" customWidth="1"/>
    <col min="15872" max="15872" width="2.85546875" style="452" customWidth="1"/>
    <col min="15873" max="15873" width="4.28515625" style="452" customWidth="1"/>
    <col min="15874" max="15874" width="36.7109375" style="452" customWidth="1"/>
    <col min="15875" max="15875" width="1.5703125" style="452" customWidth="1"/>
    <col min="15876" max="15877" width="9.85546875" style="452" customWidth="1"/>
    <col min="15878" max="15878" width="13.28515625" style="452" customWidth="1"/>
    <col min="15879" max="15879" width="1.7109375" style="452" customWidth="1"/>
    <col min="15880" max="15881" width="9.85546875" style="452" customWidth="1"/>
    <col min="15882" max="15882" width="13.28515625" style="452" customWidth="1"/>
    <col min="15883" max="15883" width="0.5703125" style="452" customWidth="1"/>
    <col min="15884" max="15884" width="7.5703125" style="452" hidden="1" customWidth="1"/>
    <col min="15885" max="15885" width="1.5703125" style="452" customWidth="1"/>
    <col min="15886" max="16126" width="7.5703125" style="452"/>
    <col min="16127" max="16127" width="1" style="452" customWidth="1"/>
    <col min="16128" max="16128" width="2.85546875" style="452" customWidth="1"/>
    <col min="16129" max="16129" width="4.28515625" style="452" customWidth="1"/>
    <col min="16130" max="16130" width="36.7109375" style="452" customWidth="1"/>
    <col min="16131" max="16131" width="1.5703125" style="452" customWidth="1"/>
    <col min="16132" max="16133" width="9.85546875" style="452" customWidth="1"/>
    <col min="16134" max="16134" width="13.28515625" style="452" customWidth="1"/>
    <col min="16135" max="16135" width="1.7109375" style="452" customWidth="1"/>
    <col min="16136" max="16137" width="9.85546875" style="452" customWidth="1"/>
    <col min="16138" max="16138" width="13.28515625" style="452" customWidth="1"/>
    <col min="16139" max="16139" width="0.5703125" style="452" customWidth="1"/>
    <col min="16140" max="16140" width="7.5703125" style="452" hidden="1" customWidth="1"/>
    <col min="16141" max="16141" width="1.5703125" style="452" customWidth="1"/>
    <col min="16142" max="16384" width="7.5703125" style="452"/>
  </cols>
  <sheetData>
    <row r="2" spans="1:13" s="529" customFormat="1" ht="16.5" customHeight="1">
      <c r="B2" s="453" t="s">
        <v>1219</v>
      </c>
      <c r="C2" s="454" t="s">
        <v>746</v>
      </c>
      <c r="D2" s="574"/>
    </row>
    <row r="3" spans="1:13" s="529" customFormat="1" ht="16.5" customHeight="1">
      <c r="B3" s="453"/>
      <c r="C3" s="454" t="s">
        <v>1170</v>
      </c>
      <c r="D3" s="574"/>
    </row>
    <row r="4" spans="1:13" s="529" customFormat="1" ht="16.5" customHeight="1">
      <c r="B4" s="456" t="s">
        <v>1220</v>
      </c>
      <c r="C4" s="457" t="s">
        <v>751</v>
      </c>
      <c r="D4" s="574"/>
    </row>
    <row r="5" spans="1:13" s="529" customFormat="1" ht="16.5" customHeight="1">
      <c r="B5" s="456"/>
      <c r="C5" s="457" t="s">
        <v>1169</v>
      </c>
      <c r="D5" s="574"/>
    </row>
    <row r="6" spans="1:13" s="529" customFormat="1" ht="16.5" customHeight="1" thickBot="1">
      <c r="A6" s="623"/>
      <c r="D6" s="574"/>
    </row>
    <row r="7" spans="1:13" s="529" customFormat="1" ht="3" customHeight="1" thickTop="1">
      <c r="A7" s="460"/>
      <c r="B7" s="460"/>
      <c r="C7" s="460"/>
      <c r="D7" s="624"/>
      <c r="E7" s="460"/>
      <c r="F7" s="460"/>
      <c r="G7" s="460"/>
      <c r="H7" s="460"/>
      <c r="I7" s="460"/>
      <c r="J7" s="460"/>
      <c r="K7" s="460"/>
      <c r="L7" s="460"/>
      <c r="M7" s="438"/>
    </row>
    <row r="8" spans="1:13" s="529" customFormat="1" ht="17.100000000000001" customHeight="1">
      <c r="A8" s="438"/>
      <c r="B8" s="461" t="s">
        <v>707</v>
      </c>
      <c r="C8" s="438"/>
      <c r="D8" s="463" t="s">
        <v>1</v>
      </c>
      <c r="E8" s="1722" t="s">
        <v>708</v>
      </c>
      <c r="F8" s="1722"/>
      <c r="G8" s="1722"/>
      <c r="H8" s="413"/>
      <c r="I8" s="1722" t="s">
        <v>709</v>
      </c>
      <c r="J8" s="1722"/>
      <c r="K8" s="1722"/>
      <c r="L8" s="468"/>
      <c r="M8" s="468"/>
    </row>
    <row r="9" spans="1:13" s="529" customFormat="1" ht="13.5">
      <c r="A9" s="438"/>
      <c r="B9" s="413" t="s">
        <v>710</v>
      </c>
      <c r="C9" s="438"/>
      <c r="D9" s="467" t="s">
        <v>6</v>
      </c>
      <c r="E9" s="1723" t="s">
        <v>711</v>
      </c>
      <c r="F9" s="1723"/>
      <c r="G9" s="1723"/>
      <c r="H9" s="482"/>
      <c r="I9" s="1723" t="s">
        <v>712</v>
      </c>
      <c r="J9" s="1723"/>
      <c r="K9" s="1723"/>
      <c r="L9" s="438"/>
      <c r="M9" s="438"/>
    </row>
    <row r="10" spans="1:13" s="529" customFormat="1" ht="17.100000000000001" customHeight="1">
      <c r="A10" s="438"/>
      <c r="B10" s="438"/>
      <c r="C10" s="438"/>
      <c r="D10" s="463"/>
      <c r="E10" s="510" t="s">
        <v>2</v>
      </c>
      <c r="F10" s="510" t="s">
        <v>33</v>
      </c>
      <c r="G10" s="510" t="s">
        <v>34</v>
      </c>
      <c r="H10" s="470"/>
      <c r="I10" s="510" t="s">
        <v>2</v>
      </c>
      <c r="J10" s="510" t="s">
        <v>33</v>
      </c>
      <c r="K10" s="510" t="s">
        <v>34</v>
      </c>
      <c r="L10" s="470"/>
      <c r="M10" s="470"/>
    </row>
    <row r="11" spans="1:13" s="529" customFormat="1" ht="16.5" customHeight="1">
      <c r="A11" s="438"/>
      <c r="B11" s="438"/>
      <c r="C11" s="438"/>
      <c r="D11" s="469"/>
      <c r="E11" s="471" t="s">
        <v>7</v>
      </c>
      <c r="F11" s="471" t="s">
        <v>35</v>
      </c>
      <c r="G11" s="471" t="s">
        <v>36</v>
      </c>
      <c r="H11" s="471"/>
      <c r="I11" s="471" t="s">
        <v>7</v>
      </c>
      <c r="J11" s="471" t="s">
        <v>35</v>
      </c>
      <c r="K11" s="471" t="s">
        <v>36</v>
      </c>
      <c r="L11" s="511"/>
      <c r="M11" s="511"/>
    </row>
    <row r="12" spans="1:13" ht="3" customHeight="1">
      <c r="A12" s="473"/>
      <c r="B12" s="473"/>
      <c r="C12" s="473"/>
      <c r="D12" s="566"/>
      <c r="E12" s="473"/>
      <c r="F12" s="473"/>
      <c r="G12" s="473"/>
      <c r="H12" s="473"/>
      <c r="I12" s="473"/>
      <c r="J12" s="473"/>
      <c r="K12" s="473"/>
      <c r="L12" s="473"/>
      <c r="M12" s="448"/>
    </row>
    <row r="13" spans="1:13" ht="6" customHeight="1">
      <c r="A13" s="448"/>
      <c r="B13" s="448"/>
      <c r="C13" s="448"/>
      <c r="D13" s="477"/>
      <c r="E13" s="448"/>
      <c r="F13" s="448"/>
      <c r="G13" s="448"/>
      <c r="H13" s="448"/>
      <c r="I13" s="448"/>
      <c r="J13" s="448"/>
      <c r="K13" s="448"/>
      <c r="L13" s="512"/>
      <c r="M13" s="448"/>
    </row>
    <row r="14" spans="1:13" ht="14.1" customHeight="1">
      <c r="A14" s="448"/>
      <c r="B14" s="461" t="s">
        <v>2</v>
      </c>
      <c r="C14" s="438"/>
      <c r="D14" s="1671">
        <v>2023</v>
      </c>
      <c r="E14" s="513">
        <f>SUM(E17,E20,E23,E26,E29,E32,E35,E38,E41,E44,E47)</f>
        <v>4272</v>
      </c>
      <c r="F14" s="513">
        <f>SUM(F17,F20,F23,F26,F29,F32,F35,F38,F41,F44,F47)</f>
        <v>2226</v>
      </c>
      <c r="G14" s="513">
        <f>SUM(G17,G20,G23,G26,G29,G32,G35,G38,G41,G44,G47)</f>
        <v>2046</v>
      </c>
      <c r="H14" s="532"/>
      <c r="I14" s="513">
        <f>SUM(I17,I20,I23,I26,I29,I32,I35,I38,I41,I44,I47)</f>
        <v>18203</v>
      </c>
      <c r="J14" s="513">
        <f>SUM(J17,J20,J23,J26,J29,J32,J35,J38,J41,J44,J47)</f>
        <v>6937</v>
      </c>
      <c r="K14" s="513">
        <f>SUM(K17,K20,K23,K26,K29,K32,K35,K38,K41,K44,K47)</f>
        <v>11266</v>
      </c>
      <c r="L14" s="438"/>
      <c r="M14" s="448"/>
    </row>
    <row r="15" spans="1:13" ht="14.1" customHeight="1">
      <c r="A15" s="448"/>
      <c r="B15" s="413" t="s">
        <v>7</v>
      </c>
      <c r="C15" s="438"/>
      <c r="D15" s="1671"/>
      <c r="E15" s="513"/>
      <c r="F15" s="513"/>
      <c r="G15" s="513"/>
      <c r="H15" s="532"/>
      <c r="I15" s="513"/>
      <c r="J15" s="513"/>
      <c r="K15" s="513"/>
      <c r="L15" s="438"/>
      <c r="M15" s="448"/>
    </row>
    <row r="16" spans="1:13" ht="14.1" customHeight="1">
      <c r="A16" s="448"/>
      <c r="B16" s="413"/>
      <c r="C16" s="438"/>
      <c r="D16" s="427"/>
      <c r="E16" s="514"/>
      <c r="F16" s="514"/>
      <c r="G16" s="514"/>
      <c r="H16" s="514"/>
      <c r="I16" s="514"/>
      <c r="J16" s="514"/>
      <c r="K16" s="514"/>
      <c r="L16" s="438"/>
      <c r="M16" s="448"/>
    </row>
    <row r="17" spans="1:15" ht="14.1" customHeight="1">
      <c r="A17" s="448"/>
      <c r="B17" s="461" t="s">
        <v>1164</v>
      </c>
      <c r="C17" s="466"/>
      <c r="D17" s="427">
        <v>2023</v>
      </c>
      <c r="E17" s="514">
        <f>SUM(F17:G17)</f>
        <v>91</v>
      </c>
      <c r="F17" s="514">
        <v>46</v>
      </c>
      <c r="G17" s="514">
        <v>45</v>
      </c>
      <c r="H17" s="514"/>
      <c r="I17" s="514">
        <f>SUM(J17:K17)</f>
        <v>92</v>
      </c>
      <c r="J17" s="514">
        <v>47</v>
      </c>
      <c r="K17" s="514">
        <v>45</v>
      </c>
      <c r="L17" s="626"/>
      <c r="M17" s="448"/>
      <c r="O17" s="452">
        <v>1</v>
      </c>
    </row>
    <row r="18" spans="1:15" ht="14.1" customHeight="1">
      <c r="A18" s="448"/>
      <c r="B18" s="413" t="s">
        <v>1165</v>
      </c>
      <c r="C18" s="482"/>
      <c r="D18" s="427"/>
      <c r="E18" s="514"/>
      <c r="F18" s="514"/>
      <c r="G18" s="514"/>
      <c r="H18" s="514"/>
      <c r="I18" s="514"/>
      <c r="J18" s="514"/>
      <c r="K18" s="514"/>
      <c r="L18" s="560"/>
      <c r="M18" s="449"/>
    </row>
    <row r="19" spans="1:15" ht="14.1" customHeight="1">
      <c r="A19" s="448"/>
      <c r="B19" s="413"/>
      <c r="C19" s="482"/>
      <c r="D19" s="427"/>
      <c r="E19" s="514"/>
      <c r="F19" s="514"/>
      <c r="G19" s="514"/>
      <c r="H19" s="514"/>
      <c r="I19" s="514"/>
      <c r="J19" s="514"/>
      <c r="K19" s="514"/>
      <c r="L19" s="560"/>
      <c r="M19" s="449"/>
    </row>
    <row r="20" spans="1:15" ht="14.1" customHeight="1">
      <c r="A20" s="448"/>
      <c r="B20" s="461" t="s">
        <v>713</v>
      </c>
      <c r="C20" s="438"/>
      <c r="D20" s="427">
        <v>2023</v>
      </c>
      <c r="E20" s="514">
        <f>SUM(F20:G20)</f>
        <v>446</v>
      </c>
      <c r="F20" s="514">
        <v>173</v>
      </c>
      <c r="G20" s="514">
        <v>273</v>
      </c>
      <c r="H20" s="514"/>
      <c r="I20" s="514">
        <f>SUM(J20:K20)</f>
        <v>3346</v>
      </c>
      <c r="J20" s="514">
        <v>698</v>
      </c>
      <c r="K20" s="514">
        <v>2648</v>
      </c>
      <c r="L20" s="626"/>
      <c r="M20" s="448"/>
      <c r="O20" s="452">
        <v>2</v>
      </c>
    </row>
    <row r="21" spans="1:15" ht="14.1" customHeight="1">
      <c r="A21" s="448"/>
      <c r="B21" s="413" t="s">
        <v>714</v>
      </c>
      <c r="C21" s="461"/>
      <c r="D21" s="427"/>
      <c r="E21" s="514"/>
      <c r="F21" s="514"/>
      <c r="G21" s="514"/>
      <c r="H21" s="514"/>
      <c r="I21" s="514"/>
      <c r="J21" s="514"/>
      <c r="K21" s="514"/>
      <c r="L21" s="560"/>
      <c r="M21" s="448"/>
      <c r="N21" s="452" t="s">
        <v>49</v>
      </c>
    </row>
    <row r="22" spans="1:15" ht="14.1" customHeight="1">
      <c r="A22" s="448"/>
      <c r="B22" s="413"/>
      <c r="C22" s="461"/>
      <c r="D22" s="427"/>
      <c r="E22" s="514"/>
      <c r="F22" s="514"/>
      <c r="G22" s="514"/>
      <c r="H22" s="514"/>
      <c r="I22" s="514"/>
      <c r="J22" s="514"/>
      <c r="K22" s="514"/>
      <c r="L22" s="560"/>
      <c r="M22" s="448"/>
    </row>
    <row r="23" spans="1:15" ht="14.1" customHeight="1">
      <c r="A23" s="448"/>
      <c r="B23" s="461" t="s">
        <v>754</v>
      </c>
      <c r="C23" s="466"/>
      <c r="D23" s="427">
        <v>2023</v>
      </c>
      <c r="E23" s="514">
        <f>SUM(F23:G23)</f>
        <v>476</v>
      </c>
      <c r="F23" s="514">
        <v>278</v>
      </c>
      <c r="G23" s="514">
        <v>198</v>
      </c>
      <c r="H23" s="514"/>
      <c r="I23" s="514">
        <f>SUM(J23:K23)</f>
        <v>1223</v>
      </c>
      <c r="J23" s="514">
        <v>411</v>
      </c>
      <c r="K23" s="514">
        <v>812</v>
      </c>
      <c r="L23" s="626"/>
      <c r="M23" s="448"/>
      <c r="O23" s="452">
        <v>3</v>
      </c>
    </row>
    <row r="24" spans="1:15" ht="14.1" customHeight="1">
      <c r="A24" s="448"/>
      <c r="B24" s="413" t="s">
        <v>1163</v>
      </c>
      <c r="C24" s="482"/>
      <c r="D24" s="427"/>
      <c r="E24" s="514"/>
      <c r="F24" s="514"/>
      <c r="G24" s="514"/>
      <c r="H24" s="514"/>
      <c r="I24" s="514"/>
      <c r="J24" s="514"/>
      <c r="K24" s="514"/>
      <c r="L24" s="560"/>
      <c r="M24" s="448"/>
    </row>
    <row r="25" spans="1:15" ht="14.1" customHeight="1">
      <c r="A25" s="448"/>
      <c r="B25" s="413"/>
      <c r="C25" s="482"/>
      <c r="D25" s="427"/>
      <c r="E25" s="514"/>
      <c r="F25" s="514"/>
      <c r="G25" s="514"/>
      <c r="H25" s="514"/>
      <c r="I25" s="514"/>
      <c r="J25" s="514"/>
      <c r="K25" s="514"/>
      <c r="L25" s="560"/>
      <c r="M25" s="448"/>
    </row>
    <row r="26" spans="1:15" ht="14.1" customHeight="1">
      <c r="A26" s="448"/>
      <c r="B26" s="461" t="s">
        <v>1161</v>
      </c>
      <c r="C26" s="438"/>
      <c r="D26" s="427">
        <v>2023</v>
      </c>
      <c r="E26" s="514">
        <f>SUM(F26:G26)</f>
        <v>274</v>
      </c>
      <c r="F26" s="514">
        <v>133</v>
      </c>
      <c r="G26" s="514">
        <v>141</v>
      </c>
      <c r="H26" s="514"/>
      <c r="I26" s="514">
        <f>SUM(J26:K26)</f>
        <v>1543</v>
      </c>
      <c r="J26" s="514">
        <v>510</v>
      </c>
      <c r="K26" s="514">
        <v>1033</v>
      </c>
      <c r="L26" s="626"/>
      <c r="M26" s="448"/>
      <c r="O26" s="452">
        <v>4</v>
      </c>
    </row>
    <row r="27" spans="1:15" ht="14.1" customHeight="1">
      <c r="A27" s="448"/>
      <c r="B27" s="413" t="s">
        <v>1162</v>
      </c>
      <c r="C27" s="438"/>
      <c r="D27" s="427"/>
      <c r="E27" s="514"/>
      <c r="F27" s="514"/>
      <c r="G27" s="514"/>
      <c r="H27" s="514"/>
      <c r="I27" s="514"/>
      <c r="J27" s="514"/>
      <c r="K27" s="514"/>
      <c r="L27" s="626"/>
      <c r="M27" s="448"/>
    </row>
    <row r="28" spans="1:15" ht="14.1" customHeight="1">
      <c r="A28" s="448"/>
      <c r="B28" s="413"/>
      <c r="C28" s="438"/>
      <c r="D28" s="427"/>
      <c r="E28" s="514"/>
      <c r="F28" s="514"/>
      <c r="G28" s="514"/>
      <c r="H28" s="514"/>
      <c r="I28" s="514"/>
      <c r="J28" s="514"/>
      <c r="K28" s="514"/>
      <c r="L28" s="626"/>
      <c r="M28" s="448"/>
    </row>
    <row r="29" spans="1:15" ht="14.1" customHeight="1">
      <c r="A29" s="448"/>
      <c r="B29" s="461" t="s">
        <v>1159</v>
      </c>
      <c r="C29" s="466"/>
      <c r="D29" s="427">
        <v>2023</v>
      </c>
      <c r="E29" s="514">
        <f>SUM(F29:G29)</f>
        <v>823</v>
      </c>
      <c r="F29" s="514">
        <v>486</v>
      </c>
      <c r="G29" s="514">
        <v>337</v>
      </c>
      <c r="H29" s="514"/>
      <c r="I29" s="514">
        <f>SUM(J29:K29)</f>
        <v>4616</v>
      </c>
      <c r="J29" s="514">
        <v>1920</v>
      </c>
      <c r="K29" s="514">
        <v>2696</v>
      </c>
      <c r="L29" s="626"/>
      <c r="M29" s="448"/>
      <c r="O29" s="452">
        <v>5</v>
      </c>
    </row>
    <row r="30" spans="1:15" ht="14.1" customHeight="1">
      <c r="A30" s="448"/>
      <c r="B30" s="413" t="s">
        <v>1160</v>
      </c>
      <c r="C30" s="482"/>
      <c r="D30" s="427"/>
      <c r="E30" s="514"/>
      <c r="F30" s="514"/>
      <c r="G30" s="514"/>
      <c r="H30" s="514"/>
      <c r="I30" s="514"/>
      <c r="J30" s="514"/>
      <c r="K30" s="514"/>
      <c r="L30" s="560"/>
      <c r="M30" s="448"/>
    </row>
    <row r="31" spans="1:15" ht="14.1" customHeight="1">
      <c r="A31" s="448"/>
      <c r="B31" s="413"/>
      <c r="C31" s="482"/>
      <c r="D31" s="427"/>
      <c r="E31" s="514"/>
      <c r="F31" s="514"/>
      <c r="G31" s="514"/>
      <c r="H31" s="514"/>
      <c r="I31" s="514"/>
      <c r="J31" s="514"/>
      <c r="K31" s="514"/>
      <c r="L31" s="560"/>
      <c r="M31" s="448"/>
    </row>
    <row r="32" spans="1:15" ht="14.1" customHeight="1">
      <c r="A32" s="448"/>
      <c r="B32" s="461" t="s">
        <v>1157</v>
      </c>
      <c r="C32" s="438"/>
      <c r="D32" s="427">
        <v>2023</v>
      </c>
      <c r="E32" s="514">
        <f>SUM(F32:G32)</f>
        <v>491</v>
      </c>
      <c r="F32" s="514">
        <v>220</v>
      </c>
      <c r="G32" s="514">
        <v>271</v>
      </c>
      <c r="H32" s="514"/>
      <c r="I32" s="514">
        <f>SUM(J32:K32)</f>
        <v>1294</v>
      </c>
      <c r="J32" s="514">
        <v>389</v>
      </c>
      <c r="K32" s="514">
        <v>905</v>
      </c>
      <c r="L32" s="626"/>
      <c r="M32" s="448"/>
      <c r="O32" s="452">
        <v>6</v>
      </c>
    </row>
    <row r="33" spans="1:15" ht="14.1" customHeight="1">
      <c r="A33" s="448"/>
      <c r="B33" s="413" t="s">
        <v>1158</v>
      </c>
      <c r="C33" s="466"/>
      <c r="D33" s="427"/>
      <c r="E33" s="514"/>
      <c r="F33" s="514"/>
      <c r="G33" s="514"/>
      <c r="H33" s="514"/>
      <c r="I33" s="514"/>
      <c r="J33" s="514"/>
      <c r="K33" s="514"/>
      <c r="L33" s="560"/>
      <c r="M33" s="448"/>
    </row>
    <row r="34" spans="1:15" ht="14.1" customHeight="1">
      <c r="A34" s="448"/>
      <c r="B34" s="462"/>
      <c r="C34" s="466"/>
      <c r="D34" s="427"/>
      <c r="E34" s="514"/>
      <c r="F34" s="514"/>
      <c r="G34" s="514"/>
      <c r="H34" s="514"/>
      <c r="I34" s="514"/>
      <c r="J34" s="514"/>
      <c r="K34" s="514"/>
      <c r="L34" s="560"/>
      <c r="M34" s="448"/>
    </row>
    <row r="35" spans="1:15" ht="14.1" customHeight="1">
      <c r="A35" s="448"/>
      <c r="B35" s="461" t="s">
        <v>1155</v>
      </c>
      <c r="C35" s="466"/>
      <c r="D35" s="427">
        <v>2023</v>
      </c>
      <c r="E35" s="514">
        <f>SUM(F35:G35)</f>
        <v>211</v>
      </c>
      <c r="F35" s="514">
        <v>130</v>
      </c>
      <c r="G35" s="514">
        <v>81</v>
      </c>
      <c r="H35" s="514"/>
      <c r="I35" s="514">
        <f>SUM(J35:K35)</f>
        <v>1106</v>
      </c>
      <c r="J35" s="514">
        <v>555</v>
      </c>
      <c r="K35" s="514">
        <v>551</v>
      </c>
      <c r="L35" s="626"/>
      <c r="M35" s="448"/>
      <c r="O35" s="452">
        <v>7</v>
      </c>
    </row>
    <row r="36" spans="1:15" ht="14.1" customHeight="1">
      <c r="A36" s="448"/>
      <c r="B36" s="413" t="s">
        <v>1156</v>
      </c>
      <c r="C36" s="482"/>
      <c r="D36" s="427"/>
      <c r="E36" s="514"/>
      <c r="F36" s="514"/>
      <c r="G36" s="514"/>
      <c r="H36" s="514"/>
      <c r="I36" s="514"/>
      <c r="J36" s="514"/>
      <c r="K36" s="514"/>
      <c r="L36" s="560"/>
      <c r="M36" s="448"/>
    </row>
    <row r="37" spans="1:15" ht="14.1" customHeight="1">
      <c r="A37" s="448"/>
      <c r="B37" s="413"/>
      <c r="C37" s="482"/>
      <c r="D37" s="427"/>
      <c r="E37" s="514"/>
      <c r="F37" s="514"/>
      <c r="G37" s="514"/>
      <c r="H37" s="514"/>
      <c r="I37" s="514"/>
      <c r="J37" s="514"/>
      <c r="K37" s="514"/>
      <c r="L37" s="560"/>
      <c r="M37" s="448"/>
    </row>
    <row r="38" spans="1:15" ht="14.1" customHeight="1">
      <c r="A38" s="448"/>
      <c r="B38" s="461" t="s">
        <v>759</v>
      </c>
      <c r="C38" s="438"/>
      <c r="D38" s="427">
        <v>2023</v>
      </c>
      <c r="E38" s="514">
        <f>SUM(F38:G38)</f>
        <v>906</v>
      </c>
      <c r="F38" s="514">
        <v>507</v>
      </c>
      <c r="G38" s="514">
        <v>399</v>
      </c>
      <c r="H38" s="514"/>
      <c r="I38" s="514">
        <f>SUM(J38:K38)</f>
        <v>2420</v>
      </c>
      <c r="J38" s="514">
        <v>1298</v>
      </c>
      <c r="K38" s="514">
        <v>1122</v>
      </c>
      <c r="L38" s="560"/>
      <c r="M38" s="448"/>
      <c r="O38" s="452">
        <v>8</v>
      </c>
    </row>
    <row r="39" spans="1:15" ht="14.1" customHeight="1">
      <c r="A39" s="448"/>
      <c r="B39" s="462" t="s">
        <v>760</v>
      </c>
      <c r="C39" s="466"/>
      <c r="D39" s="427"/>
      <c r="E39" s="514"/>
      <c r="F39" s="514"/>
      <c r="G39" s="514"/>
      <c r="H39" s="514"/>
      <c r="I39" s="514"/>
      <c r="J39" s="514"/>
      <c r="K39" s="514"/>
      <c r="L39" s="560"/>
      <c r="M39" s="448"/>
    </row>
    <row r="40" spans="1:15" ht="14.1" customHeight="1">
      <c r="A40" s="448"/>
      <c r="B40" s="462"/>
      <c r="C40" s="466"/>
      <c r="D40" s="427"/>
      <c r="E40" s="514"/>
      <c r="F40" s="514"/>
      <c r="G40" s="514"/>
      <c r="H40" s="514"/>
      <c r="I40" s="514"/>
      <c r="J40" s="514"/>
      <c r="K40" s="514"/>
      <c r="L40" s="560"/>
      <c r="M40" s="448"/>
    </row>
    <row r="41" spans="1:15" ht="14.1" customHeight="1">
      <c r="A41" s="448"/>
      <c r="B41" s="461" t="s">
        <v>1153</v>
      </c>
      <c r="C41" s="466"/>
      <c r="D41" s="427">
        <v>2023</v>
      </c>
      <c r="E41" s="514">
        <f>SUM(F41:G41)</f>
        <v>105</v>
      </c>
      <c r="F41" s="514">
        <v>56</v>
      </c>
      <c r="G41" s="514">
        <v>49</v>
      </c>
      <c r="H41" s="514"/>
      <c r="I41" s="514">
        <f>SUM(J41:K41)</f>
        <v>198</v>
      </c>
      <c r="J41" s="514">
        <v>83</v>
      </c>
      <c r="K41" s="514">
        <v>115</v>
      </c>
      <c r="L41" s="626"/>
      <c r="M41" s="448"/>
      <c r="O41" s="452">
        <v>9</v>
      </c>
    </row>
    <row r="42" spans="1:15" ht="14.1" customHeight="1">
      <c r="A42" s="448"/>
      <c r="B42" s="462" t="s">
        <v>1154</v>
      </c>
      <c r="C42" s="482"/>
      <c r="D42" s="427"/>
      <c r="E42" s="514"/>
      <c r="F42" s="514"/>
      <c r="G42" s="514"/>
      <c r="H42" s="514"/>
      <c r="I42" s="514"/>
      <c r="J42" s="514"/>
      <c r="K42" s="514"/>
      <c r="L42" s="560"/>
      <c r="M42" s="448"/>
    </row>
    <row r="43" spans="1:15" ht="14.1" customHeight="1">
      <c r="A43" s="448"/>
      <c r="B43" s="462"/>
      <c r="C43" s="466"/>
      <c r="D43" s="427"/>
      <c r="E43" s="514"/>
      <c r="F43" s="514"/>
      <c r="G43" s="514"/>
      <c r="H43" s="514"/>
      <c r="I43" s="514"/>
      <c r="J43" s="514"/>
      <c r="K43" s="514"/>
      <c r="L43" s="560"/>
      <c r="M43" s="448"/>
    </row>
    <row r="44" spans="1:15" ht="14.1" customHeight="1">
      <c r="A44" s="448"/>
      <c r="B44" s="461" t="s">
        <v>763</v>
      </c>
      <c r="C44" s="466"/>
      <c r="D44" s="427">
        <v>2023</v>
      </c>
      <c r="E44" s="514">
        <f>SUM(F44:G44)</f>
        <v>364</v>
      </c>
      <c r="F44" s="514">
        <v>136</v>
      </c>
      <c r="G44" s="514">
        <v>228</v>
      </c>
      <c r="H44" s="514"/>
      <c r="I44" s="514">
        <f>SUM(J44:K44)</f>
        <v>1937</v>
      </c>
      <c r="J44" s="514">
        <v>753</v>
      </c>
      <c r="K44" s="514">
        <v>1184</v>
      </c>
      <c r="L44" s="626"/>
      <c r="M44" s="448"/>
      <c r="O44" s="452">
        <v>9</v>
      </c>
    </row>
    <row r="45" spans="1:15" ht="14.1" customHeight="1">
      <c r="A45" s="448"/>
      <c r="B45" s="413" t="s">
        <v>764</v>
      </c>
      <c r="C45" s="482"/>
      <c r="D45" s="427"/>
      <c r="E45" s="514"/>
      <c r="F45" s="514"/>
      <c r="G45" s="514"/>
      <c r="H45" s="514"/>
      <c r="I45" s="514"/>
      <c r="J45" s="514"/>
      <c r="K45" s="514"/>
      <c r="L45" s="560"/>
      <c r="M45" s="448"/>
    </row>
    <row r="46" spans="1:15" ht="14.1" customHeight="1">
      <c r="A46" s="448"/>
      <c r="B46" s="462"/>
      <c r="C46" s="466"/>
      <c r="D46" s="427"/>
      <c r="E46" s="514"/>
      <c r="F46" s="514"/>
      <c r="G46" s="514"/>
      <c r="H46" s="514"/>
      <c r="I46" s="514"/>
      <c r="J46" s="514"/>
      <c r="K46" s="514"/>
      <c r="L46" s="560"/>
      <c r="M46" s="448"/>
    </row>
    <row r="47" spans="1:15" ht="14.1" customHeight="1">
      <c r="A47" s="448"/>
      <c r="B47" s="461" t="s">
        <v>726</v>
      </c>
      <c r="C47" s="466"/>
      <c r="D47" s="427">
        <v>2023</v>
      </c>
      <c r="E47" s="514">
        <f>SUM(F47:G47)</f>
        <v>85</v>
      </c>
      <c r="F47" s="514">
        <v>61</v>
      </c>
      <c r="G47" s="514">
        <v>24</v>
      </c>
      <c r="H47" s="514"/>
      <c r="I47" s="514">
        <f>SUM(J47:K47)</f>
        <v>428</v>
      </c>
      <c r="J47" s="514">
        <v>273</v>
      </c>
      <c r="K47" s="514">
        <v>155</v>
      </c>
      <c r="L47" s="626"/>
      <c r="M47" s="448"/>
      <c r="O47" s="452">
        <v>9</v>
      </c>
    </row>
    <row r="48" spans="1:15" ht="14.1" customHeight="1">
      <c r="A48" s="448"/>
      <c r="B48" s="413" t="s">
        <v>727</v>
      </c>
      <c r="C48" s="482"/>
      <c r="D48" s="427"/>
      <c r="E48" s="514"/>
      <c r="F48" s="514"/>
      <c r="G48" s="514"/>
      <c r="H48" s="514"/>
      <c r="I48" s="514"/>
      <c r="J48" s="514"/>
      <c r="K48" s="514"/>
      <c r="L48" s="560"/>
      <c r="M48" s="448"/>
    </row>
    <row r="49" spans="1:13" s="448" customFormat="1" ht="17.100000000000001" customHeight="1" thickBot="1">
      <c r="A49" s="484"/>
      <c r="B49" s="569"/>
      <c r="C49" s="569"/>
      <c r="D49" s="537"/>
      <c r="E49" s="488"/>
      <c r="F49" s="488"/>
      <c r="G49" s="488"/>
      <c r="H49" s="488"/>
      <c r="I49" s="488"/>
      <c r="J49" s="488"/>
      <c r="K49" s="488"/>
      <c r="L49" s="555"/>
    </row>
    <row r="50" spans="1:13" s="384" customFormat="1" ht="3" customHeight="1">
      <c r="B50" s="438"/>
      <c r="C50" s="461"/>
      <c r="D50" s="427"/>
      <c r="E50" s="438"/>
      <c r="F50" s="438"/>
      <c r="G50" s="438"/>
      <c r="H50" s="438"/>
      <c r="I50" s="438"/>
      <c r="J50" s="438"/>
      <c r="K50" s="438"/>
      <c r="L50" s="438"/>
    </row>
    <row r="51" spans="1:13" s="542" customFormat="1" ht="16.5" customHeight="1">
      <c r="A51" s="437"/>
      <c r="B51" s="438"/>
      <c r="C51" s="438"/>
      <c r="D51" s="427"/>
      <c r="E51" s="438"/>
      <c r="F51" s="582"/>
      <c r="G51" s="582"/>
      <c r="H51" s="529"/>
      <c r="I51" s="529"/>
      <c r="J51" s="529"/>
      <c r="K51" s="367" t="s">
        <v>829</v>
      </c>
      <c r="L51" s="529"/>
    </row>
    <row r="52" spans="1:13" s="542" customFormat="1" ht="15" customHeight="1">
      <c r="B52" s="529"/>
      <c r="C52" s="529"/>
      <c r="D52" s="574"/>
      <c r="E52" s="529"/>
      <c r="F52" s="529"/>
      <c r="G52" s="529"/>
      <c r="H52" s="529"/>
      <c r="I52" s="529"/>
      <c r="J52" s="529"/>
      <c r="K52" s="368" t="s">
        <v>810</v>
      </c>
      <c r="L52" s="529"/>
    </row>
    <row r="53" spans="1:13" s="448" customFormat="1" ht="15" customHeight="1">
      <c r="C53" s="577"/>
      <c r="D53" s="1672"/>
    </row>
    <row r="54" spans="1:13" s="448" customFormat="1" ht="15" customHeight="1">
      <c r="C54" s="577"/>
      <c r="D54" s="1672"/>
    </row>
    <row r="55" spans="1:13" s="448" customFormat="1" ht="9.75" customHeight="1">
      <c r="C55" s="449"/>
      <c r="D55" s="1673"/>
    </row>
    <row r="56" spans="1:13" s="448" customFormat="1" ht="15" customHeight="1">
      <c r="C56" s="1672"/>
      <c r="D56" s="1672"/>
    </row>
    <row r="57" spans="1:13" s="448" customFormat="1" ht="9.75" customHeight="1">
      <c r="C57" s="449"/>
      <c r="D57" s="1673"/>
    </row>
    <row r="58" spans="1:13" s="448" customFormat="1" ht="15" customHeight="1">
      <c r="C58" s="577"/>
      <c r="D58" s="1672"/>
    </row>
    <row r="59" spans="1:13" s="448" customFormat="1" ht="9.75" customHeight="1">
      <c r="C59" s="449"/>
      <c r="D59" s="1672"/>
    </row>
    <row r="60" spans="1:13" s="448" customFormat="1" ht="9.75" customHeight="1">
      <c r="D60" s="1673"/>
    </row>
    <row r="61" spans="1:13" s="448" customFormat="1" ht="15" customHeight="1">
      <c r="B61" s="577"/>
      <c r="C61" s="577"/>
      <c r="D61" s="477"/>
      <c r="E61" s="449"/>
      <c r="F61" s="449"/>
      <c r="G61" s="449"/>
      <c r="H61" s="449"/>
      <c r="I61" s="449"/>
      <c r="J61" s="449"/>
      <c r="K61" s="449"/>
      <c r="L61" s="449"/>
      <c r="M61" s="449"/>
    </row>
    <row r="62" spans="1:13" s="448" customFormat="1" ht="9.75" customHeight="1">
      <c r="C62" s="576"/>
      <c r="D62" s="477"/>
    </row>
    <row r="63" spans="1:13" s="448" customFormat="1" ht="9.75" customHeight="1">
      <c r="C63" s="576"/>
      <c r="D63" s="477"/>
    </row>
    <row r="64" spans="1:13" s="448" customFormat="1" ht="15" customHeight="1">
      <c r="C64" s="577"/>
      <c r="D64" s="1672"/>
    </row>
    <row r="65" spans="2:13" s="448" customFormat="1" ht="9.75" customHeight="1">
      <c r="C65" s="449"/>
      <c r="D65" s="1673"/>
    </row>
    <row r="66" spans="2:13" s="448" customFormat="1" ht="15" customHeight="1">
      <c r="C66" s="577"/>
      <c r="D66" s="1672"/>
    </row>
    <row r="67" spans="2:13" s="448" customFormat="1" ht="9.75" customHeight="1">
      <c r="C67" s="449"/>
      <c r="D67" s="1673"/>
    </row>
    <row r="68" spans="2:13" s="448" customFormat="1" ht="15" customHeight="1">
      <c r="C68" s="577"/>
      <c r="D68" s="1672"/>
    </row>
    <row r="69" spans="2:13" s="448" customFormat="1" ht="9.75" customHeight="1">
      <c r="C69" s="449"/>
      <c r="D69" s="1673"/>
    </row>
    <row r="70" spans="2:13" s="448" customFormat="1" ht="15" customHeight="1">
      <c r="C70" s="577"/>
      <c r="D70" s="1672"/>
    </row>
    <row r="71" spans="2:13" s="448" customFormat="1" ht="9.75" customHeight="1">
      <c r="D71" s="1673"/>
    </row>
    <row r="72" spans="2:13" s="448" customFormat="1" ht="18" customHeight="1">
      <c r="B72" s="577"/>
      <c r="D72" s="477"/>
    </row>
    <row r="73" spans="2:13" s="448" customFormat="1" ht="15" customHeight="1">
      <c r="B73" s="577"/>
      <c r="C73" s="577"/>
      <c r="D73" s="477"/>
      <c r="E73" s="449"/>
      <c r="F73" s="449"/>
      <c r="G73" s="449"/>
      <c r="H73" s="449"/>
      <c r="I73" s="449"/>
      <c r="J73" s="449"/>
      <c r="K73" s="449"/>
      <c r="L73" s="449"/>
      <c r="M73" s="449"/>
    </row>
    <row r="74" spans="2:13" s="448" customFormat="1" ht="9.75" customHeight="1">
      <c r="B74" s="449"/>
      <c r="C74" s="576"/>
      <c r="D74" s="477"/>
    </row>
    <row r="75" spans="2:13" s="448" customFormat="1" ht="15" customHeight="1">
      <c r="B75" s="577"/>
      <c r="C75" s="577"/>
      <c r="D75" s="477"/>
      <c r="E75" s="449"/>
      <c r="F75" s="449"/>
      <c r="G75" s="449"/>
      <c r="H75" s="449"/>
      <c r="I75" s="449"/>
      <c r="J75" s="449"/>
      <c r="K75" s="449"/>
      <c r="L75" s="449"/>
      <c r="M75" s="449"/>
    </row>
    <row r="76" spans="2:13" s="448" customFormat="1" ht="9.75" customHeight="1">
      <c r="B76" s="449"/>
      <c r="C76" s="576"/>
      <c r="D76" s="477"/>
    </row>
    <row r="77" spans="2:13" s="448" customFormat="1" ht="5.0999999999999996" customHeight="1">
      <c r="D77" s="477"/>
    </row>
    <row r="78" spans="2:13" s="448" customFormat="1" ht="11.1" customHeight="1">
      <c r="D78" s="477"/>
    </row>
    <row r="79" spans="2:13" s="448" customFormat="1" ht="11.1" customHeight="1">
      <c r="C79" s="577"/>
      <c r="D79" s="477"/>
      <c r="E79" s="449"/>
      <c r="F79" s="449"/>
      <c r="G79" s="449"/>
      <c r="H79" s="449"/>
      <c r="I79" s="449"/>
      <c r="J79" s="449"/>
      <c r="K79" s="449"/>
      <c r="L79" s="449"/>
      <c r="M79" s="449"/>
    </row>
    <row r="80" spans="2:13" s="448" customFormat="1" ht="11.25" customHeight="1">
      <c r="C80" s="576"/>
      <c r="D80" s="477"/>
    </row>
    <row r="81" spans="4:13" s="448" customFormat="1" ht="5.25" customHeight="1">
      <c r="D81" s="477"/>
    </row>
    <row r="82" spans="4:13" s="448" customFormat="1" ht="4.1500000000000004" customHeight="1">
      <c r="D82" s="477"/>
      <c r="E82" s="491"/>
      <c r="F82" s="491"/>
      <c r="G82" s="491"/>
      <c r="H82" s="491"/>
      <c r="I82" s="491"/>
      <c r="J82" s="491"/>
      <c r="K82" s="491"/>
      <c r="L82" s="491"/>
      <c r="M82" s="491"/>
    </row>
    <row r="83" spans="4:13" s="448" customFormat="1" ht="11.1" customHeight="1">
      <c r="D83" s="477"/>
    </row>
    <row r="84" spans="4:13" s="448" customFormat="1" ht="10.5" customHeight="1">
      <c r="D84" s="477"/>
    </row>
    <row r="85" spans="4:13" s="448" customFormat="1">
      <c r="D85" s="477"/>
    </row>
    <row r="86" spans="4:13" s="448" customFormat="1">
      <c r="D86" s="477"/>
    </row>
    <row r="87" spans="4:13" s="448" customFormat="1">
      <c r="D87" s="477"/>
    </row>
    <row r="88" spans="4:13" s="448" customFormat="1">
      <c r="D88" s="477"/>
      <c r="E88" s="491"/>
      <c r="F88" s="491"/>
      <c r="G88" s="491"/>
      <c r="H88" s="491"/>
      <c r="I88" s="491"/>
      <c r="J88" s="491"/>
      <c r="K88" s="491"/>
      <c r="L88" s="491"/>
      <c r="M88" s="491"/>
    </row>
    <row r="89" spans="4:13" s="448" customFormat="1">
      <c r="D89" s="477"/>
      <c r="E89" s="491"/>
      <c r="F89" s="491"/>
      <c r="G89" s="491"/>
      <c r="H89" s="491"/>
      <c r="I89" s="491"/>
      <c r="J89" s="491"/>
      <c r="K89" s="491"/>
      <c r="L89" s="491"/>
      <c r="M89" s="491"/>
    </row>
    <row r="90" spans="4:13" s="448" customFormat="1">
      <c r="D90" s="477"/>
      <c r="E90" s="491"/>
      <c r="F90" s="491"/>
      <c r="G90" s="491"/>
      <c r="H90" s="491"/>
      <c r="I90" s="491"/>
      <c r="J90" s="491"/>
      <c r="K90" s="491"/>
      <c r="L90" s="491"/>
      <c r="M90" s="491"/>
    </row>
    <row r="91" spans="4:13" s="448" customFormat="1">
      <c r="D91" s="477"/>
      <c r="E91" s="491"/>
      <c r="F91" s="491"/>
      <c r="G91" s="491"/>
      <c r="H91" s="491"/>
      <c r="I91" s="491"/>
      <c r="J91" s="491"/>
      <c r="K91" s="491"/>
      <c r="L91" s="491"/>
      <c r="M91" s="491"/>
    </row>
    <row r="92" spans="4:13" s="448" customFormat="1">
      <c r="D92" s="477"/>
      <c r="E92" s="491"/>
      <c r="F92" s="491"/>
      <c r="G92" s="491"/>
      <c r="H92" s="491"/>
      <c r="I92" s="491"/>
      <c r="J92" s="491"/>
      <c r="K92" s="491"/>
      <c r="L92" s="491"/>
      <c r="M92" s="491"/>
    </row>
    <row r="93" spans="4:13" s="448" customFormat="1">
      <c r="D93" s="477"/>
      <c r="E93" s="491"/>
      <c r="F93" s="491"/>
      <c r="G93" s="491"/>
      <c r="H93" s="491"/>
      <c r="I93" s="491"/>
      <c r="J93" s="491"/>
      <c r="K93" s="491"/>
      <c r="L93" s="491"/>
      <c r="M93" s="491"/>
    </row>
    <row r="94" spans="4:13" s="448" customFormat="1">
      <c r="D94" s="477"/>
      <c r="E94" s="491"/>
      <c r="F94" s="491"/>
      <c r="G94" s="491"/>
      <c r="H94" s="491"/>
      <c r="I94" s="491"/>
      <c r="J94" s="491"/>
      <c r="K94" s="491"/>
      <c r="L94" s="491"/>
      <c r="M94" s="491"/>
    </row>
    <row r="95" spans="4:13" s="448" customFormat="1">
      <c r="D95" s="477"/>
      <c r="E95" s="491"/>
      <c r="F95" s="491"/>
      <c r="G95" s="491"/>
      <c r="H95" s="491"/>
      <c r="I95" s="491"/>
      <c r="J95" s="491"/>
      <c r="K95" s="491"/>
      <c r="L95" s="491"/>
      <c r="M95" s="491"/>
    </row>
    <row r="96" spans="4:13" s="448" customFormat="1">
      <c r="D96" s="477"/>
      <c r="E96" s="491"/>
      <c r="F96" s="491"/>
      <c r="G96" s="491"/>
      <c r="H96" s="491"/>
      <c r="I96" s="491"/>
      <c r="J96" s="491"/>
      <c r="K96" s="491"/>
      <c r="L96" s="491"/>
      <c r="M96" s="491"/>
    </row>
    <row r="97" spans="4:13" s="448" customFormat="1">
      <c r="D97" s="477"/>
      <c r="E97" s="491"/>
      <c r="F97" s="491"/>
      <c r="G97" s="491"/>
      <c r="H97" s="491"/>
      <c r="I97" s="491"/>
      <c r="J97" s="491"/>
      <c r="K97" s="491"/>
      <c r="L97" s="491"/>
      <c r="M97" s="491"/>
    </row>
    <row r="98" spans="4:13" s="448" customFormat="1">
      <c r="D98" s="477"/>
      <c r="E98" s="491"/>
      <c r="F98" s="491"/>
      <c r="G98" s="491"/>
      <c r="H98" s="491"/>
      <c r="I98" s="491"/>
      <c r="J98" s="491"/>
      <c r="K98" s="491"/>
      <c r="L98" s="491"/>
      <c r="M98" s="491"/>
    </row>
    <row r="99" spans="4:13" s="448" customFormat="1">
      <c r="D99" s="477"/>
      <c r="E99" s="491"/>
      <c r="F99" s="491"/>
      <c r="G99" s="491"/>
      <c r="H99" s="491"/>
      <c r="I99" s="491"/>
      <c r="J99" s="491"/>
      <c r="K99" s="491"/>
      <c r="L99" s="491"/>
      <c r="M99" s="491"/>
    </row>
    <row r="100" spans="4:13" s="448" customFormat="1">
      <c r="D100" s="477"/>
      <c r="E100" s="491"/>
      <c r="F100" s="491"/>
      <c r="G100" s="491"/>
      <c r="H100" s="491"/>
      <c r="I100" s="491"/>
      <c r="J100" s="491"/>
      <c r="K100" s="491"/>
      <c r="L100" s="491"/>
      <c r="M100" s="491"/>
    </row>
    <row r="101" spans="4:13" s="448" customFormat="1">
      <c r="D101" s="477"/>
      <c r="E101" s="491"/>
      <c r="F101" s="491"/>
      <c r="G101" s="491"/>
      <c r="H101" s="491"/>
      <c r="I101" s="491"/>
      <c r="J101" s="491"/>
      <c r="K101" s="491"/>
      <c r="L101" s="491"/>
      <c r="M101" s="491"/>
    </row>
    <row r="102" spans="4:13" s="448" customFormat="1">
      <c r="D102" s="477"/>
      <c r="E102" s="491"/>
      <c r="F102" s="491"/>
      <c r="G102" s="491"/>
      <c r="H102" s="491"/>
      <c r="I102" s="491"/>
      <c r="J102" s="491"/>
      <c r="K102" s="491"/>
      <c r="L102" s="491"/>
      <c r="M102" s="491"/>
    </row>
    <row r="103" spans="4:13" s="448" customFormat="1">
      <c r="D103" s="477"/>
      <c r="E103" s="491"/>
      <c r="F103" s="491"/>
      <c r="G103" s="491"/>
      <c r="H103" s="491"/>
      <c r="I103" s="491"/>
      <c r="J103" s="491"/>
      <c r="K103" s="491"/>
      <c r="L103" s="491"/>
      <c r="M103" s="491"/>
    </row>
    <row r="104" spans="4:13" s="448" customFormat="1">
      <c r="D104" s="477"/>
      <c r="E104" s="491"/>
      <c r="F104" s="491"/>
      <c r="G104" s="491"/>
      <c r="H104" s="491"/>
      <c r="I104" s="491"/>
      <c r="J104" s="491"/>
      <c r="K104" s="491"/>
      <c r="L104" s="491"/>
      <c r="M104" s="491"/>
    </row>
    <row r="105" spans="4:13" s="448" customFormat="1">
      <c r="D105" s="477"/>
      <c r="E105" s="491"/>
      <c r="F105" s="491"/>
      <c r="G105" s="491"/>
      <c r="H105" s="491"/>
      <c r="I105" s="491"/>
      <c r="J105" s="491"/>
      <c r="K105" s="491"/>
      <c r="L105" s="491"/>
      <c r="M105" s="491"/>
    </row>
    <row r="106" spans="4:13" s="448" customFormat="1">
      <c r="D106" s="477"/>
      <c r="E106" s="491"/>
      <c r="F106" s="491"/>
      <c r="G106" s="491"/>
      <c r="H106" s="491"/>
      <c r="I106" s="491"/>
      <c r="J106" s="491"/>
      <c r="K106" s="491"/>
      <c r="L106" s="491"/>
      <c r="M106" s="491"/>
    </row>
    <row r="107" spans="4:13" s="448" customFormat="1">
      <c r="D107" s="477"/>
    </row>
    <row r="108" spans="4:13" s="448" customFormat="1">
      <c r="D108" s="477"/>
    </row>
    <row r="109" spans="4:13" s="448" customFormat="1">
      <c r="D109" s="477"/>
    </row>
    <row r="110" spans="4:13" s="448" customFormat="1">
      <c r="D110" s="477"/>
    </row>
    <row r="111" spans="4:13" s="448" customFormat="1">
      <c r="D111" s="477"/>
    </row>
    <row r="112" spans="4:13" s="448" customFormat="1">
      <c r="D112" s="477"/>
    </row>
    <row r="113" spans="4:4" s="448" customFormat="1">
      <c r="D113" s="477"/>
    </row>
    <row r="114" spans="4:4" s="448" customFormat="1">
      <c r="D114" s="477"/>
    </row>
    <row r="115" spans="4:4" s="448" customFormat="1">
      <c r="D115" s="477"/>
    </row>
    <row r="116" spans="4:4" s="448" customFormat="1">
      <c r="D116" s="477"/>
    </row>
    <row r="117" spans="4:4" s="448" customFormat="1">
      <c r="D117" s="477"/>
    </row>
    <row r="118" spans="4:4" s="448" customFormat="1">
      <c r="D118" s="477"/>
    </row>
    <row r="119" spans="4:4" s="448" customFormat="1">
      <c r="D119" s="477"/>
    </row>
    <row r="120" spans="4:4" s="448" customFormat="1">
      <c r="D120" s="477"/>
    </row>
    <row r="121" spans="4:4" s="448" customFormat="1">
      <c r="D121" s="477"/>
    </row>
    <row r="122" spans="4:4" s="448" customFormat="1">
      <c r="D122" s="477"/>
    </row>
    <row r="123" spans="4:4" s="448" customFormat="1">
      <c r="D123" s="477"/>
    </row>
    <row r="124" spans="4:4" s="448" customFormat="1">
      <c r="D124" s="477"/>
    </row>
    <row r="125" spans="4:4" s="448" customFormat="1">
      <c r="D125" s="477"/>
    </row>
    <row r="126" spans="4:4" s="448" customFormat="1">
      <c r="D126" s="477"/>
    </row>
    <row r="127" spans="4:4" s="448" customFormat="1">
      <c r="D127" s="477"/>
    </row>
    <row r="128" spans="4:4" s="448" customFormat="1">
      <c r="D128" s="477"/>
    </row>
    <row r="129" spans="4:4" s="448" customFormat="1">
      <c r="D129" s="477"/>
    </row>
    <row r="130" spans="4:4" s="448" customFormat="1">
      <c r="D130" s="477"/>
    </row>
    <row r="131" spans="4:4" s="448" customFormat="1">
      <c r="D131" s="477"/>
    </row>
    <row r="132" spans="4:4" s="448" customFormat="1">
      <c r="D132" s="477"/>
    </row>
    <row r="133" spans="4:4" s="448" customFormat="1">
      <c r="D133" s="477"/>
    </row>
    <row r="134" spans="4:4" s="448" customFormat="1">
      <c r="D134" s="477"/>
    </row>
    <row r="135" spans="4:4" s="448" customFormat="1">
      <c r="D135" s="477"/>
    </row>
    <row r="136" spans="4:4" s="448" customFormat="1">
      <c r="D136" s="477"/>
    </row>
    <row r="137" spans="4:4" s="448" customFormat="1">
      <c r="D137" s="477"/>
    </row>
    <row r="138" spans="4:4" s="448" customFormat="1">
      <c r="D138" s="477"/>
    </row>
    <row r="139" spans="4:4" s="448" customFormat="1">
      <c r="D139" s="477"/>
    </row>
    <row r="140" spans="4:4" s="448" customFormat="1">
      <c r="D140" s="477"/>
    </row>
    <row r="141" spans="4:4" s="448" customFormat="1">
      <c r="D141" s="477"/>
    </row>
    <row r="142" spans="4:4" s="448" customFormat="1">
      <c r="D142" s="477"/>
    </row>
    <row r="143" spans="4:4" s="448" customFormat="1">
      <c r="D143" s="477"/>
    </row>
    <row r="144" spans="4:4" s="448" customFormat="1">
      <c r="D144" s="477"/>
    </row>
    <row r="145" spans="4:4" s="448" customFormat="1">
      <c r="D145" s="477"/>
    </row>
    <row r="146" spans="4:4" s="448" customFormat="1">
      <c r="D146" s="477"/>
    </row>
    <row r="147" spans="4:4" s="448" customFormat="1">
      <c r="D147" s="477"/>
    </row>
    <row r="148" spans="4:4" s="448" customFormat="1">
      <c r="D148" s="477"/>
    </row>
    <row r="149" spans="4:4" s="448" customFormat="1">
      <c r="D149" s="477"/>
    </row>
    <row r="150" spans="4:4" s="448" customFormat="1">
      <c r="D150" s="477"/>
    </row>
    <row r="151" spans="4:4" s="448" customFormat="1">
      <c r="D151" s="477"/>
    </row>
    <row r="152" spans="4:4" s="448" customFormat="1">
      <c r="D152" s="477"/>
    </row>
    <row r="153" spans="4:4" s="448" customFormat="1">
      <c r="D153" s="477"/>
    </row>
    <row r="154" spans="4:4" s="448" customFormat="1">
      <c r="D154" s="477"/>
    </row>
    <row r="155" spans="4:4" s="448" customFormat="1">
      <c r="D155" s="477"/>
    </row>
    <row r="156" spans="4:4" s="448" customFormat="1">
      <c r="D156" s="477"/>
    </row>
    <row r="157" spans="4:4" s="448" customFormat="1">
      <c r="D157" s="477"/>
    </row>
    <row r="158" spans="4:4" s="448" customFormat="1">
      <c r="D158" s="477"/>
    </row>
    <row r="159" spans="4:4" s="448" customFormat="1">
      <c r="D159" s="477"/>
    </row>
    <row r="160" spans="4:4" s="448" customFormat="1">
      <c r="D160" s="477"/>
    </row>
    <row r="161" spans="4:4" s="448" customFormat="1">
      <c r="D161" s="477"/>
    </row>
    <row r="162" spans="4:4" s="448" customFormat="1">
      <c r="D162" s="477"/>
    </row>
    <row r="163" spans="4:4" s="448" customFormat="1">
      <c r="D163" s="477"/>
    </row>
    <row r="164" spans="4:4" s="448" customFormat="1">
      <c r="D164" s="477"/>
    </row>
    <row r="165" spans="4:4" s="448" customFormat="1">
      <c r="D165" s="477"/>
    </row>
    <row r="166" spans="4:4" s="448" customFormat="1">
      <c r="D166" s="477"/>
    </row>
    <row r="167" spans="4:4" s="448" customFormat="1">
      <c r="D167" s="477"/>
    </row>
    <row r="168" spans="4:4" s="448" customFormat="1">
      <c r="D168" s="477"/>
    </row>
    <row r="169" spans="4:4" s="448" customFormat="1">
      <c r="D169" s="477"/>
    </row>
    <row r="170" spans="4:4" s="448" customFormat="1">
      <c r="D170" s="477"/>
    </row>
    <row r="171" spans="4:4" s="448" customFormat="1">
      <c r="D171" s="477"/>
    </row>
    <row r="172" spans="4:4" s="448" customFormat="1">
      <c r="D172" s="477"/>
    </row>
    <row r="173" spans="4:4" s="448" customFormat="1">
      <c r="D173" s="477"/>
    </row>
    <row r="174" spans="4:4" s="448" customFormat="1">
      <c r="D174" s="477"/>
    </row>
    <row r="175" spans="4:4" s="448" customFormat="1">
      <c r="D175" s="477"/>
    </row>
    <row r="176" spans="4:4" s="448" customFormat="1">
      <c r="D176" s="477"/>
    </row>
    <row r="177" spans="4:4" s="448" customFormat="1">
      <c r="D177" s="477"/>
    </row>
    <row r="178" spans="4:4" s="448" customFormat="1">
      <c r="D178" s="477"/>
    </row>
    <row r="179" spans="4:4" s="448" customFormat="1">
      <c r="D179" s="477"/>
    </row>
    <row r="180" spans="4:4" s="448" customFormat="1">
      <c r="D180" s="477"/>
    </row>
    <row r="181" spans="4:4" s="448" customFormat="1">
      <c r="D181" s="477"/>
    </row>
    <row r="182" spans="4:4" s="448" customFormat="1">
      <c r="D182" s="477"/>
    </row>
    <row r="183" spans="4:4" s="448" customFormat="1">
      <c r="D183" s="477"/>
    </row>
    <row r="184" spans="4:4" s="448" customFormat="1">
      <c r="D184" s="477"/>
    </row>
    <row r="185" spans="4:4" s="448" customFormat="1">
      <c r="D185" s="477"/>
    </row>
    <row r="186" spans="4:4" s="448" customFormat="1">
      <c r="D186" s="477"/>
    </row>
    <row r="187" spans="4:4" s="448" customFormat="1">
      <c r="D187" s="477"/>
    </row>
    <row r="188" spans="4:4" s="448" customFormat="1">
      <c r="D188" s="477"/>
    </row>
    <row r="189" spans="4:4" s="448" customFormat="1">
      <c r="D189" s="477"/>
    </row>
    <row r="190" spans="4:4" s="448" customFormat="1">
      <c r="D190" s="477"/>
    </row>
    <row r="191" spans="4:4" s="448" customFormat="1">
      <c r="D191" s="477"/>
    </row>
    <row r="192" spans="4:4" s="448" customFormat="1">
      <c r="D192" s="477"/>
    </row>
    <row r="193" spans="4:4" s="448" customFormat="1">
      <c r="D193" s="477"/>
    </row>
    <row r="194" spans="4:4" s="448" customFormat="1">
      <c r="D194" s="477"/>
    </row>
    <row r="195" spans="4:4" s="448" customFormat="1">
      <c r="D195" s="477"/>
    </row>
    <row r="196" spans="4:4" s="448" customFormat="1">
      <c r="D196" s="477"/>
    </row>
    <row r="197" spans="4:4" s="448" customFormat="1">
      <c r="D197" s="477"/>
    </row>
    <row r="198" spans="4:4" s="448" customFormat="1">
      <c r="D198" s="477"/>
    </row>
    <row r="199" spans="4:4" s="448" customFormat="1">
      <c r="D199" s="477"/>
    </row>
    <row r="200" spans="4:4" s="448" customFormat="1">
      <c r="D200" s="477"/>
    </row>
    <row r="201" spans="4:4" s="448" customFormat="1">
      <c r="D201" s="477"/>
    </row>
    <row r="202" spans="4:4" s="448" customFormat="1">
      <c r="D202" s="477"/>
    </row>
    <row r="203" spans="4:4" s="448" customFormat="1">
      <c r="D203" s="477"/>
    </row>
    <row r="204" spans="4:4" s="448" customFormat="1">
      <c r="D204" s="477"/>
    </row>
    <row r="205" spans="4:4" s="448" customFormat="1">
      <c r="D205" s="477"/>
    </row>
    <row r="206" spans="4:4" s="448" customFormat="1">
      <c r="D206" s="477"/>
    </row>
    <row r="207" spans="4:4" s="448" customFormat="1">
      <c r="D207" s="477"/>
    </row>
    <row r="208" spans="4:4" s="448" customFormat="1">
      <c r="D208" s="477"/>
    </row>
    <row r="209" spans="4:4" s="448" customFormat="1">
      <c r="D209" s="477"/>
    </row>
    <row r="210" spans="4:4" s="448" customFormat="1">
      <c r="D210" s="477"/>
    </row>
    <row r="211" spans="4:4" s="448" customFormat="1">
      <c r="D211" s="477"/>
    </row>
    <row r="212" spans="4:4" s="448" customFormat="1">
      <c r="D212" s="477"/>
    </row>
    <row r="213" spans="4:4" s="448" customFormat="1">
      <c r="D213" s="477"/>
    </row>
    <row r="214" spans="4:4" s="448" customFormat="1">
      <c r="D214" s="477"/>
    </row>
    <row r="215" spans="4:4" s="448" customFormat="1">
      <c r="D215" s="477"/>
    </row>
    <row r="216" spans="4:4" s="448" customFormat="1">
      <c r="D216" s="477"/>
    </row>
    <row r="217" spans="4:4" s="448" customFormat="1">
      <c r="D217" s="477"/>
    </row>
    <row r="218" spans="4:4" s="448" customFormat="1">
      <c r="D218" s="477"/>
    </row>
    <row r="219" spans="4:4" s="448" customFormat="1">
      <c r="D219" s="477"/>
    </row>
    <row r="220" spans="4:4" s="448" customFormat="1">
      <c r="D220" s="477"/>
    </row>
    <row r="221" spans="4:4" s="448" customFormat="1">
      <c r="D221" s="477"/>
    </row>
    <row r="222" spans="4:4" s="448" customFormat="1">
      <c r="D222" s="477"/>
    </row>
    <row r="223" spans="4:4" s="448" customFormat="1">
      <c r="D223" s="477"/>
    </row>
    <row r="224" spans="4:4" s="448" customFormat="1">
      <c r="D224" s="477"/>
    </row>
    <row r="225" spans="4:4" s="448" customFormat="1">
      <c r="D225" s="477"/>
    </row>
    <row r="226" spans="4:4" s="448" customFormat="1">
      <c r="D226" s="477"/>
    </row>
    <row r="227" spans="4:4" s="448" customFormat="1">
      <c r="D227" s="477"/>
    </row>
    <row r="228" spans="4:4" s="448" customFormat="1">
      <c r="D228" s="477"/>
    </row>
    <row r="229" spans="4:4" s="448" customFormat="1">
      <c r="D229" s="477"/>
    </row>
    <row r="230" spans="4:4" s="448" customFormat="1">
      <c r="D230" s="477"/>
    </row>
    <row r="231" spans="4:4" s="448" customFormat="1">
      <c r="D231" s="477"/>
    </row>
    <row r="232" spans="4:4" s="448" customFormat="1">
      <c r="D232" s="477"/>
    </row>
    <row r="233" spans="4:4" s="448" customFormat="1">
      <c r="D233" s="477"/>
    </row>
    <row r="234" spans="4:4" s="448" customFormat="1">
      <c r="D234" s="477"/>
    </row>
    <row r="235" spans="4:4" s="448" customFormat="1">
      <c r="D235" s="477"/>
    </row>
    <row r="236" spans="4:4" s="448" customFormat="1">
      <c r="D236" s="477"/>
    </row>
    <row r="237" spans="4:4" s="448" customFormat="1">
      <c r="D237" s="477"/>
    </row>
    <row r="238" spans="4:4" s="448" customFormat="1">
      <c r="D238" s="477"/>
    </row>
    <row r="239" spans="4:4" s="448" customFormat="1">
      <c r="D239" s="477"/>
    </row>
    <row r="240" spans="4:4" s="448" customFormat="1">
      <c r="D240" s="477"/>
    </row>
    <row r="241" spans="4:4" s="448" customFormat="1">
      <c r="D241" s="477"/>
    </row>
    <row r="242" spans="4:4" s="448" customFormat="1">
      <c r="D242" s="477"/>
    </row>
    <row r="243" spans="4:4" s="448" customFormat="1">
      <c r="D243" s="477"/>
    </row>
    <row r="244" spans="4:4" s="448" customFormat="1">
      <c r="D244" s="477"/>
    </row>
    <row r="245" spans="4:4" s="448" customFormat="1">
      <c r="D245" s="477"/>
    </row>
    <row r="246" spans="4:4" s="448" customFormat="1">
      <c r="D246" s="477"/>
    </row>
    <row r="247" spans="4:4" s="448" customFormat="1">
      <c r="D247" s="477"/>
    </row>
    <row r="248" spans="4:4" s="448" customFormat="1">
      <c r="D248" s="477"/>
    </row>
    <row r="249" spans="4:4" s="448" customFormat="1">
      <c r="D249" s="477"/>
    </row>
    <row r="250" spans="4:4" s="448" customFormat="1">
      <c r="D250" s="477"/>
    </row>
    <row r="251" spans="4:4" s="448" customFormat="1">
      <c r="D251" s="477"/>
    </row>
    <row r="252" spans="4:4" s="448" customFormat="1">
      <c r="D252" s="477"/>
    </row>
    <row r="253" spans="4:4" s="448" customFormat="1">
      <c r="D253" s="477"/>
    </row>
    <row r="254" spans="4:4" s="448" customFormat="1">
      <c r="D254" s="477"/>
    </row>
    <row r="255" spans="4:4" s="448" customFormat="1">
      <c r="D255" s="477"/>
    </row>
    <row r="256" spans="4:4" s="448" customFormat="1">
      <c r="D256" s="477"/>
    </row>
    <row r="257" spans="4:4" s="448" customFormat="1">
      <c r="D257" s="477"/>
    </row>
    <row r="258" spans="4:4" s="448" customFormat="1">
      <c r="D258" s="477"/>
    </row>
    <row r="259" spans="4:4" s="448" customFormat="1">
      <c r="D259" s="477"/>
    </row>
    <row r="260" spans="4:4" s="448" customFormat="1">
      <c r="D260" s="477"/>
    </row>
    <row r="261" spans="4:4" s="448" customFormat="1">
      <c r="D261" s="477"/>
    </row>
    <row r="262" spans="4:4" s="448" customFormat="1">
      <c r="D262" s="477"/>
    </row>
    <row r="263" spans="4:4" s="448" customFormat="1">
      <c r="D263" s="477"/>
    </row>
    <row r="264" spans="4:4" s="448" customFormat="1">
      <c r="D264" s="477"/>
    </row>
    <row r="265" spans="4:4" s="448" customFormat="1">
      <c r="D265" s="477"/>
    </row>
    <row r="266" spans="4:4" s="448" customFormat="1">
      <c r="D266" s="477"/>
    </row>
    <row r="267" spans="4:4" s="448" customFormat="1">
      <c r="D267" s="477"/>
    </row>
    <row r="268" spans="4:4" s="448" customFormat="1">
      <c r="D268" s="477"/>
    </row>
    <row r="269" spans="4:4" s="448" customFormat="1">
      <c r="D269" s="477"/>
    </row>
    <row r="270" spans="4:4" s="448" customFormat="1">
      <c r="D270" s="477"/>
    </row>
    <row r="271" spans="4:4" s="448" customFormat="1">
      <c r="D271" s="477"/>
    </row>
    <row r="272" spans="4:4" s="448" customFormat="1">
      <c r="D272" s="477"/>
    </row>
    <row r="273" spans="4:4" s="448" customFormat="1">
      <c r="D273" s="477"/>
    </row>
    <row r="274" spans="4:4" s="448" customFormat="1">
      <c r="D274" s="477"/>
    </row>
    <row r="275" spans="4:4" s="448" customFormat="1">
      <c r="D275" s="477"/>
    </row>
    <row r="276" spans="4:4" s="448" customFormat="1">
      <c r="D276" s="477"/>
    </row>
    <row r="277" spans="4:4" s="448" customFormat="1">
      <c r="D277" s="477"/>
    </row>
    <row r="278" spans="4:4" s="448" customFormat="1">
      <c r="D278" s="477"/>
    </row>
    <row r="279" spans="4:4" s="448" customFormat="1">
      <c r="D279" s="477"/>
    </row>
    <row r="280" spans="4:4" s="448" customFormat="1">
      <c r="D280" s="477"/>
    </row>
    <row r="281" spans="4:4" s="448" customFormat="1">
      <c r="D281" s="477"/>
    </row>
    <row r="282" spans="4:4" s="448" customFormat="1">
      <c r="D282" s="477"/>
    </row>
    <row r="283" spans="4:4" s="448" customFormat="1">
      <c r="D283" s="477"/>
    </row>
    <row r="284" spans="4:4" s="448" customFormat="1">
      <c r="D284" s="477"/>
    </row>
    <row r="285" spans="4:4" s="448" customFormat="1">
      <c r="D285" s="477"/>
    </row>
    <row r="286" spans="4:4" s="448" customFormat="1">
      <c r="D286" s="477"/>
    </row>
    <row r="287" spans="4:4" s="448" customFormat="1">
      <c r="D287" s="477"/>
    </row>
    <row r="288" spans="4:4" s="448" customFormat="1">
      <c r="D288" s="477"/>
    </row>
    <row r="289" spans="4:4" s="448" customFormat="1">
      <c r="D289" s="477"/>
    </row>
    <row r="290" spans="4:4" s="448" customFormat="1">
      <c r="D290" s="477"/>
    </row>
    <row r="291" spans="4:4" s="448" customFormat="1">
      <c r="D291" s="477"/>
    </row>
    <row r="292" spans="4:4" s="448" customFormat="1">
      <c r="D292" s="477"/>
    </row>
    <row r="293" spans="4:4" s="448" customFormat="1">
      <c r="D293" s="477"/>
    </row>
    <row r="294" spans="4:4" s="448" customFormat="1">
      <c r="D294" s="477"/>
    </row>
    <row r="295" spans="4:4" s="448" customFormat="1">
      <c r="D295" s="477"/>
    </row>
    <row r="296" spans="4:4" s="448" customFormat="1">
      <c r="D296" s="477"/>
    </row>
    <row r="297" spans="4:4" s="448" customFormat="1">
      <c r="D297" s="477"/>
    </row>
    <row r="298" spans="4:4" s="448" customFormat="1">
      <c r="D298" s="477"/>
    </row>
    <row r="299" spans="4:4" s="448" customFormat="1">
      <c r="D299" s="477"/>
    </row>
    <row r="300" spans="4:4" s="448" customFormat="1">
      <c r="D300" s="477"/>
    </row>
    <row r="301" spans="4:4" s="448" customFormat="1">
      <c r="D301" s="477"/>
    </row>
    <row r="302" spans="4:4" s="448" customFormat="1">
      <c r="D302" s="477"/>
    </row>
    <row r="303" spans="4:4" s="448" customFormat="1">
      <c r="D303" s="477"/>
    </row>
    <row r="304" spans="4:4" s="448" customFormat="1">
      <c r="D304" s="477"/>
    </row>
    <row r="305" spans="4:4" s="448" customFormat="1">
      <c r="D305" s="477"/>
    </row>
    <row r="306" spans="4:4" s="448" customFormat="1">
      <c r="D306" s="477"/>
    </row>
    <row r="307" spans="4:4" s="448" customFormat="1">
      <c r="D307" s="477"/>
    </row>
    <row r="308" spans="4:4" s="448" customFormat="1">
      <c r="D308" s="477"/>
    </row>
    <row r="309" spans="4:4" s="448" customFormat="1">
      <c r="D309" s="477"/>
    </row>
    <row r="310" spans="4:4" s="448" customFormat="1">
      <c r="D310" s="477"/>
    </row>
    <row r="311" spans="4:4" s="448" customFormat="1">
      <c r="D311" s="477"/>
    </row>
    <row r="312" spans="4:4" s="448" customFormat="1">
      <c r="D312" s="477"/>
    </row>
    <row r="313" spans="4:4" s="448" customFormat="1">
      <c r="D313" s="477"/>
    </row>
    <row r="314" spans="4:4" s="448" customFormat="1">
      <c r="D314" s="477"/>
    </row>
    <row r="315" spans="4:4" s="448" customFormat="1">
      <c r="D315" s="477"/>
    </row>
    <row r="316" spans="4:4" s="448" customFormat="1">
      <c r="D316" s="477"/>
    </row>
    <row r="317" spans="4:4" s="448" customFormat="1">
      <c r="D317" s="477"/>
    </row>
    <row r="318" spans="4:4" s="448" customFormat="1">
      <c r="D318" s="477"/>
    </row>
    <row r="319" spans="4:4" s="448" customFormat="1">
      <c r="D319" s="477"/>
    </row>
    <row r="320" spans="4:4" s="448" customFormat="1">
      <c r="D320" s="477"/>
    </row>
    <row r="321" spans="4:4" s="448" customFormat="1">
      <c r="D321" s="477"/>
    </row>
    <row r="322" spans="4:4" s="448" customFormat="1">
      <c r="D322" s="477"/>
    </row>
    <row r="323" spans="4:4" s="448" customFormat="1">
      <c r="D323" s="477"/>
    </row>
    <row r="324" spans="4:4" s="448" customFormat="1">
      <c r="D324" s="477"/>
    </row>
    <row r="325" spans="4:4" s="448" customFormat="1">
      <c r="D325" s="477"/>
    </row>
    <row r="326" spans="4:4" s="448" customFormat="1">
      <c r="D326" s="477"/>
    </row>
    <row r="327" spans="4:4" s="448" customFormat="1">
      <c r="D327" s="477"/>
    </row>
    <row r="328" spans="4:4" s="448" customFormat="1">
      <c r="D328" s="477"/>
    </row>
    <row r="329" spans="4:4" s="448" customFormat="1">
      <c r="D329" s="477"/>
    </row>
    <row r="330" spans="4:4" s="448" customFormat="1">
      <c r="D330" s="477"/>
    </row>
    <row r="331" spans="4:4" s="448" customFormat="1">
      <c r="D331" s="477"/>
    </row>
    <row r="332" spans="4:4" s="448" customFormat="1">
      <c r="D332" s="477"/>
    </row>
    <row r="333" spans="4:4" s="448" customFormat="1">
      <c r="D333" s="477"/>
    </row>
    <row r="334" spans="4:4" s="448" customFormat="1">
      <c r="D334" s="477"/>
    </row>
    <row r="335" spans="4:4" s="448" customFormat="1">
      <c r="D335" s="477"/>
    </row>
    <row r="336" spans="4:4" s="448" customFormat="1">
      <c r="D336" s="477"/>
    </row>
    <row r="337" spans="4:4" s="448" customFormat="1">
      <c r="D337" s="477"/>
    </row>
    <row r="338" spans="4:4" s="448" customFormat="1">
      <c r="D338" s="477"/>
    </row>
    <row r="339" spans="4:4" s="448" customFormat="1">
      <c r="D339" s="477"/>
    </row>
    <row r="340" spans="4:4" s="448" customFormat="1">
      <c r="D340" s="477"/>
    </row>
    <row r="341" spans="4:4" s="448" customFormat="1">
      <c r="D341" s="477"/>
    </row>
    <row r="342" spans="4:4" s="448" customFormat="1">
      <c r="D342" s="477"/>
    </row>
    <row r="343" spans="4:4" s="448" customFormat="1">
      <c r="D343" s="477"/>
    </row>
    <row r="344" spans="4:4" s="448" customFormat="1">
      <c r="D344" s="477"/>
    </row>
    <row r="345" spans="4:4" s="448" customFormat="1">
      <c r="D345" s="477"/>
    </row>
    <row r="346" spans="4:4" s="448" customFormat="1">
      <c r="D346" s="477"/>
    </row>
    <row r="347" spans="4:4" s="448" customFormat="1">
      <c r="D347" s="477"/>
    </row>
    <row r="348" spans="4:4" s="448" customFormat="1">
      <c r="D348" s="477"/>
    </row>
    <row r="349" spans="4:4" s="448" customFormat="1">
      <c r="D349" s="477"/>
    </row>
    <row r="350" spans="4:4" s="448" customFormat="1">
      <c r="D350" s="477"/>
    </row>
    <row r="351" spans="4:4" s="448" customFormat="1">
      <c r="D351" s="477"/>
    </row>
    <row r="352" spans="4:4" s="448" customFormat="1">
      <c r="D352" s="477"/>
    </row>
    <row r="353" spans="4:4" s="448" customFormat="1">
      <c r="D353" s="477"/>
    </row>
    <row r="354" spans="4:4" s="448" customFormat="1">
      <c r="D354" s="477"/>
    </row>
    <row r="355" spans="4:4" s="448" customFormat="1">
      <c r="D355" s="477"/>
    </row>
    <row r="356" spans="4:4" s="448" customFormat="1">
      <c r="D356" s="477"/>
    </row>
    <row r="357" spans="4:4" s="448" customFormat="1">
      <c r="D357" s="477"/>
    </row>
    <row r="358" spans="4:4" s="448" customFormat="1">
      <c r="D358" s="477"/>
    </row>
    <row r="359" spans="4:4" s="448" customFormat="1">
      <c r="D359" s="477"/>
    </row>
    <row r="360" spans="4:4" s="448" customFormat="1">
      <c r="D360" s="477"/>
    </row>
    <row r="361" spans="4:4" s="448" customFormat="1">
      <c r="D361" s="477"/>
    </row>
    <row r="362" spans="4:4" s="448" customFormat="1">
      <c r="D362" s="477"/>
    </row>
    <row r="363" spans="4:4" s="448" customFormat="1">
      <c r="D363" s="477"/>
    </row>
    <row r="364" spans="4:4" s="448" customFormat="1">
      <c r="D364" s="477"/>
    </row>
    <row r="365" spans="4:4" s="448" customFormat="1">
      <c r="D365" s="477"/>
    </row>
    <row r="366" spans="4:4" s="448" customFormat="1">
      <c r="D366" s="477"/>
    </row>
    <row r="367" spans="4:4" s="448" customFormat="1">
      <c r="D367" s="477"/>
    </row>
    <row r="368" spans="4:4" s="448" customFormat="1">
      <c r="D368" s="477"/>
    </row>
    <row r="369" spans="4:4" s="448" customFormat="1">
      <c r="D369" s="477"/>
    </row>
    <row r="370" spans="4:4" s="448" customFormat="1">
      <c r="D370" s="477"/>
    </row>
    <row r="371" spans="4:4" s="448" customFormat="1">
      <c r="D371" s="477"/>
    </row>
    <row r="372" spans="4:4" s="448" customFormat="1">
      <c r="D372" s="477"/>
    </row>
    <row r="373" spans="4:4" s="448" customFormat="1">
      <c r="D373" s="477"/>
    </row>
    <row r="374" spans="4:4" s="448" customFormat="1">
      <c r="D374" s="477"/>
    </row>
    <row r="375" spans="4:4" s="448" customFormat="1">
      <c r="D375" s="477"/>
    </row>
    <row r="376" spans="4:4" s="448" customFormat="1">
      <c r="D376" s="477"/>
    </row>
    <row r="377" spans="4:4" s="448" customFormat="1">
      <c r="D377" s="477"/>
    </row>
    <row r="378" spans="4:4" s="448" customFormat="1">
      <c r="D378" s="477"/>
    </row>
    <row r="379" spans="4:4" s="448" customFormat="1">
      <c r="D379" s="477"/>
    </row>
    <row r="380" spans="4:4" s="448" customFormat="1">
      <c r="D380" s="477"/>
    </row>
    <row r="381" spans="4:4" s="448" customFormat="1">
      <c r="D381" s="477"/>
    </row>
    <row r="382" spans="4:4" s="448" customFormat="1">
      <c r="D382" s="477"/>
    </row>
    <row r="383" spans="4:4" s="448" customFormat="1">
      <c r="D383" s="477"/>
    </row>
    <row r="384" spans="4:4" s="448" customFormat="1">
      <c r="D384" s="477"/>
    </row>
    <row r="385" spans="4:4" s="448" customFormat="1">
      <c r="D385" s="477"/>
    </row>
    <row r="386" spans="4:4" s="448" customFormat="1">
      <c r="D386" s="477"/>
    </row>
    <row r="387" spans="4:4" s="448" customFormat="1">
      <c r="D387" s="477"/>
    </row>
    <row r="388" spans="4:4" s="448" customFormat="1">
      <c r="D388" s="477"/>
    </row>
    <row r="389" spans="4:4" s="448" customFormat="1">
      <c r="D389" s="477"/>
    </row>
    <row r="390" spans="4:4" s="448" customFormat="1">
      <c r="D390" s="477"/>
    </row>
    <row r="391" spans="4:4" s="448" customFormat="1">
      <c r="D391" s="477"/>
    </row>
    <row r="392" spans="4:4" s="448" customFormat="1">
      <c r="D392" s="477"/>
    </row>
    <row r="393" spans="4:4" s="448" customFormat="1">
      <c r="D393" s="477"/>
    </row>
    <row r="394" spans="4:4" s="448" customFormat="1">
      <c r="D394" s="477"/>
    </row>
    <row r="395" spans="4:4" s="448" customFormat="1">
      <c r="D395" s="477"/>
    </row>
    <row r="396" spans="4:4" s="448" customFormat="1">
      <c r="D396" s="477"/>
    </row>
    <row r="397" spans="4:4" s="448" customFormat="1">
      <c r="D397" s="477"/>
    </row>
    <row r="398" spans="4:4" s="448" customFormat="1">
      <c r="D398" s="477"/>
    </row>
    <row r="399" spans="4:4" s="448" customFormat="1">
      <c r="D399" s="477"/>
    </row>
    <row r="400" spans="4:4" s="448" customFormat="1">
      <c r="D400" s="477"/>
    </row>
    <row r="401" spans="4:4" s="448" customFormat="1">
      <c r="D401" s="477"/>
    </row>
    <row r="402" spans="4:4" s="448" customFormat="1">
      <c r="D402" s="477"/>
    </row>
    <row r="403" spans="4:4" s="448" customFormat="1">
      <c r="D403" s="477"/>
    </row>
    <row r="404" spans="4:4" s="448" customFormat="1">
      <c r="D404" s="477"/>
    </row>
    <row r="405" spans="4:4" s="448" customFormat="1">
      <c r="D405" s="477"/>
    </row>
    <row r="406" spans="4:4" s="448" customFormat="1">
      <c r="D406" s="477"/>
    </row>
    <row r="407" spans="4:4" s="448" customFormat="1">
      <c r="D407" s="477"/>
    </row>
    <row r="408" spans="4:4" s="448" customFormat="1">
      <c r="D408" s="477"/>
    </row>
    <row r="409" spans="4:4" s="448" customFormat="1">
      <c r="D409" s="477"/>
    </row>
    <row r="410" spans="4:4" s="448" customFormat="1">
      <c r="D410" s="477"/>
    </row>
    <row r="411" spans="4:4" s="448" customFormat="1">
      <c r="D411" s="477"/>
    </row>
    <row r="412" spans="4:4" s="448" customFormat="1">
      <c r="D412" s="477"/>
    </row>
    <row r="413" spans="4:4" s="448" customFormat="1">
      <c r="D413" s="477"/>
    </row>
    <row r="414" spans="4:4" s="448" customFormat="1">
      <c r="D414" s="477"/>
    </row>
    <row r="415" spans="4:4" s="448" customFormat="1">
      <c r="D415" s="477"/>
    </row>
    <row r="416" spans="4:4" s="448" customFormat="1">
      <c r="D416" s="477"/>
    </row>
    <row r="417" spans="4:4" s="448" customFormat="1">
      <c r="D417" s="477"/>
    </row>
    <row r="418" spans="4:4" s="448" customFormat="1">
      <c r="D418" s="477"/>
    </row>
    <row r="419" spans="4:4" s="448" customFormat="1">
      <c r="D419" s="477"/>
    </row>
    <row r="420" spans="4:4" s="448" customFormat="1">
      <c r="D420" s="477"/>
    </row>
    <row r="421" spans="4:4" s="448" customFormat="1">
      <c r="D421" s="477"/>
    </row>
    <row r="422" spans="4:4" s="448" customFormat="1">
      <c r="D422" s="477"/>
    </row>
    <row r="423" spans="4:4" s="448" customFormat="1">
      <c r="D423" s="477"/>
    </row>
    <row r="424" spans="4:4" s="448" customFormat="1">
      <c r="D424" s="477"/>
    </row>
    <row r="425" spans="4:4" s="448" customFormat="1">
      <c r="D425" s="477"/>
    </row>
    <row r="426" spans="4:4" s="448" customFormat="1">
      <c r="D426" s="477"/>
    </row>
    <row r="427" spans="4:4" s="448" customFormat="1">
      <c r="D427" s="477"/>
    </row>
    <row r="428" spans="4:4" s="448" customFormat="1">
      <c r="D428" s="477"/>
    </row>
    <row r="429" spans="4:4" s="448" customFormat="1">
      <c r="D429" s="477"/>
    </row>
    <row r="430" spans="4:4" s="448" customFormat="1">
      <c r="D430" s="477"/>
    </row>
    <row r="431" spans="4:4" s="448" customFormat="1">
      <c r="D431" s="477"/>
    </row>
    <row r="432" spans="4:4" s="448" customFormat="1">
      <c r="D432" s="477"/>
    </row>
    <row r="433" spans="4:4" s="448" customFormat="1">
      <c r="D433" s="477"/>
    </row>
    <row r="434" spans="4:4" s="448" customFormat="1">
      <c r="D434" s="477"/>
    </row>
    <row r="435" spans="4:4" s="448" customFormat="1">
      <c r="D435" s="477"/>
    </row>
    <row r="436" spans="4:4" s="448" customFormat="1">
      <c r="D436" s="477"/>
    </row>
    <row r="437" spans="4:4" s="448" customFormat="1">
      <c r="D437" s="477"/>
    </row>
    <row r="438" spans="4:4" s="448" customFormat="1">
      <c r="D438" s="477"/>
    </row>
    <row r="439" spans="4:4" s="448" customFormat="1">
      <c r="D439" s="477"/>
    </row>
    <row r="440" spans="4:4" s="448" customFormat="1">
      <c r="D440" s="477"/>
    </row>
    <row r="441" spans="4:4" s="448" customFormat="1">
      <c r="D441" s="477"/>
    </row>
    <row r="442" spans="4:4" s="448" customFormat="1">
      <c r="D442" s="477"/>
    </row>
    <row r="443" spans="4:4" s="448" customFormat="1">
      <c r="D443" s="477"/>
    </row>
    <row r="444" spans="4:4" s="448" customFormat="1">
      <c r="D444" s="477"/>
    </row>
    <row r="445" spans="4:4" s="448" customFormat="1">
      <c r="D445" s="477"/>
    </row>
    <row r="446" spans="4:4" s="448" customFormat="1">
      <c r="D446" s="477"/>
    </row>
    <row r="447" spans="4:4" s="448" customFormat="1">
      <c r="D447" s="477"/>
    </row>
    <row r="448" spans="4:4" s="448" customFormat="1">
      <c r="D448" s="477"/>
    </row>
    <row r="449" spans="4:4" s="448" customFormat="1">
      <c r="D449" s="477"/>
    </row>
    <row r="450" spans="4:4" s="448" customFormat="1">
      <c r="D450" s="477"/>
    </row>
    <row r="451" spans="4:4" s="448" customFormat="1">
      <c r="D451" s="477"/>
    </row>
    <row r="452" spans="4:4" s="448" customFormat="1">
      <c r="D452" s="477"/>
    </row>
    <row r="453" spans="4:4" s="448" customFormat="1">
      <c r="D453" s="477"/>
    </row>
    <row r="454" spans="4:4" s="448" customFormat="1">
      <c r="D454" s="477"/>
    </row>
    <row r="455" spans="4:4" s="448" customFormat="1">
      <c r="D455" s="477"/>
    </row>
    <row r="456" spans="4:4" s="448" customFormat="1">
      <c r="D456" s="477"/>
    </row>
    <row r="457" spans="4:4" s="448" customFormat="1">
      <c r="D457" s="477"/>
    </row>
    <row r="458" spans="4:4" s="448" customFormat="1">
      <c r="D458" s="477"/>
    </row>
    <row r="459" spans="4:4" s="448" customFormat="1">
      <c r="D459" s="477"/>
    </row>
    <row r="460" spans="4:4" s="448" customFormat="1">
      <c r="D460" s="477"/>
    </row>
    <row r="461" spans="4:4" s="448" customFormat="1">
      <c r="D461" s="477"/>
    </row>
    <row r="462" spans="4:4" s="448" customFormat="1">
      <c r="D462" s="477"/>
    </row>
    <row r="463" spans="4:4" s="448" customFormat="1">
      <c r="D463" s="477"/>
    </row>
    <row r="464" spans="4:4" s="448" customFormat="1">
      <c r="D464" s="477"/>
    </row>
    <row r="465" spans="4:4" s="448" customFormat="1">
      <c r="D465" s="477"/>
    </row>
    <row r="466" spans="4:4" s="448" customFormat="1">
      <c r="D466" s="477"/>
    </row>
    <row r="467" spans="4:4" s="448" customFormat="1">
      <c r="D467" s="477"/>
    </row>
    <row r="468" spans="4:4" s="448" customFormat="1">
      <c r="D468" s="477"/>
    </row>
    <row r="469" spans="4:4" s="448" customFormat="1">
      <c r="D469" s="477"/>
    </row>
    <row r="470" spans="4:4" s="448" customFormat="1">
      <c r="D470" s="477"/>
    </row>
    <row r="471" spans="4:4" s="448" customFormat="1">
      <c r="D471" s="477"/>
    </row>
    <row r="472" spans="4:4" s="448" customFormat="1">
      <c r="D472" s="477"/>
    </row>
    <row r="473" spans="4:4" s="448" customFormat="1">
      <c r="D473" s="477"/>
    </row>
    <row r="474" spans="4:4" s="448" customFormat="1">
      <c r="D474" s="477"/>
    </row>
    <row r="475" spans="4:4" s="448" customFormat="1">
      <c r="D475" s="477"/>
    </row>
    <row r="476" spans="4:4" s="448" customFormat="1">
      <c r="D476" s="477"/>
    </row>
    <row r="477" spans="4:4" s="448" customFormat="1">
      <c r="D477" s="477"/>
    </row>
    <row r="478" spans="4:4" s="448" customFormat="1">
      <c r="D478" s="477"/>
    </row>
    <row r="479" spans="4:4" s="448" customFormat="1">
      <c r="D479" s="477"/>
    </row>
    <row r="480" spans="4:4" s="448" customFormat="1">
      <c r="D480" s="477"/>
    </row>
    <row r="481" spans="4:4" s="448" customFormat="1">
      <c r="D481" s="477"/>
    </row>
    <row r="482" spans="4:4" s="448" customFormat="1">
      <c r="D482" s="477"/>
    </row>
    <row r="483" spans="4:4" s="448" customFormat="1">
      <c r="D483" s="477"/>
    </row>
    <row r="484" spans="4:4" s="448" customFormat="1">
      <c r="D484" s="477"/>
    </row>
    <row r="485" spans="4:4" s="448" customFormat="1">
      <c r="D485" s="477"/>
    </row>
    <row r="486" spans="4:4" s="448" customFormat="1">
      <c r="D486" s="477"/>
    </row>
    <row r="487" spans="4:4" s="448" customFormat="1">
      <c r="D487" s="477"/>
    </row>
    <row r="488" spans="4:4" s="448" customFormat="1">
      <c r="D488" s="477"/>
    </row>
    <row r="489" spans="4:4" s="448" customFormat="1">
      <c r="D489" s="477"/>
    </row>
    <row r="490" spans="4:4" s="448" customFormat="1">
      <c r="D490" s="477"/>
    </row>
    <row r="491" spans="4:4" s="448" customFormat="1">
      <c r="D491" s="477"/>
    </row>
    <row r="492" spans="4:4" s="448" customFormat="1">
      <c r="D492" s="477"/>
    </row>
    <row r="493" spans="4:4" s="448" customFormat="1">
      <c r="D493" s="477"/>
    </row>
    <row r="494" spans="4:4" s="448" customFormat="1">
      <c r="D494" s="477"/>
    </row>
    <row r="495" spans="4:4" s="448" customFormat="1">
      <c r="D495" s="477"/>
    </row>
    <row r="496" spans="4:4" s="448" customFormat="1">
      <c r="D496" s="477"/>
    </row>
    <row r="497" spans="4:4" s="448" customFormat="1">
      <c r="D497" s="477"/>
    </row>
    <row r="498" spans="4:4" s="448" customFormat="1">
      <c r="D498" s="477"/>
    </row>
    <row r="499" spans="4:4" s="448" customFormat="1">
      <c r="D499" s="477"/>
    </row>
    <row r="500" spans="4:4" s="448" customFormat="1">
      <c r="D500" s="477"/>
    </row>
    <row r="501" spans="4:4" s="448" customFormat="1">
      <c r="D501" s="477"/>
    </row>
    <row r="502" spans="4:4" s="448" customFormat="1">
      <c r="D502" s="477"/>
    </row>
    <row r="503" spans="4:4" s="448" customFormat="1">
      <c r="D503" s="477"/>
    </row>
    <row r="504" spans="4:4" s="448" customFormat="1">
      <c r="D504" s="477"/>
    </row>
    <row r="505" spans="4:4" s="448" customFormat="1">
      <c r="D505" s="477"/>
    </row>
  </sheetData>
  <mergeCells count="4">
    <mergeCell ref="E8:G8"/>
    <mergeCell ref="I8:K8"/>
    <mergeCell ref="E9:G9"/>
    <mergeCell ref="I9:K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headerFooter scaleWithDoc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T505"/>
  <sheetViews>
    <sheetView showGridLines="0" view="pageBreakPreview" zoomScale="90" zoomScaleNormal="100" zoomScaleSheetLayoutView="90" workbookViewId="0">
      <selection activeCell="B5" sqref="B5"/>
    </sheetView>
  </sheetViews>
  <sheetFormatPr defaultColWidth="7.5703125" defaultRowHeight="16.5"/>
  <cols>
    <col min="1" max="1" width="1" style="452" customWidth="1"/>
    <col min="2" max="2" width="12.7109375" style="452" customWidth="1"/>
    <col min="3" max="3" width="32.7109375" style="452" customWidth="1"/>
    <col min="4" max="4" width="7" style="459" customWidth="1"/>
    <col min="5" max="5" width="8.28515625" style="452" customWidth="1"/>
    <col min="6" max="6" width="9.140625" style="452" customWidth="1"/>
    <col min="7" max="7" width="11.7109375" style="452" customWidth="1"/>
    <col min="8" max="8" width="1.140625" style="452" customWidth="1"/>
    <col min="9" max="9" width="8.28515625" style="452" customWidth="1"/>
    <col min="10" max="10" width="9.140625" style="452" customWidth="1"/>
    <col min="11" max="11" width="11.7109375" style="452" customWidth="1"/>
    <col min="12" max="12" width="0.5703125" style="452" customWidth="1"/>
    <col min="13" max="13" width="0.140625" style="452" hidden="1" customWidth="1"/>
    <col min="14" max="254" width="7.5703125" style="452"/>
    <col min="255" max="255" width="1" style="452" customWidth="1"/>
    <col min="256" max="256" width="2.85546875" style="452" customWidth="1"/>
    <col min="257" max="257" width="4.28515625" style="452" customWidth="1"/>
    <col min="258" max="258" width="36.7109375" style="452" customWidth="1"/>
    <col min="259" max="259" width="1.5703125" style="452" customWidth="1"/>
    <col min="260" max="261" width="9.85546875" style="452" customWidth="1"/>
    <col min="262" max="262" width="13.28515625" style="452" customWidth="1"/>
    <col min="263" max="263" width="1.7109375" style="452" customWidth="1"/>
    <col min="264" max="265" width="9.85546875" style="452" customWidth="1"/>
    <col min="266" max="266" width="13.28515625" style="452" customWidth="1"/>
    <col min="267" max="267" width="0.5703125" style="452" customWidth="1"/>
    <col min="268" max="268" width="7.5703125" style="452" hidden="1" customWidth="1"/>
    <col min="269" max="269" width="1.5703125" style="452" customWidth="1"/>
    <col min="270" max="510" width="7.5703125" style="452"/>
    <col min="511" max="511" width="1" style="452" customWidth="1"/>
    <col min="512" max="512" width="2.85546875" style="452" customWidth="1"/>
    <col min="513" max="513" width="4.28515625" style="452" customWidth="1"/>
    <col min="514" max="514" width="36.7109375" style="452" customWidth="1"/>
    <col min="515" max="515" width="1.5703125" style="452" customWidth="1"/>
    <col min="516" max="517" width="9.85546875" style="452" customWidth="1"/>
    <col min="518" max="518" width="13.28515625" style="452" customWidth="1"/>
    <col min="519" max="519" width="1.7109375" style="452" customWidth="1"/>
    <col min="520" max="521" width="9.85546875" style="452" customWidth="1"/>
    <col min="522" max="522" width="13.28515625" style="452" customWidth="1"/>
    <col min="523" max="523" width="0.5703125" style="452" customWidth="1"/>
    <col min="524" max="524" width="7.5703125" style="452" hidden="1" customWidth="1"/>
    <col min="525" max="525" width="1.5703125" style="452" customWidth="1"/>
    <col min="526" max="766" width="7.5703125" style="452"/>
    <col min="767" max="767" width="1" style="452" customWidth="1"/>
    <col min="768" max="768" width="2.85546875" style="452" customWidth="1"/>
    <col min="769" max="769" width="4.28515625" style="452" customWidth="1"/>
    <col min="770" max="770" width="36.7109375" style="452" customWidth="1"/>
    <col min="771" max="771" width="1.5703125" style="452" customWidth="1"/>
    <col min="772" max="773" width="9.85546875" style="452" customWidth="1"/>
    <col min="774" max="774" width="13.28515625" style="452" customWidth="1"/>
    <col min="775" max="775" width="1.7109375" style="452" customWidth="1"/>
    <col min="776" max="777" width="9.85546875" style="452" customWidth="1"/>
    <col min="778" max="778" width="13.28515625" style="452" customWidth="1"/>
    <col min="779" max="779" width="0.5703125" style="452" customWidth="1"/>
    <col min="780" max="780" width="7.5703125" style="452" hidden="1" customWidth="1"/>
    <col min="781" max="781" width="1.5703125" style="452" customWidth="1"/>
    <col min="782" max="1022" width="7.5703125" style="452"/>
    <col min="1023" max="1023" width="1" style="452" customWidth="1"/>
    <col min="1024" max="1024" width="2.85546875" style="452" customWidth="1"/>
    <col min="1025" max="1025" width="4.28515625" style="452" customWidth="1"/>
    <col min="1026" max="1026" width="36.7109375" style="452" customWidth="1"/>
    <col min="1027" max="1027" width="1.5703125" style="452" customWidth="1"/>
    <col min="1028" max="1029" width="9.85546875" style="452" customWidth="1"/>
    <col min="1030" max="1030" width="13.28515625" style="452" customWidth="1"/>
    <col min="1031" max="1031" width="1.7109375" style="452" customWidth="1"/>
    <col min="1032" max="1033" width="9.85546875" style="452" customWidth="1"/>
    <col min="1034" max="1034" width="13.28515625" style="452" customWidth="1"/>
    <col min="1035" max="1035" width="0.5703125" style="452" customWidth="1"/>
    <col min="1036" max="1036" width="7.5703125" style="452" hidden="1" customWidth="1"/>
    <col min="1037" max="1037" width="1.5703125" style="452" customWidth="1"/>
    <col min="1038" max="1278" width="7.5703125" style="452"/>
    <col min="1279" max="1279" width="1" style="452" customWidth="1"/>
    <col min="1280" max="1280" width="2.85546875" style="452" customWidth="1"/>
    <col min="1281" max="1281" width="4.28515625" style="452" customWidth="1"/>
    <col min="1282" max="1282" width="36.7109375" style="452" customWidth="1"/>
    <col min="1283" max="1283" width="1.5703125" style="452" customWidth="1"/>
    <col min="1284" max="1285" width="9.85546875" style="452" customWidth="1"/>
    <col min="1286" max="1286" width="13.28515625" style="452" customWidth="1"/>
    <col min="1287" max="1287" width="1.7109375" style="452" customWidth="1"/>
    <col min="1288" max="1289" width="9.85546875" style="452" customWidth="1"/>
    <col min="1290" max="1290" width="13.28515625" style="452" customWidth="1"/>
    <col min="1291" max="1291" width="0.5703125" style="452" customWidth="1"/>
    <col min="1292" max="1292" width="7.5703125" style="452" hidden="1" customWidth="1"/>
    <col min="1293" max="1293" width="1.5703125" style="452" customWidth="1"/>
    <col min="1294" max="1534" width="7.5703125" style="452"/>
    <col min="1535" max="1535" width="1" style="452" customWidth="1"/>
    <col min="1536" max="1536" width="2.85546875" style="452" customWidth="1"/>
    <col min="1537" max="1537" width="4.28515625" style="452" customWidth="1"/>
    <col min="1538" max="1538" width="36.7109375" style="452" customWidth="1"/>
    <col min="1539" max="1539" width="1.5703125" style="452" customWidth="1"/>
    <col min="1540" max="1541" width="9.85546875" style="452" customWidth="1"/>
    <col min="1542" max="1542" width="13.28515625" style="452" customWidth="1"/>
    <col min="1543" max="1543" width="1.7109375" style="452" customWidth="1"/>
    <col min="1544" max="1545" width="9.85546875" style="452" customWidth="1"/>
    <col min="1546" max="1546" width="13.28515625" style="452" customWidth="1"/>
    <col min="1547" max="1547" width="0.5703125" style="452" customWidth="1"/>
    <col min="1548" max="1548" width="7.5703125" style="452" hidden="1" customWidth="1"/>
    <col min="1549" max="1549" width="1.5703125" style="452" customWidth="1"/>
    <col min="1550" max="1790" width="7.5703125" style="452"/>
    <col min="1791" max="1791" width="1" style="452" customWidth="1"/>
    <col min="1792" max="1792" width="2.85546875" style="452" customWidth="1"/>
    <col min="1793" max="1793" width="4.28515625" style="452" customWidth="1"/>
    <col min="1794" max="1794" width="36.7109375" style="452" customWidth="1"/>
    <col min="1795" max="1795" width="1.5703125" style="452" customWidth="1"/>
    <col min="1796" max="1797" width="9.85546875" style="452" customWidth="1"/>
    <col min="1798" max="1798" width="13.28515625" style="452" customWidth="1"/>
    <col min="1799" max="1799" width="1.7109375" style="452" customWidth="1"/>
    <col min="1800" max="1801" width="9.85546875" style="452" customWidth="1"/>
    <col min="1802" max="1802" width="13.28515625" style="452" customWidth="1"/>
    <col min="1803" max="1803" width="0.5703125" style="452" customWidth="1"/>
    <col min="1804" max="1804" width="7.5703125" style="452" hidden="1" customWidth="1"/>
    <col min="1805" max="1805" width="1.5703125" style="452" customWidth="1"/>
    <col min="1806" max="2046" width="7.5703125" style="452"/>
    <col min="2047" max="2047" width="1" style="452" customWidth="1"/>
    <col min="2048" max="2048" width="2.85546875" style="452" customWidth="1"/>
    <col min="2049" max="2049" width="4.28515625" style="452" customWidth="1"/>
    <col min="2050" max="2050" width="36.7109375" style="452" customWidth="1"/>
    <col min="2051" max="2051" width="1.5703125" style="452" customWidth="1"/>
    <col min="2052" max="2053" width="9.85546875" style="452" customWidth="1"/>
    <col min="2054" max="2054" width="13.28515625" style="452" customWidth="1"/>
    <col min="2055" max="2055" width="1.7109375" style="452" customWidth="1"/>
    <col min="2056" max="2057" width="9.85546875" style="452" customWidth="1"/>
    <col min="2058" max="2058" width="13.28515625" style="452" customWidth="1"/>
    <col min="2059" max="2059" width="0.5703125" style="452" customWidth="1"/>
    <col min="2060" max="2060" width="7.5703125" style="452" hidden="1" customWidth="1"/>
    <col min="2061" max="2061" width="1.5703125" style="452" customWidth="1"/>
    <col min="2062" max="2302" width="7.5703125" style="452"/>
    <col min="2303" max="2303" width="1" style="452" customWidth="1"/>
    <col min="2304" max="2304" width="2.85546875" style="452" customWidth="1"/>
    <col min="2305" max="2305" width="4.28515625" style="452" customWidth="1"/>
    <col min="2306" max="2306" width="36.7109375" style="452" customWidth="1"/>
    <col min="2307" max="2307" width="1.5703125" style="452" customWidth="1"/>
    <col min="2308" max="2309" width="9.85546875" style="452" customWidth="1"/>
    <col min="2310" max="2310" width="13.28515625" style="452" customWidth="1"/>
    <col min="2311" max="2311" width="1.7109375" style="452" customWidth="1"/>
    <col min="2312" max="2313" width="9.85546875" style="452" customWidth="1"/>
    <col min="2314" max="2314" width="13.28515625" style="452" customWidth="1"/>
    <col min="2315" max="2315" width="0.5703125" style="452" customWidth="1"/>
    <col min="2316" max="2316" width="7.5703125" style="452" hidden="1" customWidth="1"/>
    <col min="2317" max="2317" width="1.5703125" style="452" customWidth="1"/>
    <col min="2318" max="2558" width="7.5703125" style="452"/>
    <col min="2559" max="2559" width="1" style="452" customWidth="1"/>
    <col min="2560" max="2560" width="2.85546875" style="452" customWidth="1"/>
    <col min="2561" max="2561" width="4.28515625" style="452" customWidth="1"/>
    <col min="2562" max="2562" width="36.7109375" style="452" customWidth="1"/>
    <col min="2563" max="2563" width="1.5703125" style="452" customWidth="1"/>
    <col min="2564" max="2565" width="9.85546875" style="452" customWidth="1"/>
    <col min="2566" max="2566" width="13.28515625" style="452" customWidth="1"/>
    <col min="2567" max="2567" width="1.7109375" style="452" customWidth="1"/>
    <col min="2568" max="2569" width="9.85546875" style="452" customWidth="1"/>
    <col min="2570" max="2570" width="13.28515625" style="452" customWidth="1"/>
    <col min="2571" max="2571" width="0.5703125" style="452" customWidth="1"/>
    <col min="2572" max="2572" width="7.5703125" style="452" hidden="1" customWidth="1"/>
    <col min="2573" max="2573" width="1.5703125" style="452" customWidth="1"/>
    <col min="2574" max="2814" width="7.5703125" style="452"/>
    <col min="2815" max="2815" width="1" style="452" customWidth="1"/>
    <col min="2816" max="2816" width="2.85546875" style="452" customWidth="1"/>
    <col min="2817" max="2817" width="4.28515625" style="452" customWidth="1"/>
    <col min="2818" max="2818" width="36.7109375" style="452" customWidth="1"/>
    <col min="2819" max="2819" width="1.5703125" style="452" customWidth="1"/>
    <col min="2820" max="2821" width="9.85546875" style="452" customWidth="1"/>
    <col min="2822" max="2822" width="13.28515625" style="452" customWidth="1"/>
    <col min="2823" max="2823" width="1.7109375" style="452" customWidth="1"/>
    <col min="2824" max="2825" width="9.85546875" style="452" customWidth="1"/>
    <col min="2826" max="2826" width="13.28515625" style="452" customWidth="1"/>
    <col min="2827" max="2827" width="0.5703125" style="452" customWidth="1"/>
    <col min="2828" max="2828" width="7.5703125" style="452" hidden="1" customWidth="1"/>
    <col min="2829" max="2829" width="1.5703125" style="452" customWidth="1"/>
    <col min="2830" max="3070" width="7.5703125" style="452"/>
    <col min="3071" max="3071" width="1" style="452" customWidth="1"/>
    <col min="3072" max="3072" width="2.85546875" style="452" customWidth="1"/>
    <col min="3073" max="3073" width="4.28515625" style="452" customWidth="1"/>
    <col min="3074" max="3074" width="36.7109375" style="452" customWidth="1"/>
    <col min="3075" max="3075" width="1.5703125" style="452" customWidth="1"/>
    <col min="3076" max="3077" width="9.85546875" style="452" customWidth="1"/>
    <col min="3078" max="3078" width="13.28515625" style="452" customWidth="1"/>
    <col min="3079" max="3079" width="1.7109375" style="452" customWidth="1"/>
    <col min="3080" max="3081" width="9.85546875" style="452" customWidth="1"/>
    <col min="3082" max="3082" width="13.28515625" style="452" customWidth="1"/>
    <col min="3083" max="3083" width="0.5703125" style="452" customWidth="1"/>
    <col min="3084" max="3084" width="7.5703125" style="452" hidden="1" customWidth="1"/>
    <col min="3085" max="3085" width="1.5703125" style="452" customWidth="1"/>
    <col min="3086" max="3326" width="7.5703125" style="452"/>
    <col min="3327" max="3327" width="1" style="452" customWidth="1"/>
    <col min="3328" max="3328" width="2.85546875" style="452" customWidth="1"/>
    <col min="3329" max="3329" width="4.28515625" style="452" customWidth="1"/>
    <col min="3330" max="3330" width="36.7109375" style="452" customWidth="1"/>
    <col min="3331" max="3331" width="1.5703125" style="452" customWidth="1"/>
    <col min="3332" max="3333" width="9.85546875" style="452" customWidth="1"/>
    <col min="3334" max="3334" width="13.28515625" style="452" customWidth="1"/>
    <col min="3335" max="3335" width="1.7109375" style="452" customWidth="1"/>
    <col min="3336" max="3337" width="9.85546875" style="452" customWidth="1"/>
    <col min="3338" max="3338" width="13.28515625" style="452" customWidth="1"/>
    <col min="3339" max="3339" width="0.5703125" style="452" customWidth="1"/>
    <col min="3340" max="3340" width="7.5703125" style="452" hidden="1" customWidth="1"/>
    <col min="3341" max="3341" width="1.5703125" style="452" customWidth="1"/>
    <col min="3342" max="3582" width="7.5703125" style="452"/>
    <col min="3583" max="3583" width="1" style="452" customWidth="1"/>
    <col min="3584" max="3584" width="2.85546875" style="452" customWidth="1"/>
    <col min="3585" max="3585" width="4.28515625" style="452" customWidth="1"/>
    <col min="3586" max="3586" width="36.7109375" style="452" customWidth="1"/>
    <col min="3587" max="3587" width="1.5703125" style="452" customWidth="1"/>
    <col min="3588" max="3589" width="9.85546875" style="452" customWidth="1"/>
    <col min="3590" max="3590" width="13.28515625" style="452" customWidth="1"/>
    <col min="3591" max="3591" width="1.7109375" style="452" customWidth="1"/>
    <col min="3592" max="3593" width="9.85546875" style="452" customWidth="1"/>
    <col min="3594" max="3594" width="13.28515625" style="452" customWidth="1"/>
    <col min="3595" max="3595" width="0.5703125" style="452" customWidth="1"/>
    <col min="3596" max="3596" width="7.5703125" style="452" hidden="1" customWidth="1"/>
    <col min="3597" max="3597" width="1.5703125" style="452" customWidth="1"/>
    <col min="3598" max="3838" width="7.5703125" style="452"/>
    <col min="3839" max="3839" width="1" style="452" customWidth="1"/>
    <col min="3840" max="3840" width="2.85546875" style="452" customWidth="1"/>
    <col min="3841" max="3841" width="4.28515625" style="452" customWidth="1"/>
    <col min="3842" max="3842" width="36.7109375" style="452" customWidth="1"/>
    <col min="3843" max="3843" width="1.5703125" style="452" customWidth="1"/>
    <col min="3844" max="3845" width="9.85546875" style="452" customWidth="1"/>
    <col min="3846" max="3846" width="13.28515625" style="452" customWidth="1"/>
    <col min="3847" max="3847" width="1.7109375" style="452" customWidth="1"/>
    <col min="3848" max="3849" width="9.85546875" style="452" customWidth="1"/>
    <col min="3850" max="3850" width="13.28515625" style="452" customWidth="1"/>
    <col min="3851" max="3851" width="0.5703125" style="452" customWidth="1"/>
    <col min="3852" max="3852" width="7.5703125" style="452" hidden="1" customWidth="1"/>
    <col min="3853" max="3853" width="1.5703125" style="452" customWidth="1"/>
    <col min="3854" max="4094" width="7.5703125" style="452"/>
    <col min="4095" max="4095" width="1" style="452" customWidth="1"/>
    <col min="4096" max="4096" width="2.85546875" style="452" customWidth="1"/>
    <col min="4097" max="4097" width="4.28515625" style="452" customWidth="1"/>
    <col min="4098" max="4098" width="36.7109375" style="452" customWidth="1"/>
    <col min="4099" max="4099" width="1.5703125" style="452" customWidth="1"/>
    <col min="4100" max="4101" width="9.85546875" style="452" customWidth="1"/>
    <col min="4102" max="4102" width="13.28515625" style="452" customWidth="1"/>
    <col min="4103" max="4103" width="1.7109375" style="452" customWidth="1"/>
    <col min="4104" max="4105" width="9.85546875" style="452" customWidth="1"/>
    <col min="4106" max="4106" width="13.28515625" style="452" customWidth="1"/>
    <col min="4107" max="4107" width="0.5703125" style="452" customWidth="1"/>
    <col min="4108" max="4108" width="7.5703125" style="452" hidden="1" customWidth="1"/>
    <col min="4109" max="4109" width="1.5703125" style="452" customWidth="1"/>
    <col min="4110" max="4350" width="7.5703125" style="452"/>
    <col min="4351" max="4351" width="1" style="452" customWidth="1"/>
    <col min="4352" max="4352" width="2.85546875" style="452" customWidth="1"/>
    <col min="4353" max="4353" width="4.28515625" style="452" customWidth="1"/>
    <col min="4354" max="4354" width="36.7109375" style="452" customWidth="1"/>
    <col min="4355" max="4355" width="1.5703125" style="452" customWidth="1"/>
    <col min="4356" max="4357" width="9.85546875" style="452" customWidth="1"/>
    <col min="4358" max="4358" width="13.28515625" style="452" customWidth="1"/>
    <col min="4359" max="4359" width="1.7109375" style="452" customWidth="1"/>
    <col min="4360" max="4361" width="9.85546875" style="452" customWidth="1"/>
    <col min="4362" max="4362" width="13.28515625" style="452" customWidth="1"/>
    <col min="4363" max="4363" width="0.5703125" style="452" customWidth="1"/>
    <col min="4364" max="4364" width="7.5703125" style="452" hidden="1" customWidth="1"/>
    <col min="4365" max="4365" width="1.5703125" style="452" customWidth="1"/>
    <col min="4366" max="4606" width="7.5703125" style="452"/>
    <col min="4607" max="4607" width="1" style="452" customWidth="1"/>
    <col min="4608" max="4608" width="2.85546875" style="452" customWidth="1"/>
    <col min="4609" max="4609" width="4.28515625" style="452" customWidth="1"/>
    <col min="4610" max="4610" width="36.7109375" style="452" customWidth="1"/>
    <col min="4611" max="4611" width="1.5703125" style="452" customWidth="1"/>
    <col min="4612" max="4613" width="9.85546875" style="452" customWidth="1"/>
    <col min="4614" max="4614" width="13.28515625" style="452" customWidth="1"/>
    <col min="4615" max="4615" width="1.7109375" style="452" customWidth="1"/>
    <col min="4616" max="4617" width="9.85546875" style="452" customWidth="1"/>
    <col min="4618" max="4618" width="13.28515625" style="452" customWidth="1"/>
    <col min="4619" max="4619" width="0.5703125" style="452" customWidth="1"/>
    <col min="4620" max="4620" width="7.5703125" style="452" hidden="1" customWidth="1"/>
    <col min="4621" max="4621" width="1.5703125" style="452" customWidth="1"/>
    <col min="4622" max="4862" width="7.5703125" style="452"/>
    <col min="4863" max="4863" width="1" style="452" customWidth="1"/>
    <col min="4864" max="4864" width="2.85546875" style="452" customWidth="1"/>
    <col min="4865" max="4865" width="4.28515625" style="452" customWidth="1"/>
    <col min="4866" max="4866" width="36.7109375" style="452" customWidth="1"/>
    <col min="4867" max="4867" width="1.5703125" style="452" customWidth="1"/>
    <col min="4868" max="4869" width="9.85546875" style="452" customWidth="1"/>
    <col min="4870" max="4870" width="13.28515625" style="452" customWidth="1"/>
    <col min="4871" max="4871" width="1.7109375" style="452" customWidth="1"/>
    <col min="4872" max="4873" width="9.85546875" style="452" customWidth="1"/>
    <col min="4874" max="4874" width="13.28515625" style="452" customWidth="1"/>
    <col min="4875" max="4875" width="0.5703125" style="452" customWidth="1"/>
    <col min="4876" max="4876" width="7.5703125" style="452" hidden="1" customWidth="1"/>
    <col min="4877" max="4877" width="1.5703125" style="452" customWidth="1"/>
    <col min="4878" max="5118" width="7.5703125" style="452"/>
    <col min="5119" max="5119" width="1" style="452" customWidth="1"/>
    <col min="5120" max="5120" width="2.85546875" style="452" customWidth="1"/>
    <col min="5121" max="5121" width="4.28515625" style="452" customWidth="1"/>
    <col min="5122" max="5122" width="36.7109375" style="452" customWidth="1"/>
    <col min="5123" max="5123" width="1.5703125" style="452" customWidth="1"/>
    <col min="5124" max="5125" width="9.85546875" style="452" customWidth="1"/>
    <col min="5126" max="5126" width="13.28515625" style="452" customWidth="1"/>
    <col min="5127" max="5127" width="1.7109375" style="452" customWidth="1"/>
    <col min="5128" max="5129" width="9.85546875" style="452" customWidth="1"/>
    <col min="5130" max="5130" width="13.28515625" style="452" customWidth="1"/>
    <col min="5131" max="5131" width="0.5703125" style="452" customWidth="1"/>
    <col min="5132" max="5132" width="7.5703125" style="452" hidden="1" customWidth="1"/>
    <col min="5133" max="5133" width="1.5703125" style="452" customWidth="1"/>
    <col min="5134" max="5374" width="7.5703125" style="452"/>
    <col min="5375" max="5375" width="1" style="452" customWidth="1"/>
    <col min="5376" max="5376" width="2.85546875" style="452" customWidth="1"/>
    <col min="5377" max="5377" width="4.28515625" style="452" customWidth="1"/>
    <col min="5378" max="5378" width="36.7109375" style="452" customWidth="1"/>
    <col min="5379" max="5379" width="1.5703125" style="452" customWidth="1"/>
    <col min="5380" max="5381" width="9.85546875" style="452" customWidth="1"/>
    <col min="5382" max="5382" width="13.28515625" style="452" customWidth="1"/>
    <col min="5383" max="5383" width="1.7109375" style="452" customWidth="1"/>
    <col min="5384" max="5385" width="9.85546875" style="452" customWidth="1"/>
    <col min="5386" max="5386" width="13.28515625" style="452" customWidth="1"/>
    <col min="5387" max="5387" width="0.5703125" style="452" customWidth="1"/>
    <col min="5388" max="5388" width="7.5703125" style="452" hidden="1" customWidth="1"/>
    <col min="5389" max="5389" width="1.5703125" style="452" customWidth="1"/>
    <col min="5390" max="5630" width="7.5703125" style="452"/>
    <col min="5631" max="5631" width="1" style="452" customWidth="1"/>
    <col min="5632" max="5632" width="2.85546875" style="452" customWidth="1"/>
    <col min="5633" max="5633" width="4.28515625" style="452" customWidth="1"/>
    <col min="5634" max="5634" width="36.7109375" style="452" customWidth="1"/>
    <col min="5635" max="5635" width="1.5703125" style="452" customWidth="1"/>
    <col min="5636" max="5637" width="9.85546875" style="452" customWidth="1"/>
    <col min="5638" max="5638" width="13.28515625" style="452" customWidth="1"/>
    <col min="5639" max="5639" width="1.7109375" style="452" customWidth="1"/>
    <col min="5640" max="5641" width="9.85546875" style="452" customWidth="1"/>
    <col min="5642" max="5642" width="13.28515625" style="452" customWidth="1"/>
    <col min="5643" max="5643" width="0.5703125" style="452" customWidth="1"/>
    <col min="5644" max="5644" width="7.5703125" style="452" hidden="1" customWidth="1"/>
    <col min="5645" max="5645" width="1.5703125" style="452" customWidth="1"/>
    <col min="5646" max="5886" width="7.5703125" style="452"/>
    <col min="5887" max="5887" width="1" style="452" customWidth="1"/>
    <col min="5888" max="5888" width="2.85546875" style="452" customWidth="1"/>
    <col min="5889" max="5889" width="4.28515625" style="452" customWidth="1"/>
    <col min="5890" max="5890" width="36.7109375" style="452" customWidth="1"/>
    <col min="5891" max="5891" width="1.5703125" style="452" customWidth="1"/>
    <col min="5892" max="5893" width="9.85546875" style="452" customWidth="1"/>
    <col min="5894" max="5894" width="13.28515625" style="452" customWidth="1"/>
    <col min="5895" max="5895" width="1.7109375" style="452" customWidth="1"/>
    <col min="5896" max="5897" width="9.85546875" style="452" customWidth="1"/>
    <col min="5898" max="5898" width="13.28515625" style="452" customWidth="1"/>
    <col min="5899" max="5899" width="0.5703125" style="452" customWidth="1"/>
    <col min="5900" max="5900" width="7.5703125" style="452" hidden="1" customWidth="1"/>
    <col min="5901" max="5901" width="1.5703125" style="452" customWidth="1"/>
    <col min="5902" max="6142" width="7.5703125" style="452"/>
    <col min="6143" max="6143" width="1" style="452" customWidth="1"/>
    <col min="6144" max="6144" width="2.85546875" style="452" customWidth="1"/>
    <col min="6145" max="6145" width="4.28515625" style="452" customWidth="1"/>
    <col min="6146" max="6146" width="36.7109375" style="452" customWidth="1"/>
    <col min="6147" max="6147" width="1.5703125" style="452" customWidth="1"/>
    <col min="6148" max="6149" width="9.85546875" style="452" customWidth="1"/>
    <col min="6150" max="6150" width="13.28515625" style="452" customWidth="1"/>
    <col min="6151" max="6151" width="1.7109375" style="452" customWidth="1"/>
    <col min="6152" max="6153" width="9.85546875" style="452" customWidth="1"/>
    <col min="6154" max="6154" width="13.28515625" style="452" customWidth="1"/>
    <col min="6155" max="6155" width="0.5703125" style="452" customWidth="1"/>
    <col min="6156" max="6156" width="7.5703125" style="452" hidden="1" customWidth="1"/>
    <col min="6157" max="6157" width="1.5703125" style="452" customWidth="1"/>
    <col min="6158" max="6398" width="7.5703125" style="452"/>
    <col min="6399" max="6399" width="1" style="452" customWidth="1"/>
    <col min="6400" max="6400" width="2.85546875" style="452" customWidth="1"/>
    <col min="6401" max="6401" width="4.28515625" style="452" customWidth="1"/>
    <col min="6402" max="6402" width="36.7109375" style="452" customWidth="1"/>
    <col min="6403" max="6403" width="1.5703125" style="452" customWidth="1"/>
    <col min="6404" max="6405" width="9.85546875" style="452" customWidth="1"/>
    <col min="6406" max="6406" width="13.28515625" style="452" customWidth="1"/>
    <col min="6407" max="6407" width="1.7109375" style="452" customWidth="1"/>
    <col min="6408" max="6409" width="9.85546875" style="452" customWidth="1"/>
    <col min="6410" max="6410" width="13.28515625" style="452" customWidth="1"/>
    <col min="6411" max="6411" width="0.5703125" style="452" customWidth="1"/>
    <col min="6412" max="6412" width="7.5703125" style="452" hidden="1" customWidth="1"/>
    <col min="6413" max="6413" width="1.5703125" style="452" customWidth="1"/>
    <col min="6414" max="6654" width="7.5703125" style="452"/>
    <col min="6655" max="6655" width="1" style="452" customWidth="1"/>
    <col min="6656" max="6656" width="2.85546875" style="452" customWidth="1"/>
    <col min="6657" max="6657" width="4.28515625" style="452" customWidth="1"/>
    <col min="6658" max="6658" width="36.7109375" style="452" customWidth="1"/>
    <col min="6659" max="6659" width="1.5703125" style="452" customWidth="1"/>
    <col min="6660" max="6661" width="9.85546875" style="452" customWidth="1"/>
    <col min="6662" max="6662" width="13.28515625" style="452" customWidth="1"/>
    <col min="6663" max="6663" width="1.7109375" style="452" customWidth="1"/>
    <col min="6664" max="6665" width="9.85546875" style="452" customWidth="1"/>
    <col min="6666" max="6666" width="13.28515625" style="452" customWidth="1"/>
    <col min="6667" max="6667" width="0.5703125" style="452" customWidth="1"/>
    <col min="6668" max="6668" width="7.5703125" style="452" hidden="1" customWidth="1"/>
    <col min="6669" max="6669" width="1.5703125" style="452" customWidth="1"/>
    <col min="6670" max="6910" width="7.5703125" style="452"/>
    <col min="6911" max="6911" width="1" style="452" customWidth="1"/>
    <col min="6912" max="6912" width="2.85546875" style="452" customWidth="1"/>
    <col min="6913" max="6913" width="4.28515625" style="452" customWidth="1"/>
    <col min="6914" max="6914" width="36.7109375" style="452" customWidth="1"/>
    <col min="6915" max="6915" width="1.5703125" style="452" customWidth="1"/>
    <col min="6916" max="6917" width="9.85546875" style="452" customWidth="1"/>
    <col min="6918" max="6918" width="13.28515625" style="452" customWidth="1"/>
    <col min="6919" max="6919" width="1.7109375" style="452" customWidth="1"/>
    <col min="6920" max="6921" width="9.85546875" style="452" customWidth="1"/>
    <col min="6922" max="6922" width="13.28515625" style="452" customWidth="1"/>
    <col min="6923" max="6923" width="0.5703125" style="452" customWidth="1"/>
    <col min="6924" max="6924" width="7.5703125" style="452" hidden="1" customWidth="1"/>
    <col min="6925" max="6925" width="1.5703125" style="452" customWidth="1"/>
    <col min="6926" max="7166" width="7.5703125" style="452"/>
    <col min="7167" max="7167" width="1" style="452" customWidth="1"/>
    <col min="7168" max="7168" width="2.85546875" style="452" customWidth="1"/>
    <col min="7169" max="7169" width="4.28515625" style="452" customWidth="1"/>
    <col min="7170" max="7170" width="36.7109375" style="452" customWidth="1"/>
    <col min="7171" max="7171" width="1.5703125" style="452" customWidth="1"/>
    <col min="7172" max="7173" width="9.85546875" style="452" customWidth="1"/>
    <col min="7174" max="7174" width="13.28515625" style="452" customWidth="1"/>
    <col min="7175" max="7175" width="1.7109375" style="452" customWidth="1"/>
    <col min="7176" max="7177" width="9.85546875" style="452" customWidth="1"/>
    <col min="7178" max="7178" width="13.28515625" style="452" customWidth="1"/>
    <col min="7179" max="7179" width="0.5703125" style="452" customWidth="1"/>
    <col min="7180" max="7180" width="7.5703125" style="452" hidden="1" customWidth="1"/>
    <col min="7181" max="7181" width="1.5703125" style="452" customWidth="1"/>
    <col min="7182" max="7422" width="7.5703125" style="452"/>
    <col min="7423" max="7423" width="1" style="452" customWidth="1"/>
    <col min="7424" max="7424" width="2.85546875" style="452" customWidth="1"/>
    <col min="7425" max="7425" width="4.28515625" style="452" customWidth="1"/>
    <col min="7426" max="7426" width="36.7109375" style="452" customWidth="1"/>
    <col min="7427" max="7427" width="1.5703125" style="452" customWidth="1"/>
    <col min="7428" max="7429" width="9.85546875" style="452" customWidth="1"/>
    <col min="7430" max="7430" width="13.28515625" style="452" customWidth="1"/>
    <col min="7431" max="7431" width="1.7109375" style="452" customWidth="1"/>
    <col min="7432" max="7433" width="9.85546875" style="452" customWidth="1"/>
    <col min="7434" max="7434" width="13.28515625" style="452" customWidth="1"/>
    <col min="7435" max="7435" width="0.5703125" style="452" customWidth="1"/>
    <col min="7436" max="7436" width="7.5703125" style="452" hidden="1" customWidth="1"/>
    <col min="7437" max="7437" width="1.5703125" style="452" customWidth="1"/>
    <col min="7438" max="7678" width="7.5703125" style="452"/>
    <col min="7679" max="7679" width="1" style="452" customWidth="1"/>
    <col min="7680" max="7680" width="2.85546875" style="452" customWidth="1"/>
    <col min="7681" max="7681" width="4.28515625" style="452" customWidth="1"/>
    <col min="7682" max="7682" width="36.7109375" style="452" customWidth="1"/>
    <col min="7683" max="7683" width="1.5703125" style="452" customWidth="1"/>
    <col min="7684" max="7685" width="9.85546875" style="452" customWidth="1"/>
    <col min="7686" max="7686" width="13.28515625" style="452" customWidth="1"/>
    <col min="7687" max="7687" width="1.7109375" style="452" customWidth="1"/>
    <col min="7688" max="7689" width="9.85546875" style="452" customWidth="1"/>
    <col min="7690" max="7690" width="13.28515625" style="452" customWidth="1"/>
    <col min="7691" max="7691" width="0.5703125" style="452" customWidth="1"/>
    <col min="7692" max="7692" width="7.5703125" style="452" hidden="1" customWidth="1"/>
    <col min="7693" max="7693" width="1.5703125" style="452" customWidth="1"/>
    <col min="7694" max="7934" width="7.5703125" style="452"/>
    <col min="7935" max="7935" width="1" style="452" customWidth="1"/>
    <col min="7936" max="7936" width="2.85546875" style="452" customWidth="1"/>
    <col min="7937" max="7937" width="4.28515625" style="452" customWidth="1"/>
    <col min="7938" max="7938" width="36.7109375" style="452" customWidth="1"/>
    <col min="7939" max="7939" width="1.5703125" style="452" customWidth="1"/>
    <col min="7940" max="7941" width="9.85546875" style="452" customWidth="1"/>
    <col min="7942" max="7942" width="13.28515625" style="452" customWidth="1"/>
    <col min="7943" max="7943" width="1.7109375" style="452" customWidth="1"/>
    <col min="7944" max="7945" width="9.85546875" style="452" customWidth="1"/>
    <col min="7946" max="7946" width="13.28515625" style="452" customWidth="1"/>
    <col min="7947" max="7947" width="0.5703125" style="452" customWidth="1"/>
    <col min="7948" max="7948" width="7.5703125" style="452" hidden="1" customWidth="1"/>
    <col min="7949" max="7949" width="1.5703125" style="452" customWidth="1"/>
    <col min="7950" max="8190" width="7.5703125" style="452"/>
    <col min="8191" max="8191" width="1" style="452" customWidth="1"/>
    <col min="8192" max="8192" width="2.85546875" style="452" customWidth="1"/>
    <col min="8193" max="8193" width="4.28515625" style="452" customWidth="1"/>
    <col min="8194" max="8194" width="36.7109375" style="452" customWidth="1"/>
    <col min="8195" max="8195" width="1.5703125" style="452" customWidth="1"/>
    <col min="8196" max="8197" width="9.85546875" style="452" customWidth="1"/>
    <col min="8198" max="8198" width="13.28515625" style="452" customWidth="1"/>
    <col min="8199" max="8199" width="1.7109375" style="452" customWidth="1"/>
    <col min="8200" max="8201" width="9.85546875" style="452" customWidth="1"/>
    <col min="8202" max="8202" width="13.28515625" style="452" customWidth="1"/>
    <col min="8203" max="8203" width="0.5703125" style="452" customWidth="1"/>
    <col min="8204" max="8204" width="7.5703125" style="452" hidden="1" customWidth="1"/>
    <col min="8205" max="8205" width="1.5703125" style="452" customWidth="1"/>
    <col min="8206" max="8446" width="7.5703125" style="452"/>
    <col min="8447" max="8447" width="1" style="452" customWidth="1"/>
    <col min="8448" max="8448" width="2.85546875" style="452" customWidth="1"/>
    <col min="8449" max="8449" width="4.28515625" style="452" customWidth="1"/>
    <col min="8450" max="8450" width="36.7109375" style="452" customWidth="1"/>
    <col min="8451" max="8451" width="1.5703125" style="452" customWidth="1"/>
    <col min="8452" max="8453" width="9.85546875" style="452" customWidth="1"/>
    <col min="8454" max="8454" width="13.28515625" style="452" customWidth="1"/>
    <col min="8455" max="8455" width="1.7109375" style="452" customWidth="1"/>
    <col min="8456" max="8457" width="9.85546875" style="452" customWidth="1"/>
    <col min="8458" max="8458" width="13.28515625" style="452" customWidth="1"/>
    <col min="8459" max="8459" width="0.5703125" style="452" customWidth="1"/>
    <col min="8460" max="8460" width="7.5703125" style="452" hidden="1" customWidth="1"/>
    <col min="8461" max="8461" width="1.5703125" style="452" customWidth="1"/>
    <col min="8462" max="8702" width="7.5703125" style="452"/>
    <col min="8703" max="8703" width="1" style="452" customWidth="1"/>
    <col min="8704" max="8704" width="2.85546875" style="452" customWidth="1"/>
    <col min="8705" max="8705" width="4.28515625" style="452" customWidth="1"/>
    <col min="8706" max="8706" width="36.7109375" style="452" customWidth="1"/>
    <col min="8707" max="8707" width="1.5703125" style="452" customWidth="1"/>
    <col min="8708" max="8709" width="9.85546875" style="452" customWidth="1"/>
    <col min="8710" max="8710" width="13.28515625" style="452" customWidth="1"/>
    <col min="8711" max="8711" width="1.7109375" style="452" customWidth="1"/>
    <col min="8712" max="8713" width="9.85546875" style="452" customWidth="1"/>
    <col min="8714" max="8714" width="13.28515625" style="452" customWidth="1"/>
    <col min="8715" max="8715" width="0.5703125" style="452" customWidth="1"/>
    <col min="8716" max="8716" width="7.5703125" style="452" hidden="1" customWidth="1"/>
    <col min="8717" max="8717" width="1.5703125" style="452" customWidth="1"/>
    <col min="8718" max="8958" width="7.5703125" style="452"/>
    <col min="8959" max="8959" width="1" style="452" customWidth="1"/>
    <col min="8960" max="8960" width="2.85546875" style="452" customWidth="1"/>
    <col min="8961" max="8961" width="4.28515625" style="452" customWidth="1"/>
    <col min="8962" max="8962" width="36.7109375" style="452" customWidth="1"/>
    <col min="8963" max="8963" width="1.5703125" style="452" customWidth="1"/>
    <col min="8964" max="8965" width="9.85546875" style="452" customWidth="1"/>
    <col min="8966" max="8966" width="13.28515625" style="452" customWidth="1"/>
    <col min="8967" max="8967" width="1.7109375" style="452" customWidth="1"/>
    <col min="8968" max="8969" width="9.85546875" style="452" customWidth="1"/>
    <col min="8970" max="8970" width="13.28515625" style="452" customWidth="1"/>
    <col min="8971" max="8971" width="0.5703125" style="452" customWidth="1"/>
    <col min="8972" max="8972" width="7.5703125" style="452" hidden="1" customWidth="1"/>
    <col min="8973" max="8973" width="1.5703125" style="452" customWidth="1"/>
    <col min="8974" max="9214" width="7.5703125" style="452"/>
    <col min="9215" max="9215" width="1" style="452" customWidth="1"/>
    <col min="9216" max="9216" width="2.85546875" style="452" customWidth="1"/>
    <col min="9217" max="9217" width="4.28515625" style="452" customWidth="1"/>
    <col min="9218" max="9218" width="36.7109375" style="452" customWidth="1"/>
    <col min="9219" max="9219" width="1.5703125" style="452" customWidth="1"/>
    <col min="9220" max="9221" width="9.85546875" style="452" customWidth="1"/>
    <col min="9222" max="9222" width="13.28515625" style="452" customWidth="1"/>
    <col min="9223" max="9223" width="1.7109375" style="452" customWidth="1"/>
    <col min="9224" max="9225" width="9.85546875" style="452" customWidth="1"/>
    <col min="9226" max="9226" width="13.28515625" style="452" customWidth="1"/>
    <col min="9227" max="9227" width="0.5703125" style="452" customWidth="1"/>
    <col min="9228" max="9228" width="7.5703125" style="452" hidden="1" customWidth="1"/>
    <col min="9229" max="9229" width="1.5703125" style="452" customWidth="1"/>
    <col min="9230" max="9470" width="7.5703125" style="452"/>
    <col min="9471" max="9471" width="1" style="452" customWidth="1"/>
    <col min="9472" max="9472" width="2.85546875" style="452" customWidth="1"/>
    <col min="9473" max="9473" width="4.28515625" style="452" customWidth="1"/>
    <col min="9474" max="9474" width="36.7109375" style="452" customWidth="1"/>
    <col min="9475" max="9475" width="1.5703125" style="452" customWidth="1"/>
    <col min="9476" max="9477" width="9.85546875" style="452" customWidth="1"/>
    <col min="9478" max="9478" width="13.28515625" style="452" customWidth="1"/>
    <col min="9479" max="9479" width="1.7109375" style="452" customWidth="1"/>
    <col min="9480" max="9481" width="9.85546875" style="452" customWidth="1"/>
    <col min="9482" max="9482" width="13.28515625" style="452" customWidth="1"/>
    <col min="9483" max="9483" width="0.5703125" style="452" customWidth="1"/>
    <col min="9484" max="9484" width="7.5703125" style="452" hidden="1" customWidth="1"/>
    <col min="9485" max="9485" width="1.5703125" style="452" customWidth="1"/>
    <col min="9486" max="9726" width="7.5703125" style="452"/>
    <col min="9727" max="9727" width="1" style="452" customWidth="1"/>
    <col min="9728" max="9728" width="2.85546875" style="452" customWidth="1"/>
    <col min="9729" max="9729" width="4.28515625" style="452" customWidth="1"/>
    <col min="9730" max="9730" width="36.7109375" style="452" customWidth="1"/>
    <col min="9731" max="9731" width="1.5703125" style="452" customWidth="1"/>
    <col min="9732" max="9733" width="9.85546875" style="452" customWidth="1"/>
    <col min="9734" max="9734" width="13.28515625" style="452" customWidth="1"/>
    <col min="9735" max="9735" width="1.7109375" style="452" customWidth="1"/>
    <col min="9736" max="9737" width="9.85546875" style="452" customWidth="1"/>
    <col min="9738" max="9738" width="13.28515625" style="452" customWidth="1"/>
    <col min="9739" max="9739" width="0.5703125" style="452" customWidth="1"/>
    <col min="9740" max="9740" width="7.5703125" style="452" hidden="1" customWidth="1"/>
    <col min="9741" max="9741" width="1.5703125" style="452" customWidth="1"/>
    <col min="9742" max="9982" width="7.5703125" style="452"/>
    <col min="9983" max="9983" width="1" style="452" customWidth="1"/>
    <col min="9984" max="9984" width="2.85546875" style="452" customWidth="1"/>
    <col min="9985" max="9985" width="4.28515625" style="452" customWidth="1"/>
    <col min="9986" max="9986" width="36.7109375" style="452" customWidth="1"/>
    <col min="9987" max="9987" width="1.5703125" style="452" customWidth="1"/>
    <col min="9988" max="9989" width="9.85546875" style="452" customWidth="1"/>
    <col min="9990" max="9990" width="13.28515625" style="452" customWidth="1"/>
    <col min="9991" max="9991" width="1.7109375" style="452" customWidth="1"/>
    <col min="9992" max="9993" width="9.85546875" style="452" customWidth="1"/>
    <col min="9994" max="9994" width="13.28515625" style="452" customWidth="1"/>
    <col min="9995" max="9995" width="0.5703125" style="452" customWidth="1"/>
    <col min="9996" max="9996" width="7.5703125" style="452" hidden="1" customWidth="1"/>
    <col min="9997" max="9997" width="1.5703125" style="452" customWidth="1"/>
    <col min="9998" max="10238" width="7.5703125" style="452"/>
    <col min="10239" max="10239" width="1" style="452" customWidth="1"/>
    <col min="10240" max="10240" width="2.85546875" style="452" customWidth="1"/>
    <col min="10241" max="10241" width="4.28515625" style="452" customWidth="1"/>
    <col min="10242" max="10242" width="36.7109375" style="452" customWidth="1"/>
    <col min="10243" max="10243" width="1.5703125" style="452" customWidth="1"/>
    <col min="10244" max="10245" width="9.85546875" style="452" customWidth="1"/>
    <col min="10246" max="10246" width="13.28515625" style="452" customWidth="1"/>
    <col min="10247" max="10247" width="1.7109375" style="452" customWidth="1"/>
    <col min="10248" max="10249" width="9.85546875" style="452" customWidth="1"/>
    <col min="10250" max="10250" width="13.28515625" style="452" customWidth="1"/>
    <col min="10251" max="10251" width="0.5703125" style="452" customWidth="1"/>
    <col min="10252" max="10252" width="7.5703125" style="452" hidden="1" customWidth="1"/>
    <col min="10253" max="10253" width="1.5703125" style="452" customWidth="1"/>
    <col min="10254" max="10494" width="7.5703125" style="452"/>
    <col min="10495" max="10495" width="1" style="452" customWidth="1"/>
    <col min="10496" max="10496" width="2.85546875" style="452" customWidth="1"/>
    <col min="10497" max="10497" width="4.28515625" style="452" customWidth="1"/>
    <col min="10498" max="10498" width="36.7109375" style="452" customWidth="1"/>
    <col min="10499" max="10499" width="1.5703125" style="452" customWidth="1"/>
    <col min="10500" max="10501" width="9.85546875" style="452" customWidth="1"/>
    <col min="10502" max="10502" width="13.28515625" style="452" customWidth="1"/>
    <col min="10503" max="10503" width="1.7109375" style="452" customWidth="1"/>
    <col min="10504" max="10505" width="9.85546875" style="452" customWidth="1"/>
    <col min="10506" max="10506" width="13.28515625" style="452" customWidth="1"/>
    <col min="10507" max="10507" width="0.5703125" style="452" customWidth="1"/>
    <col min="10508" max="10508" width="7.5703125" style="452" hidden="1" customWidth="1"/>
    <col min="10509" max="10509" width="1.5703125" style="452" customWidth="1"/>
    <col min="10510" max="10750" width="7.5703125" style="452"/>
    <col min="10751" max="10751" width="1" style="452" customWidth="1"/>
    <col min="10752" max="10752" width="2.85546875" style="452" customWidth="1"/>
    <col min="10753" max="10753" width="4.28515625" style="452" customWidth="1"/>
    <col min="10754" max="10754" width="36.7109375" style="452" customWidth="1"/>
    <col min="10755" max="10755" width="1.5703125" style="452" customWidth="1"/>
    <col min="10756" max="10757" width="9.85546875" style="452" customWidth="1"/>
    <col min="10758" max="10758" width="13.28515625" style="452" customWidth="1"/>
    <col min="10759" max="10759" width="1.7109375" style="452" customWidth="1"/>
    <col min="10760" max="10761" width="9.85546875" style="452" customWidth="1"/>
    <col min="10762" max="10762" width="13.28515625" style="452" customWidth="1"/>
    <col min="10763" max="10763" width="0.5703125" style="452" customWidth="1"/>
    <col min="10764" max="10764" width="7.5703125" style="452" hidden="1" customWidth="1"/>
    <col min="10765" max="10765" width="1.5703125" style="452" customWidth="1"/>
    <col min="10766" max="11006" width="7.5703125" style="452"/>
    <col min="11007" max="11007" width="1" style="452" customWidth="1"/>
    <col min="11008" max="11008" width="2.85546875" style="452" customWidth="1"/>
    <col min="11009" max="11009" width="4.28515625" style="452" customWidth="1"/>
    <col min="11010" max="11010" width="36.7109375" style="452" customWidth="1"/>
    <col min="11011" max="11011" width="1.5703125" style="452" customWidth="1"/>
    <col min="11012" max="11013" width="9.85546875" style="452" customWidth="1"/>
    <col min="11014" max="11014" width="13.28515625" style="452" customWidth="1"/>
    <col min="11015" max="11015" width="1.7109375" style="452" customWidth="1"/>
    <col min="11016" max="11017" width="9.85546875" style="452" customWidth="1"/>
    <col min="11018" max="11018" width="13.28515625" style="452" customWidth="1"/>
    <col min="11019" max="11019" width="0.5703125" style="452" customWidth="1"/>
    <col min="11020" max="11020" width="7.5703125" style="452" hidden="1" customWidth="1"/>
    <col min="11021" max="11021" width="1.5703125" style="452" customWidth="1"/>
    <col min="11022" max="11262" width="7.5703125" style="452"/>
    <col min="11263" max="11263" width="1" style="452" customWidth="1"/>
    <col min="11264" max="11264" width="2.85546875" style="452" customWidth="1"/>
    <col min="11265" max="11265" width="4.28515625" style="452" customWidth="1"/>
    <col min="11266" max="11266" width="36.7109375" style="452" customWidth="1"/>
    <col min="11267" max="11267" width="1.5703125" style="452" customWidth="1"/>
    <col min="11268" max="11269" width="9.85546875" style="452" customWidth="1"/>
    <col min="11270" max="11270" width="13.28515625" style="452" customWidth="1"/>
    <col min="11271" max="11271" width="1.7109375" style="452" customWidth="1"/>
    <col min="11272" max="11273" width="9.85546875" style="452" customWidth="1"/>
    <col min="11274" max="11274" width="13.28515625" style="452" customWidth="1"/>
    <col min="11275" max="11275" width="0.5703125" style="452" customWidth="1"/>
    <col min="11276" max="11276" width="7.5703125" style="452" hidden="1" customWidth="1"/>
    <col min="11277" max="11277" width="1.5703125" style="452" customWidth="1"/>
    <col min="11278" max="11518" width="7.5703125" style="452"/>
    <col min="11519" max="11519" width="1" style="452" customWidth="1"/>
    <col min="11520" max="11520" width="2.85546875" style="452" customWidth="1"/>
    <col min="11521" max="11521" width="4.28515625" style="452" customWidth="1"/>
    <col min="11522" max="11522" width="36.7109375" style="452" customWidth="1"/>
    <col min="11523" max="11523" width="1.5703125" style="452" customWidth="1"/>
    <col min="11524" max="11525" width="9.85546875" style="452" customWidth="1"/>
    <col min="11526" max="11526" width="13.28515625" style="452" customWidth="1"/>
    <col min="11527" max="11527" width="1.7109375" style="452" customWidth="1"/>
    <col min="11528" max="11529" width="9.85546875" style="452" customWidth="1"/>
    <col min="11530" max="11530" width="13.28515625" style="452" customWidth="1"/>
    <col min="11531" max="11531" width="0.5703125" style="452" customWidth="1"/>
    <col min="11532" max="11532" width="7.5703125" style="452" hidden="1" customWidth="1"/>
    <col min="11533" max="11533" width="1.5703125" style="452" customWidth="1"/>
    <col min="11534" max="11774" width="7.5703125" style="452"/>
    <col min="11775" max="11775" width="1" style="452" customWidth="1"/>
    <col min="11776" max="11776" width="2.85546875" style="452" customWidth="1"/>
    <col min="11777" max="11777" width="4.28515625" style="452" customWidth="1"/>
    <col min="11778" max="11778" width="36.7109375" style="452" customWidth="1"/>
    <col min="11779" max="11779" width="1.5703125" style="452" customWidth="1"/>
    <col min="11780" max="11781" width="9.85546875" style="452" customWidth="1"/>
    <col min="11782" max="11782" width="13.28515625" style="452" customWidth="1"/>
    <col min="11783" max="11783" width="1.7109375" style="452" customWidth="1"/>
    <col min="11784" max="11785" width="9.85546875" style="452" customWidth="1"/>
    <col min="11786" max="11786" width="13.28515625" style="452" customWidth="1"/>
    <col min="11787" max="11787" width="0.5703125" style="452" customWidth="1"/>
    <col min="11788" max="11788" width="7.5703125" style="452" hidden="1" customWidth="1"/>
    <col min="11789" max="11789" width="1.5703125" style="452" customWidth="1"/>
    <col min="11790" max="12030" width="7.5703125" style="452"/>
    <col min="12031" max="12031" width="1" style="452" customWidth="1"/>
    <col min="12032" max="12032" width="2.85546875" style="452" customWidth="1"/>
    <col min="12033" max="12033" width="4.28515625" style="452" customWidth="1"/>
    <col min="12034" max="12034" width="36.7109375" style="452" customWidth="1"/>
    <col min="12035" max="12035" width="1.5703125" style="452" customWidth="1"/>
    <col min="12036" max="12037" width="9.85546875" style="452" customWidth="1"/>
    <col min="12038" max="12038" width="13.28515625" style="452" customWidth="1"/>
    <col min="12039" max="12039" width="1.7109375" style="452" customWidth="1"/>
    <col min="12040" max="12041" width="9.85546875" style="452" customWidth="1"/>
    <col min="12042" max="12042" width="13.28515625" style="452" customWidth="1"/>
    <col min="12043" max="12043" width="0.5703125" style="452" customWidth="1"/>
    <col min="12044" max="12044" width="7.5703125" style="452" hidden="1" customWidth="1"/>
    <col min="12045" max="12045" width="1.5703125" style="452" customWidth="1"/>
    <col min="12046" max="12286" width="7.5703125" style="452"/>
    <col min="12287" max="12287" width="1" style="452" customWidth="1"/>
    <col min="12288" max="12288" width="2.85546875" style="452" customWidth="1"/>
    <col min="12289" max="12289" width="4.28515625" style="452" customWidth="1"/>
    <col min="12290" max="12290" width="36.7109375" style="452" customWidth="1"/>
    <col min="12291" max="12291" width="1.5703125" style="452" customWidth="1"/>
    <col min="12292" max="12293" width="9.85546875" style="452" customWidth="1"/>
    <col min="12294" max="12294" width="13.28515625" style="452" customWidth="1"/>
    <col min="12295" max="12295" width="1.7109375" style="452" customWidth="1"/>
    <col min="12296" max="12297" width="9.85546875" style="452" customWidth="1"/>
    <col min="12298" max="12298" width="13.28515625" style="452" customWidth="1"/>
    <col min="12299" max="12299" width="0.5703125" style="452" customWidth="1"/>
    <col min="12300" max="12300" width="7.5703125" style="452" hidden="1" customWidth="1"/>
    <col min="12301" max="12301" width="1.5703125" style="452" customWidth="1"/>
    <col min="12302" max="12542" width="7.5703125" style="452"/>
    <col min="12543" max="12543" width="1" style="452" customWidth="1"/>
    <col min="12544" max="12544" width="2.85546875" style="452" customWidth="1"/>
    <col min="12545" max="12545" width="4.28515625" style="452" customWidth="1"/>
    <col min="12546" max="12546" width="36.7109375" style="452" customWidth="1"/>
    <col min="12547" max="12547" width="1.5703125" style="452" customWidth="1"/>
    <col min="12548" max="12549" width="9.85546875" style="452" customWidth="1"/>
    <col min="12550" max="12550" width="13.28515625" style="452" customWidth="1"/>
    <col min="12551" max="12551" width="1.7109375" style="452" customWidth="1"/>
    <col min="12552" max="12553" width="9.85546875" style="452" customWidth="1"/>
    <col min="12554" max="12554" width="13.28515625" style="452" customWidth="1"/>
    <col min="12555" max="12555" width="0.5703125" style="452" customWidth="1"/>
    <col min="12556" max="12556" width="7.5703125" style="452" hidden="1" customWidth="1"/>
    <col min="12557" max="12557" width="1.5703125" style="452" customWidth="1"/>
    <col min="12558" max="12798" width="7.5703125" style="452"/>
    <col min="12799" max="12799" width="1" style="452" customWidth="1"/>
    <col min="12800" max="12800" width="2.85546875" style="452" customWidth="1"/>
    <col min="12801" max="12801" width="4.28515625" style="452" customWidth="1"/>
    <col min="12802" max="12802" width="36.7109375" style="452" customWidth="1"/>
    <col min="12803" max="12803" width="1.5703125" style="452" customWidth="1"/>
    <col min="12804" max="12805" width="9.85546875" style="452" customWidth="1"/>
    <col min="12806" max="12806" width="13.28515625" style="452" customWidth="1"/>
    <col min="12807" max="12807" width="1.7109375" style="452" customWidth="1"/>
    <col min="12808" max="12809" width="9.85546875" style="452" customWidth="1"/>
    <col min="12810" max="12810" width="13.28515625" style="452" customWidth="1"/>
    <col min="12811" max="12811" width="0.5703125" style="452" customWidth="1"/>
    <col min="12812" max="12812" width="7.5703125" style="452" hidden="1" customWidth="1"/>
    <col min="12813" max="12813" width="1.5703125" style="452" customWidth="1"/>
    <col min="12814" max="13054" width="7.5703125" style="452"/>
    <col min="13055" max="13055" width="1" style="452" customWidth="1"/>
    <col min="13056" max="13056" width="2.85546875" style="452" customWidth="1"/>
    <col min="13057" max="13057" width="4.28515625" style="452" customWidth="1"/>
    <col min="13058" max="13058" width="36.7109375" style="452" customWidth="1"/>
    <col min="13059" max="13059" width="1.5703125" style="452" customWidth="1"/>
    <col min="13060" max="13061" width="9.85546875" style="452" customWidth="1"/>
    <col min="13062" max="13062" width="13.28515625" style="452" customWidth="1"/>
    <col min="13063" max="13063" width="1.7109375" style="452" customWidth="1"/>
    <col min="13064" max="13065" width="9.85546875" style="452" customWidth="1"/>
    <col min="13066" max="13066" width="13.28515625" style="452" customWidth="1"/>
    <col min="13067" max="13067" width="0.5703125" style="452" customWidth="1"/>
    <col min="13068" max="13068" width="7.5703125" style="452" hidden="1" customWidth="1"/>
    <col min="13069" max="13069" width="1.5703125" style="452" customWidth="1"/>
    <col min="13070" max="13310" width="7.5703125" style="452"/>
    <col min="13311" max="13311" width="1" style="452" customWidth="1"/>
    <col min="13312" max="13312" width="2.85546875" style="452" customWidth="1"/>
    <col min="13313" max="13313" width="4.28515625" style="452" customWidth="1"/>
    <col min="13314" max="13314" width="36.7109375" style="452" customWidth="1"/>
    <col min="13315" max="13315" width="1.5703125" style="452" customWidth="1"/>
    <col min="13316" max="13317" width="9.85546875" style="452" customWidth="1"/>
    <col min="13318" max="13318" width="13.28515625" style="452" customWidth="1"/>
    <col min="13319" max="13319" width="1.7109375" style="452" customWidth="1"/>
    <col min="13320" max="13321" width="9.85546875" style="452" customWidth="1"/>
    <col min="13322" max="13322" width="13.28515625" style="452" customWidth="1"/>
    <col min="13323" max="13323" width="0.5703125" style="452" customWidth="1"/>
    <col min="13324" max="13324" width="7.5703125" style="452" hidden="1" customWidth="1"/>
    <col min="13325" max="13325" width="1.5703125" style="452" customWidth="1"/>
    <col min="13326" max="13566" width="7.5703125" style="452"/>
    <col min="13567" max="13567" width="1" style="452" customWidth="1"/>
    <col min="13568" max="13568" width="2.85546875" style="452" customWidth="1"/>
    <col min="13569" max="13569" width="4.28515625" style="452" customWidth="1"/>
    <col min="13570" max="13570" width="36.7109375" style="452" customWidth="1"/>
    <col min="13571" max="13571" width="1.5703125" style="452" customWidth="1"/>
    <col min="13572" max="13573" width="9.85546875" style="452" customWidth="1"/>
    <col min="13574" max="13574" width="13.28515625" style="452" customWidth="1"/>
    <col min="13575" max="13575" width="1.7109375" style="452" customWidth="1"/>
    <col min="13576" max="13577" width="9.85546875" style="452" customWidth="1"/>
    <col min="13578" max="13578" width="13.28515625" style="452" customWidth="1"/>
    <col min="13579" max="13579" width="0.5703125" style="452" customWidth="1"/>
    <col min="13580" max="13580" width="7.5703125" style="452" hidden="1" customWidth="1"/>
    <col min="13581" max="13581" width="1.5703125" style="452" customWidth="1"/>
    <col min="13582" max="13822" width="7.5703125" style="452"/>
    <col min="13823" max="13823" width="1" style="452" customWidth="1"/>
    <col min="13824" max="13824" width="2.85546875" style="452" customWidth="1"/>
    <col min="13825" max="13825" width="4.28515625" style="452" customWidth="1"/>
    <col min="13826" max="13826" width="36.7109375" style="452" customWidth="1"/>
    <col min="13827" max="13827" width="1.5703125" style="452" customWidth="1"/>
    <col min="13828" max="13829" width="9.85546875" style="452" customWidth="1"/>
    <col min="13830" max="13830" width="13.28515625" style="452" customWidth="1"/>
    <col min="13831" max="13831" width="1.7109375" style="452" customWidth="1"/>
    <col min="13832" max="13833" width="9.85546875" style="452" customWidth="1"/>
    <col min="13834" max="13834" width="13.28515625" style="452" customWidth="1"/>
    <col min="13835" max="13835" width="0.5703125" style="452" customWidth="1"/>
    <col min="13836" max="13836" width="7.5703125" style="452" hidden="1" customWidth="1"/>
    <col min="13837" max="13837" width="1.5703125" style="452" customWidth="1"/>
    <col min="13838" max="14078" width="7.5703125" style="452"/>
    <col min="14079" max="14079" width="1" style="452" customWidth="1"/>
    <col min="14080" max="14080" width="2.85546875" style="452" customWidth="1"/>
    <col min="14081" max="14081" width="4.28515625" style="452" customWidth="1"/>
    <col min="14082" max="14082" width="36.7109375" style="452" customWidth="1"/>
    <col min="14083" max="14083" width="1.5703125" style="452" customWidth="1"/>
    <col min="14084" max="14085" width="9.85546875" style="452" customWidth="1"/>
    <col min="14086" max="14086" width="13.28515625" style="452" customWidth="1"/>
    <col min="14087" max="14087" width="1.7109375" style="452" customWidth="1"/>
    <col min="14088" max="14089" width="9.85546875" style="452" customWidth="1"/>
    <col min="14090" max="14090" width="13.28515625" style="452" customWidth="1"/>
    <col min="14091" max="14091" width="0.5703125" style="452" customWidth="1"/>
    <col min="14092" max="14092" width="7.5703125" style="452" hidden="1" customWidth="1"/>
    <col min="14093" max="14093" width="1.5703125" style="452" customWidth="1"/>
    <col min="14094" max="14334" width="7.5703125" style="452"/>
    <col min="14335" max="14335" width="1" style="452" customWidth="1"/>
    <col min="14336" max="14336" width="2.85546875" style="452" customWidth="1"/>
    <col min="14337" max="14337" width="4.28515625" style="452" customWidth="1"/>
    <col min="14338" max="14338" width="36.7109375" style="452" customWidth="1"/>
    <col min="14339" max="14339" width="1.5703125" style="452" customWidth="1"/>
    <col min="14340" max="14341" width="9.85546875" style="452" customWidth="1"/>
    <col min="14342" max="14342" width="13.28515625" style="452" customWidth="1"/>
    <col min="14343" max="14343" width="1.7109375" style="452" customWidth="1"/>
    <col min="14344" max="14345" width="9.85546875" style="452" customWidth="1"/>
    <col min="14346" max="14346" width="13.28515625" style="452" customWidth="1"/>
    <col min="14347" max="14347" width="0.5703125" style="452" customWidth="1"/>
    <col min="14348" max="14348" width="7.5703125" style="452" hidden="1" customWidth="1"/>
    <col min="14349" max="14349" width="1.5703125" style="452" customWidth="1"/>
    <col min="14350" max="14590" width="7.5703125" style="452"/>
    <col min="14591" max="14591" width="1" style="452" customWidth="1"/>
    <col min="14592" max="14592" width="2.85546875" style="452" customWidth="1"/>
    <col min="14593" max="14593" width="4.28515625" style="452" customWidth="1"/>
    <col min="14594" max="14594" width="36.7109375" style="452" customWidth="1"/>
    <col min="14595" max="14595" width="1.5703125" style="452" customWidth="1"/>
    <col min="14596" max="14597" width="9.85546875" style="452" customWidth="1"/>
    <col min="14598" max="14598" width="13.28515625" style="452" customWidth="1"/>
    <col min="14599" max="14599" width="1.7109375" style="452" customWidth="1"/>
    <col min="14600" max="14601" width="9.85546875" style="452" customWidth="1"/>
    <col min="14602" max="14602" width="13.28515625" style="452" customWidth="1"/>
    <col min="14603" max="14603" width="0.5703125" style="452" customWidth="1"/>
    <col min="14604" max="14604" width="7.5703125" style="452" hidden="1" customWidth="1"/>
    <col min="14605" max="14605" width="1.5703125" style="452" customWidth="1"/>
    <col min="14606" max="14846" width="7.5703125" style="452"/>
    <col min="14847" max="14847" width="1" style="452" customWidth="1"/>
    <col min="14848" max="14848" width="2.85546875" style="452" customWidth="1"/>
    <col min="14849" max="14849" width="4.28515625" style="452" customWidth="1"/>
    <col min="14850" max="14850" width="36.7109375" style="452" customWidth="1"/>
    <col min="14851" max="14851" width="1.5703125" style="452" customWidth="1"/>
    <col min="14852" max="14853" width="9.85546875" style="452" customWidth="1"/>
    <col min="14854" max="14854" width="13.28515625" style="452" customWidth="1"/>
    <col min="14855" max="14855" width="1.7109375" style="452" customWidth="1"/>
    <col min="14856" max="14857" width="9.85546875" style="452" customWidth="1"/>
    <col min="14858" max="14858" width="13.28515625" style="452" customWidth="1"/>
    <col min="14859" max="14859" width="0.5703125" style="452" customWidth="1"/>
    <col min="14860" max="14860" width="7.5703125" style="452" hidden="1" customWidth="1"/>
    <col min="14861" max="14861" width="1.5703125" style="452" customWidth="1"/>
    <col min="14862" max="15102" width="7.5703125" style="452"/>
    <col min="15103" max="15103" width="1" style="452" customWidth="1"/>
    <col min="15104" max="15104" width="2.85546875" style="452" customWidth="1"/>
    <col min="15105" max="15105" width="4.28515625" style="452" customWidth="1"/>
    <col min="15106" max="15106" width="36.7109375" style="452" customWidth="1"/>
    <col min="15107" max="15107" width="1.5703125" style="452" customWidth="1"/>
    <col min="15108" max="15109" width="9.85546875" style="452" customWidth="1"/>
    <col min="15110" max="15110" width="13.28515625" style="452" customWidth="1"/>
    <col min="15111" max="15111" width="1.7109375" style="452" customWidth="1"/>
    <col min="15112" max="15113" width="9.85546875" style="452" customWidth="1"/>
    <col min="15114" max="15114" width="13.28515625" style="452" customWidth="1"/>
    <col min="15115" max="15115" width="0.5703125" style="452" customWidth="1"/>
    <col min="15116" max="15116" width="7.5703125" style="452" hidden="1" customWidth="1"/>
    <col min="15117" max="15117" width="1.5703125" style="452" customWidth="1"/>
    <col min="15118" max="15358" width="7.5703125" style="452"/>
    <col min="15359" max="15359" width="1" style="452" customWidth="1"/>
    <col min="15360" max="15360" width="2.85546875" style="452" customWidth="1"/>
    <col min="15361" max="15361" width="4.28515625" style="452" customWidth="1"/>
    <col min="15362" max="15362" width="36.7109375" style="452" customWidth="1"/>
    <col min="15363" max="15363" width="1.5703125" style="452" customWidth="1"/>
    <col min="15364" max="15365" width="9.85546875" style="452" customWidth="1"/>
    <col min="15366" max="15366" width="13.28515625" style="452" customWidth="1"/>
    <col min="15367" max="15367" width="1.7109375" style="452" customWidth="1"/>
    <col min="15368" max="15369" width="9.85546875" style="452" customWidth="1"/>
    <col min="15370" max="15370" width="13.28515625" style="452" customWidth="1"/>
    <col min="15371" max="15371" width="0.5703125" style="452" customWidth="1"/>
    <col min="15372" max="15372" width="7.5703125" style="452" hidden="1" customWidth="1"/>
    <col min="15373" max="15373" width="1.5703125" style="452" customWidth="1"/>
    <col min="15374" max="15614" width="7.5703125" style="452"/>
    <col min="15615" max="15615" width="1" style="452" customWidth="1"/>
    <col min="15616" max="15616" width="2.85546875" style="452" customWidth="1"/>
    <col min="15617" max="15617" width="4.28515625" style="452" customWidth="1"/>
    <col min="15618" max="15618" width="36.7109375" style="452" customWidth="1"/>
    <col min="15619" max="15619" width="1.5703125" style="452" customWidth="1"/>
    <col min="15620" max="15621" width="9.85546875" style="452" customWidth="1"/>
    <col min="15622" max="15622" width="13.28515625" style="452" customWidth="1"/>
    <col min="15623" max="15623" width="1.7109375" style="452" customWidth="1"/>
    <col min="15624" max="15625" width="9.85546875" style="452" customWidth="1"/>
    <col min="15626" max="15626" width="13.28515625" style="452" customWidth="1"/>
    <col min="15627" max="15627" width="0.5703125" style="452" customWidth="1"/>
    <col min="15628" max="15628" width="7.5703125" style="452" hidden="1" customWidth="1"/>
    <col min="15629" max="15629" width="1.5703125" style="452" customWidth="1"/>
    <col min="15630" max="15870" width="7.5703125" style="452"/>
    <col min="15871" max="15871" width="1" style="452" customWidth="1"/>
    <col min="15872" max="15872" width="2.85546875" style="452" customWidth="1"/>
    <col min="15873" max="15873" width="4.28515625" style="452" customWidth="1"/>
    <col min="15874" max="15874" width="36.7109375" style="452" customWidth="1"/>
    <col min="15875" max="15875" width="1.5703125" style="452" customWidth="1"/>
    <col min="15876" max="15877" width="9.85546875" style="452" customWidth="1"/>
    <col min="15878" max="15878" width="13.28515625" style="452" customWidth="1"/>
    <col min="15879" max="15879" width="1.7109375" style="452" customWidth="1"/>
    <col min="15880" max="15881" width="9.85546875" style="452" customWidth="1"/>
    <col min="15882" max="15882" width="13.28515625" style="452" customWidth="1"/>
    <col min="15883" max="15883" width="0.5703125" style="452" customWidth="1"/>
    <col min="15884" max="15884" width="7.5703125" style="452" hidden="1" customWidth="1"/>
    <col min="15885" max="15885" width="1.5703125" style="452" customWidth="1"/>
    <col min="15886" max="16126" width="7.5703125" style="452"/>
    <col min="16127" max="16127" width="1" style="452" customWidth="1"/>
    <col min="16128" max="16128" width="2.85546875" style="452" customWidth="1"/>
    <col min="16129" max="16129" width="4.28515625" style="452" customWidth="1"/>
    <col min="16130" max="16130" width="36.7109375" style="452" customWidth="1"/>
    <col min="16131" max="16131" width="1.5703125" style="452" customWidth="1"/>
    <col min="16132" max="16133" width="9.85546875" style="452" customWidth="1"/>
    <col min="16134" max="16134" width="13.28515625" style="452" customWidth="1"/>
    <col min="16135" max="16135" width="1.7109375" style="452" customWidth="1"/>
    <col min="16136" max="16137" width="9.85546875" style="452" customWidth="1"/>
    <col min="16138" max="16138" width="13.28515625" style="452" customWidth="1"/>
    <col min="16139" max="16139" width="0.5703125" style="452" customWidth="1"/>
    <col min="16140" max="16140" width="7.5703125" style="452" hidden="1" customWidth="1"/>
    <col min="16141" max="16141" width="1.5703125" style="452" customWidth="1"/>
    <col min="16142" max="16384" width="7.5703125" style="452"/>
  </cols>
  <sheetData>
    <row r="2" spans="1:13" s="529" customFormat="1" ht="16.5" customHeight="1">
      <c r="B2" s="453" t="s">
        <v>1219</v>
      </c>
      <c r="C2" s="454" t="s">
        <v>746</v>
      </c>
      <c r="D2" s="574"/>
    </row>
    <row r="3" spans="1:13" s="529" customFormat="1" ht="16.5" customHeight="1">
      <c r="B3" s="453"/>
      <c r="C3" s="454" t="s">
        <v>1170</v>
      </c>
      <c r="D3" s="574"/>
    </row>
    <row r="4" spans="1:13" s="529" customFormat="1" ht="16.5" customHeight="1">
      <c r="B4" s="456" t="s">
        <v>1220</v>
      </c>
      <c r="C4" s="457" t="s">
        <v>751</v>
      </c>
      <c r="D4" s="574"/>
    </row>
    <row r="5" spans="1:13" s="529" customFormat="1" ht="16.5" customHeight="1">
      <c r="B5" s="456"/>
      <c r="C5" s="457" t="s">
        <v>1169</v>
      </c>
      <c r="D5" s="574"/>
    </row>
    <row r="6" spans="1:13" s="529" customFormat="1" ht="16.5" customHeight="1" thickBot="1">
      <c r="A6" s="623"/>
      <c r="D6" s="574"/>
    </row>
    <row r="7" spans="1:13" s="529" customFormat="1" ht="3" customHeight="1" thickTop="1">
      <c r="A7" s="460"/>
      <c r="B7" s="460"/>
      <c r="C7" s="460"/>
      <c r="D7" s="624"/>
      <c r="E7" s="460"/>
      <c r="F7" s="460"/>
      <c r="G7" s="460"/>
      <c r="H7" s="460"/>
      <c r="I7" s="460"/>
      <c r="J7" s="460"/>
      <c r="K7" s="460"/>
      <c r="L7" s="460"/>
      <c r="M7" s="438"/>
    </row>
    <row r="8" spans="1:13" s="529" customFormat="1" ht="17.100000000000001" customHeight="1">
      <c r="A8" s="438"/>
      <c r="B8" s="461" t="s">
        <v>707</v>
      </c>
      <c r="C8" s="438"/>
      <c r="D8" s="463" t="s">
        <v>1</v>
      </c>
      <c r="E8" s="1722" t="s">
        <v>732</v>
      </c>
      <c r="F8" s="1722"/>
      <c r="G8" s="1722"/>
      <c r="H8" s="413"/>
      <c r="I8" s="1722" t="s">
        <v>733</v>
      </c>
      <c r="J8" s="1722"/>
      <c r="K8" s="1722"/>
      <c r="L8" s="468"/>
      <c r="M8" s="468"/>
    </row>
    <row r="9" spans="1:13" s="529" customFormat="1" ht="13.5">
      <c r="A9" s="438"/>
      <c r="B9" s="413" t="s">
        <v>710</v>
      </c>
      <c r="C9" s="438"/>
      <c r="D9" s="467" t="s">
        <v>6</v>
      </c>
      <c r="E9" s="1724" t="s">
        <v>734</v>
      </c>
      <c r="F9" s="1724"/>
      <c r="G9" s="1724"/>
      <c r="H9" s="619"/>
      <c r="I9" s="1724" t="s">
        <v>735</v>
      </c>
      <c r="J9" s="1724"/>
      <c r="K9" s="1724"/>
      <c r="L9" s="438"/>
      <c r="M9" s="438"/>
    </row>
    <row r="10" spans="1:13" s="529" customFormat="1" ht="17.100000000000001" customHeight="1">
      <c r="A10" s="438"/>
      <c r="B10" s="438"/>
      <c r="C10" s="438"/>
      <c r="D10" s="463"/>
      <c r="E10" s="510" t="s">
        <v>2</v>
      </c>
      <c r="F10" s="510" t="s">
        <v>33</v>
      </c>
      <c r="G10" s="510" t="s">
        <v>34</v>
      </c>
      <c r="H10" s="470"/>
      <c r="I10" s="510" t="s">
        <v>2</v>
      </c>
      <c r="J10" s="510" t="s">
        <v>33</v>
      </c>
      <c r="K10" s="510" t="s">
        <v>34</v>
      </c>
      <c r="L10" s="470"/>
      <c r="M10" s="470"/>
    </row>
    <row r="11" spans="1:13" s="529" customFormat="1" ht="16.5" customHeight="1">
      <c r="A11" s="438"/>
      <c r="B11" s="438"/>
      <c r="C11" s="438"/>
      <c r="D11" s="469"/>
      <c r="E11" s="471" t="s">
        <v>7</v>
      </c>
      <c r="F11" s="471" t="s">
        <v>35</v>
      </c>
      <c r="G11" s="471" t="s">
        <v>36</v>
      </c>
      <c r="H11" s="471"/>
      <c r="I11" s="471" t="s">
        <v>7</v>
      </c>
      <c r="J11" s="471" t="s">
        <v>35</v>
      </c>
      <c r="K11" s="471" t="s">
        <v>36</v>
      </c>
      <c r="L11" s="511"/>
      <c r="M11" s="511"/>
    </row>
    <row r="12" spans="1:13" ht="3" customHeight="1">
      <c r="A12" s="473"/>
      <c r="B12" s="473"/>
      <c r="C12" s="473"/>
      <c r="D12" s="566"/>
      <c r="E12" s="473"/>
      <c r="F12" s="473"/>
      <c r="G12" s="473"/>
      <c r="H12" s="473"/>
      <c r="I12" s="473"/>
      <c r="J12" s="473"/>
      <c r="K12" s="473"/>
      <c r="L12" s="473"/>
      <c r="M12" s="448"/>
    </row>
    <row r="13" spans="1:13" ht="6" customHeight="1">
      <c r="A13" s="448"/>
      <c r="B13" s="448"/>
      <c r="C13" s="448"/>
      <c r="D13" s="477"/>
      <c r="E13" s="448"/>
      <c r="F13" s="448"/>
      <c r="G13" s="448"/>
      <c r="H13" s="448"/>
      <c r="I13" s="448"/>
      <c r="J13" s="448"/>
      <c r="K13" s="448"/>
      <c r="L13" s="512"/>
      <c r="M13" s="448"/>
    </row>
    <row r="14" spans="1:13" ht="14.1" customHeight="1">
      <c r="A14" s="448"/>
      <c r="B14" s="461" t="s">
        <v>2</v>
      </c>
      <c r="C14" s="438"/>
      <c r="D14" s="1671">
        <v>2023</v>
      </c>
      <c r="E14" s="513">
        <f>SUM(E17,E20,E23,E26,E29,E32,E35,E38,E41,E44,E47)</f>
        <v>4643</v>
      </c>
      <c r="F14" s="513">
        <f>SUM(F17,F20,F23,F26,F29,F32,F35,F38,F41,F44,F47)</f>
        <v>1235</v>
      </c>
      <c r="G14" s="513">
        <f>SUM(G17,G20,G23,G26,G29,G32,G35,G38,G41,G44,G47)</f>
        <v>3408</v>
      </c>
      <c r="H14" s="532"/>
      <c r="I14" s="513">
        <f>SUM(I17,I20,I23,I26,I29,I32,I35,I38,I41,I44,I47)</f>
        <v>91695</v>
      </c>
      <c r="J14" s="513">
        <f>SUM(J17,J20,J23,J26,J29,J32,J35,J38,J41,J44,J47)</f>
        <v>33571</v>
      </c>
      <c r="K14" s="513">
        <f>SUM(K17,K20,K23,K26,K29,K32,K35,K38,K41,K44,K47)</f>
        <v>58124</v>
      </c>
      <c r="L14" s="438"/>
      <c r="M14" s="448"/>
    </row>
    <row r="15" spans="1:13" ht="14.1" customHeight="1">
      <c r="A15" s="448"/>
      <c r="B15" s="413" t="s">
        <v>7</v>
      </c>
      <c r="C15" s="438"/>
      <c r="D15" s="1671"/>
      <c r="E15" s="513"/>
      <c r="F15" s="513"/>
      <c r="G15" s="513"/>
      <c r="H15" s="532"/>
      <c r="I15" s="513"/>
      <c r="J15" s="513"/>
      <c r="K15" s="513"/>
      <c r="L15" s="438"/>
      <c r="M15" s="448"/>
    </row>
    <row r="16" spans="1:13" ht="14.1" customHeight="1">
      <c r="A16" s="448"/>
      <c r="B16" s="413"/>
      <c r="C16" s="438"/>
      <c r="D16" s="427"/>
      <c r="E16" s="514"/>
      <c r="F16" s="514"/>
      <c r="G16" s="514"/>
      <c r="H16" s="514"/>
      <c r="I16" s="514"/>
      <c r="J16" s="514"/>
      <c r="K16" s="514"/>
      <c r="L16" s="438"/>
      <c r="M16" s="448"/>
    </row>
    <row r="17" spans="1:15" ht="14.1" customHeight="1">
      <c r="A17" s="448"/>
      <c r="B17" s="461" t="s">
        <v>1164</v>
      </c>
      <c r="C17" s="466"/>
      <c r="D17" s="427">
        <v>2023</v>
      </c>
      <c r="E17" s="596" t="s">
        <v>29</v>
      </c>
      <c r="F17" s="596" t="s">
        <v>29</v>
      </c>
      <c r="G17" s="596" t="s">
        <v>29</v>
      </c>
      <c r="H17" s="514"/>
      <c r="I17" s="514">
        <f>SUM(J17:K17)</f>
        <v>45</v>
      </c>
      <c r="J17" s="514">
        <v>36</v>
      </c>
      <c r="K17" s="514">
        <v>9</v>
      </c>
      <c r="L17" s="626"/>
      <c r="M17" s="448"/>
      <c r="O17" s="452">
        <v>1</v>
      </c>
    </row>
    <row r="18" spans="1:15" ht="14.1" customHeight="1">
      <c r="A18" s="448"/>
      <c r="B18" s="413" t="s">
        <v>1165</v>
      </c>
      <c r="C18" s="482"/>
      <c r="D18" s="427"/>
      <c r="E18" s="514"/>
      <c r="F18" s="514"/>
      <c r="G18" s="514"/>
      <c r="H18" s="514"/>
      <c r="I18" s="514"/>
      <c r="J18" s="514"/>
      <c r="K18" s="514"/>
      <c r="L18" s="560"/>
      <c r="M18" s="449"/>
    </row>
    <row r="19" spans="1:15" ht="14.1" customHeight="1">
      <c r="A19" s="448"/>
      <c r="B19" s="413"/>
      <c r="C19" s="482"/>
      <c r="D19" s="427"/>
      <c r="E19" s="514"/>
      <c r="F19" s="514"/>
      <c r="G19" s="514"/>
      <c r="H19" s="514"/>
      <c r="I19" s="514"/>
      <c r="J19" s="514"/>
      <c r="K19" s="514"/>
      <c r="L19" s="560"/>
      <c r="M19" s="449"/>
    </row>
    <row r="20" spans="1:15" ht="14.1" customHeight="1">
      <c r="A20" s="448"/>
      <c r="B20" s="461" t="s">
        <v>713</v>
      </c>
      <c r="C20" s="438"/>
      <c r="D20" s="427">
        <v>2023</v>
      </c>
      <c r="E20" s="514">
        <f>SUM(F20:G20)</f>
        <v>2177</v>
      </c>
      <c r="F20" s="514">
        <v>568</v>
      </c>
      <c r="G20" s="514">
        <v>1609</v>
      </c>
      <c r="H20" s="514"/>
      <c r="I20" s="514">
        <f>SUM(J20:K20)</f>
        <v>5886</v>
      </c>
      <c r="J20" s="514">
        <v>1598</v>
      </c>
      <c r="K20" s="514">
        <v>4288</v>
      </c>
      <c r="L20" s="626"/>
      <c r="M20" s="448"/>
      <c r="O20" s="452">
        <v>2</v>
      </c>
    </row>
    <row r="21" spans="1:15" ht="14.1" customHeight="1">
      <c r="A21" s="448"/>
      <c r="B21" s="413" t="s">
        <v>714</v>
      </c>
      <c r="C21" s="461"/>
      <c r="D21" s="427"/>
      <c r="E21" s="514"/>
      <c r="F21" s="514"/>
      <c r="G21" s="514"/>
      <c r="H21" s="514"/>
      <c r="I21" s="514"/>
      <c r="J21" s="514"/>
      <c r="K21" s="514"/>
      <c r="L21" s="560"/>
      <c r="M21" s="448"/>
      <c r="N21" s="452" t="s">
        <v>49</v>
      </c>
    </row>
    <row r="22" spans="1:15" ht="14.1" customHeight="1">
      <c r="A22" s="448"/>
      <c r="B22" s="413"/>
      <c r="C22" s="461"/>
      <c r="D22" s="427"/>
      <c r="E22" s="514"/>
      <c r="F22" s="514"/>
      <c r="G22" s="514"/>
      <c r="H22" s="514"/>
      <c r="I22" s="514"/>
      <c r="J22" s="514"/>
      <c r="K22" s="514"/>
      <c r="L22" s="560"/>
      <c r="M22" s="448"/>
    </row>
    <row r="23" spans="1:15" ht="14.1" customHeight="1">
      <c r="A23" s="448"/>
      <c r="B23" s="461" t="s">
        <v>754</v>
      </c>
      <c r="C23" s="466"/>
      <c r="D23" s="427">
        <v>2023</v>
      </c>
      <c r="E23" s="596" t="s">
        <v>29</v>
      </c>
      <c r="F23" s="596" t="s">
        <v>29</v>
      </c>
      <c r="G23" s="596" t="s">
        <v>29</v>
      </c>
      <c r="H23" s="514"/>
      <c r="I23" s="514">
        <f>SUM(J23:K23)</f>
        <v>9128</v>
      </c>
      <c r="J23" s="514">
        <v>2933</v>
      </c>
      <c r="K23" s="514">
        <v>6195</v>
      </c>
      <c r="L23" s="626"/>
      <c r="M23" s="448"/>
      <c r="O23" s="452">
        <v>3</v>
      </c>
    </row>
    <row r="24" spans="1:15" ht="14.1" customHeight="1">
      <c r="A24" s="448"/>
      <c r="B24" s="413" t="s">
        <v>1163</v>
      </c>
      <c r="C24" s="482"/>
      <c r="D24" s="427"/>
      <c r="E24" s="514"/>
      <c r="F24" s="514"/>
      <c r="G24" s="514"/>
      <c r="H24" s="514"/>
      <c r="I24" s="514"/>
      <c r="J24" s="514"/>
      <c r="K24" s="514"/>
      <c r="L24" s="560"/>
      <c r="M24" s="448"/>
    </row>
    <row r="25" spans="1:15" ht="14.1" customHeight="1">
      <c r="A25" s="448"/>
      <c r="B25" s="413"/>
      <c r="C25" s="482"/>
      <c r="D25" s="427"/>
      <c r="E25" s="514"/>
      <c r="F25" s="514"/>
      <c r="G25" s="514"/>
      <c r="H25" s="514"/>
      <c r="I25" s="514"/>
      <c r="J25" s="514"/>
      <c r="K25" s="514"/>
      <c r="L25" s="560"/>
      <c r="M25" s="448"/>
    </row>
    <row r="26" spans="1:15" ht="14.1" customHeight="1">
      <c r="A26" s="448"/>
      <c r="B26" s="461" t="s">
        <v>1161</v>
      </c>
      <c r="C26" s="438"/>
      <c r="D26" s="427">
        <v>2023</v>
      </c>
      <c r="E26" s="514">
        <f>SUM(F26:G26)</f>
        <v>1747</v>
      </c>
      <c r="F26" s="514">
        <v>332</v>
      </c>
      <c r="G26" s="514">
        <v>1415</v>
      </c>
      <c r="H26" s="514"/>
      <c r="I26" s="514">
        <f>SUM(J26:K26)</f>
        <v>7890</v>
      </c>
      <c r="J26" s="514">
        <v>2287</v>
      </c>
      <c r="K26" s="514">
        <v>5603</v>
      </c>
      <c r="L26" s="626"/>
      <c r="M26" s="448"/>
      <c r="O26" s="452">
        <v>4</v>
      </c>
    </row>
    <row r="27" spans="1:15" ht="14.1" customHeight="1">
      <c r="A27" s="448"/>
      <c r="B27" s="413" t="s">
        <v>1162</v>
      </c>
      <c r="C27" s="438"/>
      <c r="D27" s="427"/>
      <c r="E27" s="514"/>
      <c r="F27" s="514"/>
      <c r="G27" s="514"/>
      <c r="H27" s="514"/>
      <c r="I27" s="514"/>
      <c r="J27" s="514"/>
      <c r="K27" s="514"/>
      <c r="L27" s="626"/>
      <c r="M27" s="448"/>
    </row>
    <row r="28" spans="1:15" ht="14.1" customHeight="1">
      <c r="A28" s="448"/>
      <c r="B28" s="413"/>
      <c r="C28" s="438"/>
      <c r="D28" s="427"/>
      <c r="E28" s="514"/>
      <c r="F28" s="514"/>
      <c r="G28" s="514"/>
      <c r="H28" s="514"/>
      <c r="I28" s="514"/>
      <c r="J28" s="514"/>
      <c r="K28" s="514"/>
      <c r="L28" s="626"/>
      <c r="M28" s="448"/>
    </row>
    <row r="29" spans="1:15" ht="14.1" customHeight="1">
      <c r="A29" s="448"/>
      <c r="B29" s="461" t="s">
        <v>1159</v>
      </c>
      <c r="C29" s="466"/>
      <c r="D29" s="427">
        <v>2023</v>
      </c>
      <c r="E29" s="514">
        <f>SUM(F29:G29)</f>
        <v>505</v>
      </c>
      <c r="F29" s="514">
        <v>139</v>
      </c>
      <c r="G29" s="514">
        <v>366</v>
      </c>
      <c r="H29" s="514"/>
      <c r="I29" s="514">
        <f>SUM(J29:K29)</f>
        <v>24371</v>
      </c>
      <c r="J29" s="514">
        <v>6837</v>
      </c>
      <c r="K29" s="514">
        <v>17534</v>
      </c>
      <c r="L29" s="626"/>
      <c r="M29" s="448"/>
      <c r="O29" s="452">
        <v>5</v>
      </c>
    </row>
    <row r="30" spans="1:15" ht="14.1" customHeight="1">
      <c r="A30" s="448"/>
      <c r="B30" s="413" t="s">
        <v>1160</v>
      </c>
      <c r="C30" s="482"/>
      <c r="D30" s="427"/>
      <c r="E30" s="514"/>
      <c r="F30" s="514"/>
      <c r="G30" s="514"/>
      <c r="H30" s="514"/>
      <c r="I30" s="514"/>
      <c r="J30" s="514"/>
      <c r="K30" s="514"/>
      <c r="L30" s="560"/>
      <c r="M30" s="448"/>
    </row>
    <row r="31" spans="1:15" ht="14.1" customHeight="1">
      <c r="A31" s="448"/>
      <c r="B31" s="413"/>
      <c r="C31" s="482"/>
      <c r="D31" s="427"/>
      <c r="E31" s="514"/>
      <c r="F31" s="514"/>
      <c r="G31" s="514"/>
      <c r="H31" s="514"/>
      <c r="I31" s="514"/>
      <c r="J31" s="514"/>
      <c r="K31" s="514"/>
      <c r="L31" s="560"/>
      <c r="M31" s="448"/>
    </row>
    <row r="32" spans="1:15" ht="14.1" customHeight="1">
      <c r="A32" s="448"/>
      <c r="B32" s="461" t="s">
        <v>1157</v>
      </c>
      <c r="C32" s="438"/>
      <c r="D32" s="427">
        <v>2023</v>
      </c>
      <c r="E32" s="596" t="s">
        <v>29</v>
      </c>
      <c r="F32" s="596" t="s">
        <v>29</v>
      </c>
      <c r="G32" s="596" t="s">
        <v>29</v>
      </c>
      <c r="H32" s="514"/>
      <c r="I32" s="514">
        <f>SUM(J32:K32)</f>
        <v>7280</v>
      </c>
      <c r="J32" s="514">
        <v>1857</v>
      </c>
      <c r="K32" s="514">
        <v>5423</v>
      </c>
      <c r="L32" s="626"/>
      <c r="M32" s="448"/>
      <c r="O32" s="452">
        <v>6</v>
      </c>
    </row>
    <row r="33" spans="1:15" ht="14.1" customHeight="1">
      <c r="A33" s="448"/>
      <c r="B33" s="413" t="s">
        <v>1158</v>
      </c>
      <c r="C33" s="466"/>
      <c r="D33" s="427"/>
      <c r="E33" s="514"/>
      <c r="F33" s="514"/>
      <c r="G33" s="514"/>
      <c r="H33" s="514"/>
      <c r="I33" s="514"/>
      <c r="J33" s="514"/>
      <c r="K33" s="514"/>
      <c r="L33" s="560"/>
      <c r="M33" s="448"/>
    </row>
    <row r="34" spans="1:15" ht="14.1" customHeight="1">
      <c r="A34" s="448"/>
      <c r="B34" s="462"/>
      <c r="C34" s="466"/>
      <c r="D34" s="427"/>
      <c r="E34" s="514"/>
      <c r="F34" s="514"/>
      <c r="G34" s="514"/>
      <c r="H34" s="514"/>
      <c r="I34" s="514"/>
      <c r="J34" s="514"/>
      <c r="K34" s="514"/>
      <c r="L34" s="560"/>
      <c r="M34" s="448"/>
    </row>
    <row r="35" spans="1:15" ht="14.1" customHeight="1">
      <c r="A35" s="448"/>
      <c r="B35" s="461" t="s">
        <v>1155</v>
      </c>
      <c r="C35" s="466"/>
      <c r="D35" s="427">
        <v>2023</v>
      </c>
      <c r="E35" s="596" t="s">
        <v>29</v>
      </c>
      <c r="F35" s="596" t="s">
        <v>29</v>
      </c>
      <c r="G35" s="596" t="s">
        <v>29</v>
      </c>
      <c r="H35" s="514"/>
      <c r="I35" s="514">
        <f>SUM(J35:K35)</f>
        <v>7163</v>
      </c>
      <c r="J35" s="514">
        <v>3371</v>
      </c>
      <c r="K35" s="514">
        <v>3792</v>
      </c>
      <c r="L35" s="626"/>
      <c r="M35" s="448"/>
      <c r="O35" s="452">
        <v>7</v>
      </c>
    </row>
    <row r="36" spans="1:15" ht="14.1" customHeight="1">
      <c r="A36" s="448"/>
      <c r="B36" s="413" t="s">
        <v>1156</v>
      </c>
      <c r="C36" s="482"/>
      <c r="D36" s="427"/>
      <c r="E36" s="514"/>
      <c r="F36" s="514"/>
      <c r="G36" s="514"/>
      <c r="H36" s="514"/>
      <c r="I36" s="514"/>
      <c r="J36" s="514"/>
      <c r="K36" s="514"/>
      <c r="L36" s="560"/>
      <c r="M36" s="448"/>
    </row>
    <row r="37" spans="1:15" ht="14.1" customHeight="1">
      <c r="A37" s="448"/>
      <c r="B37" s="413"/>
      <c r="C37" s="482"/>
      <c r="D37" s="427"/>
      <c r="E37" s="514"/>
      <c r="F37" s="514"/>
      <c r="G37" s="514"/>
      <c r="H37" s="514"/>
      <c r="I37" s="514"/>
      <c r="J37" s="514"/>
      <c r="K37" s="514"/>
      <c r="L37" s="560"/>
      <c r="M37" s="448"/>
    </row>
    <row r="38" spans="1:15" ht="14.1" customHeight="1">
      <c r="A38" s="448"/>
      <c r="B38" s="461" t="s">
        <v>759</v>
      </c>
      <c r="C38" s="438"/>
      <c r="D38" s="427">
        <v>2023</v>
      </c>
      <c r="E38" s="596" t="s">
        <v>29</v>
      </c>
      <c r="F38" s="596" t="s">
        <v>29</v>
      </c>
      <c r="G38" s="596" t="s">
        <v>29</v>
      </c>
      <c r="H38" s="514"/>
      <c r="I38" s="514">
        <f>SUM(J38:K38)</f>
        <v>20387</v>
      </c>
      <c r="J38" s="514">
        <v>11634</v>
      </c>
      <c r="K38" s="514">
        <v>8753</v>
      </c>
      <c r="L38" s="560"/>
      <c r="M38" s="448"/>
      <c r="O38" s="452">
        <v>8</v>
      </c>
    </row>
    <row r="39" spans="1:15" ht="14.1" customHeight="1">
      <c r="A39" s="448"/>
      <c r="B39" s="462" t="s">
        <v>760</v>
      </c>
      <c r="C39" s="466"/>
      <c r="D39" s="427"/>
      <c r="E39" s="514"/>
      <c r="F39" s="514"/>
      <c r="G39" s="514"/>
      <c r="H39" s="514"/>
      <c r="I39" s="514"/>
      <c r="J39" s="514"/>
      <c r="K39" s="514"/>
      <c r="L39" s="560"/>
      <c r="M39" s="448"/>
    </row>
    <row r="40" spans="1:15" ht="14.1" customHeight="1">
      <c r="A40" s="448"/>
      <c r="B40" s="462"/>
      <c r="C40" s="466"/>
      <c r="D40" s="427"/>
      <c r="E40" s="514"/>
      <c r="F40" s="514"/>
      <c r="G40" s="514"/>
      <c r="H40" s="514"/>
      <c r="I40" s="514"/>
      <c r="J40" s="514"/>
      <c r="K40" s="514"/>
      <c r="L40" s="560"/>
      <c r="M40" s="448"/>
    </row>
    <row r="41" spans="1:15" ht="14.1" customHeight="1">
      <c r="A41" s="448"/>
      <c r="B41" s="461" t="s">
        <v>1153</v>
      </c>
      <c r="C41" s="466"/>
      <c r="D41" s="427">
        <v>2023</v>
      </c>
      <c r="E41" s="596" t="s">
        <v>29</v>
      </c>
      <c r="F41" s="596" t="s">
        <v>29</v>
      </c>
      <c r="G41" s="596" t="s">
        <v>29</v>
      </c>
      <c r="H41" s="514"/>
      <c r="I41" s="514">
        <f>SUM(J41:K41)</f>
        <v>1477</v>
      </c>
      <c r="J41" s="514">
        <v>647</v>
      </c>
      <c r="K41" s="514">
        <v>830</v>
      </c>
      <c r="L41" s="626"/>
      <c r="M41" s="448"/>
      <c r="O41" s="452">
        <v>9</v>
      </c>
    </row>
    <row r="42" spans="1:15" ht="14.1" customHeight="1">
      <c r="A42" s="448"/>
      <c r="B42" s="462" t="s">
        <v>1154</v>
      </c>
      <c r="C42" s="482"/>
      <c r="D42" s="427"/>
      <c r="E42" s="514"/>
      <c r="F42" s="514"/>
      <c r="G42" s="514"/>
      <c r="H42" s="514"/>
      <c r="I42" s="514"/>
      <c r="J42" s="514"/>
      <c r="K42" s="514"/>
      <c r="L42" s="560"/>
      <c r="M42" s="448"/>
    </row>
    <row r="43" spans="1:15" ht="14.1" customHeight="1">
      <c r="A43" s="448"/>
      <c r="B43" s="462"/>
      <c r="C43" s="466"/>
      <c r="D43" s="427"/>
      <c r="E43" s="514"/>
      <c r="F43" s="514"/>
      <c r="G43" s="514"/>
      <c r="H43" s="514"/>
      <c r="I43" s="514"/>
      <c r="J43" s="514"/>
      <c r="K43" s="514"/>
      <c r="L43" s="560"/>
      <c r="M43" s="448"/>
    </row>
    <row r="44" spans="1:15" ht="14.1" customHeight="1">
      <c r="A44" s="448"/>
      <c r="B44" s="461" t="s">
        <v>763</v>
      </c>
      <c r="C44" s="466"/>
      <c r="D44" s="427">
        <v>2023</v>
      </c>
      <c r="E44" s="596" t="s">
        <v>29</v>
      </c>
      <c r="F44" s="596" t="s">
        <v>29</v>
      </c>
      <c r="G44" s="596" t="s">
        <v>29</v>
      </c>
      <c r="H44" s="514"/>
      <c r="I44" s="514">
        <f>SUM(J44:K44)</f>
        <v>4743</v>
      </c>
      <c r="J44" s="514">
        <v>1096</v>
      </c>
      <c r="K44" s="514">
        <v>3647</v>
      </c>
      <c r="L44" s="626"/>
      <c r="M44" s="448"/>
      <c r="O44" s="452">
        <v>9</v>
      </c>
    </row>
    <row r="45" spans="1:15" ht="14.1" customHeight="1">
      <c r="A45" s="448"/>
      <c r="B45" s="413" t="s">
        <v>764</v>
      </c>
      <c r="C45" s="482"/>
      <c r="D45" s="427"/>
      <c r="E45" s="514"/>
      <c r="F45" s="514"/>
      <c r="G45" s="514"/>
      <c r="H45" s="514"/>
      <c r="I45" s="514"/>
      <c r="J45" s="514"/>
      <c r="K45" s="514"/>
      <c r="L45" s="560"/>
      <c r="M45" s="448"/>
    </row>
    <row r="46" spans="1:15" ht="14.1" customHeight="1">
      <c r="A46" s="448"/>
      <c r="B46" s="462"/>
      <c r="C46" s="466"/>
      <c r="D46" s="427"/>
      <c r="E46" s="514"/>
      <c r="F46" s="514"/>
      <c r="G46" s="514"/>
      <c r="H46" s="514"/>
      <c r="I46" s="514"/>
      <c r="J46" s="514"/>
      <c r="K46" s="514"/>
      <c r="L46" s="560"/>
      <c r="M46" s="448"/>
    </row>
    <row r="47" spans="1:15" ht="14.1" customHeight="1">
      <c r="A47" s="448"/>
      <c r="B47" s="461" t="s">
        <v>726</v>
      </c>
      <c r="C47" s="466"/>
      <c r="D47" s="427">
        <v>2023</v>
      </c>
      <c r="E47" s="514">
        <f>SUM(F47:G47)</f>
        <v>214</v>
      </c>
      <c r="F47" s="514">
        <v>196</v>
      </c>
      <c r="G47" s="514">
        <v>18</v>
      </c>
      <c r="H47" s="514"/>
      <c r="I47" s="514">
        <f>SUM(J47:K47)</f>
        <v>3325</v>
      </c>
      <c r="J47" s="514">
        <v>1275</v>
      </c>
      <c r="K47" s="514">
        <v>2050</v>
      </c>
      <c r="L47" s="626"/>
      <c r="M47" s="448"/>
      <c r="O47" s="452">
        <v>9</v>
      </c>
    </row>
    <row r="48" spans="1:15" ht="14.1" customHeight="1">
      <c r="A48" s="448"/>
      <c r="B48" s="413" t="s">
        <v>727</v>
      </c>
      <c r="C48" s="482"/>
      <c r="D48" s="427"/>
      <c r="E48" s="514"/>
      <c r="F48" s="514"/>
      <c r="G48" s="514"/>
      <c r="H48" s="514"/>
      <c r="I48" s="514"/>
      <c r="J48" s="514"/>
      <c r="K48" s="514"/>
      <c r="L48" s="560"/>
      <c r="M48" s="448"/>
    </row>
    <row r="49" spans="1:13" s="448" customFormat="1" ht="17.100000000000001" customHeight="1" thickBot="1">
      <c r="A49" s="484"/>
      <c r="B49" s="569"/>
      <c r="C49" s="569"/>
      <c r="D49" s="537"/>
      <c r="E49" s="488"/>
      <c r="F49" s="488"/>
      <c r="G49" s="488"/>
      <c r="H49" s="488"/>
      <c r="I49" s="488"/>
      <c r="J49" s="488"/>
      <c r="K49" s="488"/>
      <c r="L49" s="555"/>
    </row>
    <row r="50" spans="1:13" s="384" customFormat="1" ht="3" customHeight="1">
      <c r="B50" s="438"/>
      <c r="C50" s="461"/>
      <c r="D50" s="427"/>
      <c r="E50" s="438"/>
      <c r="F50" s="438"/>
      <c r="G50" s="438"/>
      <c r="H50" s="438"/>
      <c r="I50" s="438"/>
      <c r="J50" s="438"/>
      <c r="K50" s="438"/>
      <c r="L50" s="438"/>
    </row>
    <row r="51" spans="1:13" s="542" customFormat="1" ht="16.5" customHeight="1">
      <c r="A51" s="437"/>
      <c r="B51" s="438"/>
      <c r="C51" s="438"/>
      <c r="D51" s="427"/>
      <c r="E51" s="438"/>
      <c r="F51" s="582"/>
      <c r="G51" s="582"/>
      <c r="H51" s="529"/>
      <c r="I51" s="529"/>
      <c r="J51" s="529"/>
      <c r="K51" s="367" t="s">
        <v>829</v>
      </c>
      <c r="L51" s="529"/>
    </row>
    <row r="52" spans="1:13" s="542" customFormat="1" ht="15" customHeight="1">
      <c r="B52" s="529"/>
      <c r="C52" s="529"/>
      <c r="D52" s="574"/>
      <c r="E52" s="529"/>
      <c r="F52" s="529"/>
      <c r="G52" s="529"/>
      <c r="H52" s="529"/>
      <c r="I52" s="529"/>
      <c r="J52" s="529"/>
      <c r="K52" s="368" t="s">
        <v>810</v>
      </c>
      <c r="L52" s="529"/>
    </row>
    <row r="53" spans="1:13" s="448" customFormat="1" ht="15" customHeight="1">
      <c r="C53" s="577"/>
      <c r="D53" s="1672"/>
    </row>
    <row r="54" spans="1:13" s="448" customFormat="1" ht="15" customHeight="1">
      <c r="C54" s="577"/>
      <c r="D54" s="1672"/>
    </row>
    <row r="55" spans="1:13" s="448" customFormat="1" ht="9.75" customHeight="1">
      <c r="C55" s="449"/>
      <c r="D55" s="1673"/>
    </row>
    <row r="56" spans="1:13" s="448" customFormat="1" ht="15" customHeight="1">
      <c r="C56" s="1672"/>
      <c r="D56" s="1672"/>
    </row>
    <row r="57" spans="1:13" s="448" customFormat="1" ht="9.75" customHeight="1">
      <c r="C57" s="449"/>
      <c r="D57" s="1673"/>
    </row>
    <row r="58" spans="1:13" s="448" customFormat="1" ht="15" customHeight="1">
      <c r="C58" s="577"/>
      <c r="D58" s="1672"/>
    </row>
    <row r="59" spans="1:13" s="448" customFormat="1" ht="9.75" customHeight="1">
      <c r="C59" s="449"/>
      <c r="D59" s="1672"/>
    </row>
    <row r="60" spans="1:13" s="448" customFormat="1" ht="9.75" customHeight="1">
      <c r="D60" s="1673"/>
    </row>
    <row r="61" spans="1:13" s="448" customFormat="1" ht="15" customHeight="1">
      <c r="B61" s="577"/>
      <c r="C61" s="577"/>
      <c r="D61" s="477"/>
      <c r="E61" s="449"/>
      <c r="F61" s="449"/>
      <c r="G61" s="449"/>
      <c r="H61" s="449"/>
      <c r="I61" s="449"/>
      <c r="J61" s="449"/>
      <c r="K61" s="449"/>
      <c r="L61" s="449"/>
      <c r="M61" s="449"/>
    </row>
    <row r="62" spans="1:13" s="448" customFormat="1" ht="9.75" customHeight="1">
      <c r="C62" s="576"/>
      <c r="D62" s="477"/>
    </row>
    <row r="63" spans="1:13" s="448" customFormat="1" ht="9.75" customHeight="1">
      <c r="C63" s="576"/>
      <c r="D63" s="477"/>
    </row>
    <row r="64" spans="1:13" s="448" customFormat="1" ht="15" customHeight="1">
      <c r="C64" s="577"/>
      <c r="D64" s="1672"/>
    </row>
    <row r="65" spans="2:13" s="448" customFormat="1" ht="9.75" customHeight="1">
      <c r="C65" s="449"/>
      <c r="D65" s="1673"/>
    </row>
    <row r="66" spans="2:13" s="448" customFormat="1" ht="15" customHeight="1">
      <c r="C66" s="577"/>
      <c r="D66" s="1672"/>
    </row>
    <row r="67" spans="2:13" s="448" customFormat="1" ht="9.75" customHeight="1">
      <c r="C67" s="449"/>
      <c r="D67" s="1673"/>
    </row>
    <row r="68" spans="2:13" s="448" customFormat="1" ht="15" customHeight="1">
      <c r="C68" s="577"/>
      <c r="D68" s="1672"/>
    </row>
    <row r="69" spans="2:13" s="448" customFormat="1" ht="9.75" customHeight="1">
      <c r="C69" s="449"/>
      <c r="D69" s="1673"/>
    </row>
    <row r="70" spans="2:13" s="448" customFormat="1" ht="15" customHeight="1">
      <c r="C70" s="577"/>
      <c r="D70" s="1672"/>
    </row>
    <row r="71" spans="2:13" s="448" customFormat="1" ht="9.75" customHeight="1">
      <c r="D71" s="1673"/>
    </row>
    <row r="72" spans="2:13" s="448" customFormat="1" ht="18" customHeight="1">
      <c r="B72" s="577"/>
      <c r="D72" s="477"/>
    </row>
    <row r="73" spans="2:13" s="448" customFormat="1" ht="15" customHeight="1">
      <c r="B73" s="577"/>
      <c r="C73" s="577"/>
      <c r="D73" s="477"/>
      <c r="E73" s="449"/>
      <c r="F73" s="449"/>
      <c r="G73" s="449"/>
      <c r="H73" s="449"/>
      <c r="I73" s="449"/>
      <c r="J73" s="449"/>
      <c r="K73" s="449"/>
      <c r="L73" s="449"/>
      <c r="M73" s="449"/>
    </row>
    <row r="74" spans="2:13" s="448" customFormat="1" ht="9.75" customHeight="1">
      <c r="B74" s="449"/>
      <c r="C74" s="576"/>
      <c r="D74" s="477"/>
    </row>
    <row r="75" spans="2:13" s="448" customFormat="1" ht="15" customHeight="1">
      <c r="B75" s="577"/>
      <c r="C75" s="577"/>
      <c r="D75" s="477"/>
      <c r="E75" s="449"/>
      <c r="F75" s="449"/>
      <c r="G75" s="449"/>
      <c r="H75" s="449"/>
      <c r="I75" s="449"/>
      <c r="J75" s="449"/>
      <c r="K75" s="449"/>
      <c r="L75" s="449"/>
      <c r="M75" s="449"/>
    </row>
    <row r="76" spans="2:13" s="448" customFormat="1" ht="9.75" customHeight="1">
      <c r="B76" s="449"/>
      <c r="C76" s="576"/>
      <c r="D76" s="477"/>
    </row>
    <row r="77" spans="2:13" s="448" customFormat="1" ht="5.0999999999999996" customHeight="1">
      <c r="D77" s="477"/>
    </row>
    <row r="78" spans="2:13" s="448" customFormat="1" ht="11.1" customHeight="1">
      <c r="D78" s="477"/>
    </row>
    <row r="79" spans="2:13" s="448" customFormat="1" ht="11.1" customHeight="1">
      <c r="C79" s="577"/>
      <c r="D79" s="477"/>
      <c r="E79" s="449"/>
      <c r="F79" s="449"/>
      <c r="G79" s="449"/>
      <c r="H79" s="449"/>
      <c r="I79" s="449"/>
      <c r="J79" s="449"/>
      <c r="K79" s="449"/>
      <c r="L79" s="449"/>
      <c r="M79" s="449"/>
    </row>
    <row r="80" spans="2:13" s="448" customFormat="1" ht="11.25" customHeight="1">
      <c r="C80" s="576"/>
      <c r="D80" s="477"/>
    </row>
    <row r="81" spans="4:13" s="448" customFormat="1" ht="5.25" customHeight="1">
      <c r="D81" s="477"/>
    </row>
    <row r="82" spans="4:13" s="448" customFormat="1" ht="4.1500000000000004" customHeight="1">
      <c r="D82" s="477"/>
      <c r="E82" s="491"/>
      <c r="F82" s="491"/>
      <c r="G82" s="491"/>
      <c r="H82" s="491"/>
      <c r="I82" s="491"/>
      <c r="J82" s="491"/>
      <c r="K82" s="491"/>
      <c r="L82" s="491"/>
      <c r="M82" s="491"/>
    </row>
    <row r="83" spans="4:13" s="448" customFormat="1" ht="11.1" customHeight="1">
      <c r="D83" s="477"/>
    </row>
    <row r="84" spans="4:13" s="448" customFormat="1" ht="10.5" customHeight="1">
      <c r="D84" s="477"/>
    </row>
    <row r="85" spans="4:13" s="448" customFormat="1">
      <c r="D85" s="477"/>
    </row>
    <row r="86" spans="4:13" s="448" customFormat="1">
      <c r="D86" s="477"/>
    </row>
    <row r="87" spans="4:13" s="448" customFormat="1">
      <c r="D87" s="477"/>
    </row>
    <row r="88" spans="4:13" s="448" customFormat="1">
      <c r="D88" s="477"/>
      <c r="E88" s="491"/>
      <c r="F88" s="491"/>
      <c r="G88" s="491"/>
      <c r="H88" s="491"/>
      <c r="I88" s="491"/>
      <c r="J88" s="491"/>
      <c r="K88" s="491"/>
      <c r="L88" s="491"/>
      <c r="M88" s="491"/>
    </row>
    <row r="89" spans="4:13" s="448" customFormat="1">
      <c r="D89" s="477"/>
      <c r="E89" s="491"/>
      <c r="F89" s="491"/>
      <c r="G89" s="491"/>
      <c r="H89" s="491"/>
      <c r="I89" s="491"/>
      <c r="J89" s="491"/>
      <c r="K89" s="491"/>
      <c r="L89" s="491"/>
      <c r="M89" s="491"/>
    </row>
    <row r="90" spans="4:13" s="448" customFormat="1">
      <c r="D90" s="477"/>
      <c r="E90" s="491"/>
      <c r="F90" s="491"/>
      <c r="G90" s="491"/>
      <c r="H90" s="491"/>
      <c r="I90" s="491"/>
      <c r="J90" s="491"/>
      <c r="K90" s="491"/>
      <c r="L90" s="491"/>
      <c r="M90" s="491"/>
    </row>
    <row r="91" spans="4:13" s="448" customFormat="1">
      <c r="D91" s="477"/>
      <c r="E91" s="491"/>
      <c r="F91" s="491"/>
      <c r="G91" s="491"/>
      <c r="H91" s="491"/>
      <c r="I91" s="491"/>
      <c r="J91" s="491"/>
      <c r="K91" s="491"/>
      <c r="L91" s="491"/>
      <c r="M91" s="491"/>
    </row>
    <row r="92" spans="4:13" s="448" customFormat="1">
      <c r="D92" s="477"/>
      <c r="E92" s="491"/>
      <c r="F92" s="491"/>
      <c r="G92" s="491"/>
      <c r="H92" s="491"/>
      <c r="I92" s="491"/>
      <c r="J92" s="491"/>
      <c r="K92" s="491"/>
      <c r="L92" s="491"/>
      <c r="M92" s="491"/>
    </row>
    <row r="93" spans="4:13" s="448" customFormat="1">
      <c r="D93" s="477"/>
      <c r="E93" s="491"/>
      <c r="F93" s="491"/>
      <c r="G93" s="491"/>
      <c r="H93" s="491"/>
      <c r="I93" s="491"/>
      <c r="J93" s="491"/>
      <c r="K93" s="491"/>
      <c r="L93" s="491"/>
      <c r="M93" s="491"/>
    </row>
    <row r="94" spans="4:13" s="448" customFormat="1">
      <c r="D94" s="477"/>
      <c r="E94" s="491"/>
      <c r="F94" s="491"/>
      <c r="G94" s="491"/>
      <c r="H94" s="491"/>
      <c r="I94" s="491"/>
      <c r="J94" s="491"/>
      <c r="K94" s="491"/>
      <c r="L94" s="491"/>
      <c r="M94" s="491"/>
    </row>
    <row r="95" spans="4:13" s="448" customFormat="1">
      <c r="D95" s="477"/>
      <c r="E95" s="491"/>
      <c r="F95" s="491"/>
      <c r="G95" s="491"/>
      <c r="H95" s="491"/>
      <c r="I95" s="491"/>
      <c r="J95" s="491"/>
      <c r="K95" s="491"/>
      <c r="L95" s="491"/>
      <c r="M95" s="491"/>
    </row>
    <row r="96" spans="4:13" s="448" customFormat="1">
      <c r="D96" s="477"/>
      <c r="E96" s="491"/>
      <c r="F96" s="491"/>
      <c r="G96" s="491"/>
      <c r="H96" s="491"/>
      <c r="I96" s="491"/>
      <c r="J96" s="491"/>
      <c r="K96" s="491"/>
      <c r="L96" s="491"/>
      <c r="M96" s="491"/>
    </row>
    <row r="97" spans="4:13" s="448" customFormat="1">
      <c r="D97" s="477"/>
      <c r="E97" s="491"/>
      <c r="F97" s="491"/>
      <c r="G97" s="491"/>
      <c r="H97" s="491"/>
      <c r="I97" s="491"/>
      <c r="J97" s="491"/>
      <c r="K97" s="491"/>
      <c r="L97" s="491"/>
      <c r="M97" s="491"/>
    </row>
    <row r="98" spans="4:13" s="448" customFormat="1">
      <c r="D98" s="477"/>
      <c r="E98" s="491"/>
      <c r="F98" s="491"/>
      <c r="G98" s="491"/>
      <c r="H98" s="491"/>
      <c r="I98" s="491"/>
      <c r="J98" s="491"/>
      <c r="K98" s="491"/>
      <c r="L98" s="491"/>
      <c r="M98" s="491"/>
    </row>
    <row r="99" spans="4:13" s="448" customFormat="1">
      <c r="D99" s="477"/>
      <c r="E99" s="491"/>
      <c r="F99" s="491"/>
      <c r="G99" s="491"/>
      <c r="H99" s="491"/>
      <c r="I99" s="491"/>
      <c r="J99" s="491"/>
      <c r="K99" s="491"/>
      <c r="L99" s="491"/>
      <c r="M99" s="491"/>
    </row>
    <row r="100" spans="4:13" s="448" customFormat="1">
      <c r="D100" s="477"/>
      <c r="E100" s="491"/>
      <c r="F100" s="491"/>
      <c r="G100" s="491"/>
      <c r="H100" s="491"/>
      <c r="I100" s="491"/>
      <c r="J100" s="491"/>
      <c r="K100" s="491"/>
      <c r="L100" s="491"/>
      <c r="M100" s="491"/>
    </row>
    <row r="101" spans="4:13" s="448" customFormat="1">
      <c r="D101" s="477"/>
      <c r="E101" s="491"/>
      <c r="F101" s="491"/>
      <c r="G101" s="491"/>
      <c r="H101" s="491"/>
      <c r="I101" s="491"/>
      <c r="J101" s="491"/>
      <c r="K101" s="491"/>
      <c r="L101" s="491"/>
      <c r="M101" s="491"/>
    </row>
    <row r="102" spans="4:13" s="448" customFormat="1">
      <c r="D102" s="477"/>
      <c r="E102" s="491"/>
      <c r="F102" s="491"/>
      <c r="G102" s="491"/>
      <c r="H102" s="491"/>
      <c r="I102" s="491"/>
      <c r="J102" s="491"/>
      <c r="K102" s="491"/>
      <c r="L102" s="491"/>
      <c r="M102" s="491"/>
    </row>
    <row r="103" spans="4:13" s="448" customFormat="1">
      <c r="D103" s="477"/>
      <c r="E103" s="491"/>
      <c r="F103" s="491"/>
      <c r="G103" s="491"/>
      <c r="H103" s="491"/>
      <c r="I103" s="491"/>
      <c r="J103" s="491"/>
      <c r="K103" s="491"/>
      <c r="L103" s="491"/>
      <c r="M103" s="491"/>
    </row>
    <row r="104" spans="4:13" s="448" customFormat="1">
      <c r="D104" s="477"/>
      <c r="E104" s="491"/>
      <c r="F104" s="491"/>
      <c r="G104" s="491"/>
      <c r="H104" s="491"/>
      <c r="I104" s="491"/>
      <c r="J104" s="491"/>
      <c r="K104" s="491"/>
      <c r="L104" s="491"/>
      <c r="M104" s="491"/>
    </row>
    <row r="105" spans="4:13" s="448" customFormat="1">
      <c r="D105" s="477"/>
      <c r="E105" s="491"/>
      <c r="F105" s="491"/>
      <c r="G105" s="491"/>
      <c r="H105" s="491"/>
      <c r="I105" s="491"/>
      <c r="J105" s="491"/>
      <c r="K105" s="491"/>
      <c r="L105" s="491"/>
      <c r="M105" s="491"/>
    </row>
    <row r="106" spans="4:13" s="448" customFormat="1">
      <c r="D106" s="477"/>
      <c r="E106" s="491"/>
      <c r="F106" s="491"/>
      <c r="G106" s="491"/>
      <c r="H106" s="491"/>
      <c r="I106" s="491"/>
      <c r="J106" s="491"/>
      <c r="K106" s="491"/>
      <c r="L106" s="491"/>
      <c r="M106" s="491"/>
    </row>
    <row r="107" spans="4:13" s="448" customFormat="1">
      <c r="D107" s="477"/>
    </row>
    <row r="108" spans="4:13" s="448" customFormat="1">
      <c r="D108" s="477"/>
    </row>
    <row r="109" spans="4:13" s="448" customFormat="1">
      <c r="D109" s="477"/>
    </row>
    <row r="110" spans="4:13" s="448" customFormat="1">
      <c r="D110" s="477"/>
    </row>
    <row r="111" spans="4:13" s="448" customFormat="1">
      <c r="D111" s="477"/>
    </row>
    <row r="112" spans="4:13" s="448" customFormat="1">
      <c r="D112" s="477"/>
    </row>
    <row r="113" spans="4:4" s="448" customFormat="1">
      <c r="D113" s="477"/>
    </row>
    <row r="114" spans="4:4" s="448" customFormat="1">
      <c r="D114" s="477"/>
    </row>
    <row r="115" spans="4:4" s="448" customFormat="1">
      <c r="D115" s="477"/>
    </row>
    <row r="116" spans="4:4" s="448" customFormat="1">
      <c r="D116" s="477"/>
    </row>
    <row r="117" spans="4:4" s="448" customFormat="1">
      <c r="D117" s="477"/>
    </row>
    <row r="118" spans="4:4" s="448" customFormat="1">
      <c r="D118" s="477"/>
    </row>
    <row r="119" spans="4:4" s="448" customFormat="1">
      <c r="D119" s="477"/>
    </row>
    <row r="120" spans="4:4" s="448" customFormat="1">
      <c r="D120" s="477"/>
    </row>
    <row r="121" spans="4:4" s="448" customFormat="1">
      <c r="D121" s="477"/>
    </row>
    <row r="122" spans="4:4" s="448" customFormat="1">
      <c r="D122" s="477"/>
    </row>
    <row r="123" spans="4:4" s="448" customFormat="1">
      <c r="D123" s="477"/>
    </row>
    <row r="124" spans="4:4" s="448" customFormat="1">
      <c r="D124" s="477"/>
    </row>
    <row r="125" spans="4:4" s="448" customFormat="1">
      <c r="D125" s="477"/>
    </row>
    <row r="126" spans="4:4" s="448" customFormat="1">
      <c r="D126" s="477"/>
    </row>
    <row r="127" spans="4:4" s="448" customFormat="1">
      <c r="D127" s="477"/>
    </row>
    <row r="128" spans="4:4" s="448" customFormat="1">
      <c r="D128" s="477"/>
    </row>
    <row r="129" spans="4:4" s="448" customFormat="1">
      <c r="D129" s="477"/>
    </row>
    <row r="130" spans="4:4" s="448" customFormat="1">
      <c r="D130" s="477"/>
    </row>
    <row r="131" spans="4:4" s="448" customFormat="1">
      <c r="D131" s="477"/>
    </row>
    <row r="132" spans="4:4" s="448" customFormat="1">
      <c r="D132" s="477"/>
    </row>
    <row r="133" spans="4:4" s="448" customFormat="1">
      <c r="D133" s="477"/>
    </row>
    <row r="134" spans="4:4" s="448" customFormat="1">
      <c r="D134" s="477"/>
    </row>
    <row r="135" spans="4:4" s="448" customFormat="1">
      <c r="D135" s="477"/>
    </row>
    <row r="136" spans="4:4" s="448" customFormat="1">
      <c r="D136" s="477"/>
    </row>
    <row r="137" spans="4:4" s="448" customFormat="1">
      <c r="D137" s="477"/>
    </row>
    <row r="138" spans="4:4" s="448" customFormat="1">
      <c r="D138" s="477"/>
    </row>
    <row r="139" spans="4:4" s="448" customFormat="1">
      <c r="D139" s="477"/>
    </row>
    <row r="140" spans="4:4" s="448" customFormat="1">
      <c r="D140" s="477"/>
    </row>
    <row r="141" spans="4:4" s="448" customFormat="1">
      <c r="D141" s="477"/>
    </row>
    <row r="142" spans="4:4" s="448" customFormat="1">
      <c r="D142" s="477"/>
    </row>
    <row r="143" spans="4:4" s="448" customFormat="1">
      <c r="D143" s="477"/>
    </row>
    <row r="144" spans="4:4" s="448" customFormat="1">
      <c r="D144" s="477"/>
    </row>
    <row r="145" spans="4:4" s="448" customFormat="1">
      <c r="D145" s="477"/>
    </row>
    <row r="146" spans="4:4" s="448" customFormat="1">
      <c r="D146" s="477"/>
    </row>
    <row r="147" spans="4:4" s="448" customFormat="1">
      <c r="D147" s="477"/>
    </row>
    <row r="148" spans="4:4" s="448" customFormat="1">
      <c r="D148" s="477"/>
    </row>
    <row r="149" spans="4:4" s="448" customFormat="1">
      <c r="D149" s="477"/>
    </row>
    <row r="150" spans="4:4" s="448" customFormat="1">
      <c r="D150" s="477"/>
    </row>
    <row r="151" spans="4:4" s="448" customFormat="1">
      <c r="D151" s="477"/>
    </row>
    <row r="152" spans="4:4" s="448" customFormat="1">
      <c r="D152" s="477"/>
    </row>
    <row r="153" spans="4:4" s="448" customFormat="1">
      <c r="D153" s="477"/>
    </row>
    <row r="154" spans="4:4" s="448" customFormat="1">
      <c r="D154" s="477"/>
    </row>
    <row r="155" spans="4:4" s="448" customFormat="1">
      <c r="D155" s="477"/>
    </row>
    <row r="156" spans="4:4" s="448" customFormat="1">
      <c r="D156" s="477"/>
    </row>
    <row r="157" spans="4:4" s="448" customFormat="1">
      <c r="D157" s="477"/>
    </row>
    <row r="158" spans="4:4" s="448" customFormat="1">
      <c r="D158" s="477"/>
    </row>
    <row r="159" spans="4:4" s="448" customFormat="1">
      <c r="D159" s="477"/>
    </row>
    <row r="160" spans="4:4" s="448" customFormat="1">
      <c r="D160" s="477"/>
    </row>
    <row r="161" spans="4:4" s="448" customFormat="1">
      <c r="D161" s="477"/>
    </row>
    <row r="162" spans="4:4" s="448" customFormat="1">
      <c r="D162" s="477"/>
    </row>
    <row r="163" spans="4:4" s="448" customFormat="1">
      <c r="D163" s="477"/>
    </row>
    <row r="164" spans="4:4" s="448" customFormat="1">
      <c r="D164" s="477"/>
    </row>
    <row r="165" spans="4:4" s="448" customFormat="1">
      <c r="D165" s="477"/>
    </row>
    <row r="166" spans="4:4" s="448" customFormat="1">
      <c r="D166" s="477"/>
    </row>
    <row r="167" spans="4:4" s="448" customFormat="1">
      <c r="D167" s="477"/>
    </row>
    <row r="168" spans="4:4" s="448" customFormat="1">
      <c r="D168" s="477"/>
    </row>
    <row r="169" spans="4:4" s="448" customFormat="1">
      <c r="D169" s="477"/>
    </row>
    <row r="170" spans="4:4" s="448" customFormat="1">
      <c r="D170" s="477"/>
    </row>
    <row r="171" spans="4:4" s="448" customFormat="1">
      <c r="D171" s="477"/>
    </row>
    <row r="172" spans="4:4" s="448" customFormat="1">
      <c r="D172" s="477"/>
    </row>
    <row r="173" spans="4:4" s="448" customFormat="1">
      <c r="D173" s="477"/>
    </row>
    <row r="174" spans="4:4" s="448" customFormat="1">
      <c r="D174" s="477"/>
    </row>
    <row r="175" spans="4:4" s="448" customFormat="1">
      <c r="D175" s="477"/>
    </row>
    <row r="176" spans="4:4" s="448" customFormat="1">
      <c r="D176" s="477"/>
    </row>
    <row r="177" spans="4:4" s="448" customFormat="1">
      <c r="D177" s="477"/>
    </row>
    <row r="178" spans="4:4" s="448" customFormat="1">
      <c r="D178" s="477"/>
    </row>
    <row r="179" spans="4:4" s="448" customFormat="1">
      <c r="D179" s="477"/>
    </row>
    <row r="180" spans="4:4" s="448" customFormat="1">
      <c r="D180" s="477"/>
    </row>
    <row r="181" spans="4:4" s="448" customFormat="1">
      <c r="D181" s="477"/>
    </row>
    <row r="182" spans="4:4" s="448" customFormat="1">
      <c r="D182" s="477"/>
    </row>
    <row r="183" spans="4:4" s="448" customFormat="1">
      <c r="D183" s="477"/>
    </row>
    <row r="184" spans="4:4" s="448" customFormat="1">
      <c r="D184" s="477"/>
    </row>
    <row r="185" spans="4:4" s="448" customFormat="1">
      <c r="D185" s="477"/>
    </row>
    <row r="186" spans="4:4" s="448" customFormat="1">
      <c r="D186" s="477"/>
    </row>
    <row r="187" spans="4:4" s="448" customFormat="1">
      <c r="D187" s="477"/>
    </row>
    <row r="188" spans="4:4" s="448" customFormat="1">
      <c r="D188" s="477"/>
    </row>
    <row r="189" spans="4:4" s="448" customFormat="1">
      <c r="D189" s="477"/>
    </row>
    <row r="190" spans="4:4" s="448" customFormat="1">
      <c r="D190" s="477"/>
    </row>
    <row r="191" spans="4:4" s="448" customFormat="1">
      <c r="D191" s="477"/>
    </row>
    <row r="192" spans="4:4" s="448" customFormat="1">
      <c r="D192" s="477"/>
    </row>
    <row r="193" spans="4:4" s="448" customFormat="1">
      <c r="D193" s="477"/>
    </row>
    <row r="194" spans="4:4" s="448" customFormat="1">
      <c r="D194" s="477"/>
    </row>
    <row r="195" spans="4:4" s="448" customFormat="1">
      <c r="D195" s="477"/>
    </row>
    <row r="196" spans="4:4" s="448" customFormat="1">
      <c r="D196" s="477"/>
    </row>
    <row r="197" spans="4:4" s="448" customFormat="1">
      <c r="D197" s="477"/>
    </row>
    <row r="198" spans="4:4" s="448" customFormat="1">
      <c r="D198" s="477"/>
    </row>
    <row r="199" spans="4:4" s="448" customFormat="1">
      <c r="D199" s="477"/>
    </row>
    <row r="200" spans="4:4" s="448" customFormat="1">
      <c r="D200" s="477"/>
    </row>
    <row r="201" spans="4:4" s="448" customFormat="1">
      <c r="D201" s="477"/>
    </row>
    <row r="202" spans="4:4" s="448" customFormat="1">
      <c r="D202" s="477"/>
    </row>
    <row r="203" spans="4:4" s="448" customFormat="1">
      <c r="D203" s="477"/>
    </row>
    <row r="204" spans="4:4" s="448" customFormat="1">
      <c r="D204" s="477"/>
    </row>
    <row r="205" spans="4:4" s="448" customFormat="1">
      <c r="D205" s="477"/>
    </row>
    <row r="206" spans="4:4" s="448" customFormat="1">
      <c r="D206" s="477"/>
    </row>
    <row r="207" spans="4:4" s="448" customFormat="1">
      <c r="D207" s="477"/>
    </row>
    <row r="208" spans="4:4" s="448" customFormat="1">
      <c r="D208" s="477"/>
    </row>
    <row r="209" spans="4:4" s="448" customFormat="1">
      <c r="D209" s="477"/>
    </row>
    <row r="210" spans="4:4" s="448" customFormat="1">
      <c r="D210" s="477"/>
    </row>
    <row r="211" spans="4:4" s="448" customFormat="1">
      <c r="D211" s="477"/>
    </row>
    <row r="212" spans="4:4" s="448" customFormat="1">
      <c r="D212" s="477"/>
    </row>
    <row r="213" spans="4:4" s="448" customFormat="1">
      <c r="D213" s="477"/>
    </row>
    <row r="214" spans="4:4" s="448" customFormat="1">
      <c r="D214" s="477"/>
    </row>
    <row r="215" spans="4:4" s="448" customFormat="1">
      <c r="D215" s="477"/>
    </row>
    <row r="216" spans="4:4" s="448" customFormat="1">
      <c r="D216" s="477"/>
    </row>
    <row r="217" spans="4:4" s="448" customFormat="1">
      <c r="D217" s="477"/>
    </row>
    <row r="218" spans="4:4" s="448" customFormat="1">
      <c r="D218" s="477"/>
    </row>
    <row r="219" spans="4:4" s="448" customFormat="1">
      <c r="D219" s="477"/>
    </row>
    <row r="220" spans="4:4" s="448" customFormat="1">
      <c r="D220" s="477"/>
    </row>
    <row r="221" spans="4:4" s="448" customFormat="1">
      <c r="D221" s="477"/>
    </row>
    <row r="222" spans="4:4" s="448" customFormat="1">
      <c r="D222" s="477"/>
    </row>
    <row r="223" spans="4:4" s="448" customFormat="1">
      <c r="D223" s="477"/>
    </row>
    <row r="224" spans="4:4" s="448" customFormat="1">
      <c r="D224" s="477"/>
    </row>
    <row r="225" spans="4:4" s="448" customFormat="1">
      <c r="D225" s="477"/>
    </row>
    <row r="226" spans="4:4" s="448" customFormat="1">
      <c r="D226" s="477"/>
    </row>
    <row r="227" spans="4:4" s="448" customFormat="1">
      <c r="D227" s="477"/>
    </row>
    <row r="228" spans="4:4" s="448" customFormat="1">
      <c r="D228" s="477"/>
    </row>
    <row r="229" spans="4:4" s="448" customFormat="1">
      <c r="D229" s="477"/>
    </row>
    <row r="230" spans="4:4" s="448" customFormat="1">
      <c r="D230" s="477"/>
    </row>
    <row r="231" spans="4:4" s="448" customFormat="1">
      <c r="D231" s="477"/>
    </row>
    <row r="232" spans="4:4" s="448" customFormat="1">
      <c r="D232" s="477"/>
    </row>
    <row r="233" spans="4:4" s="448" customFormat="1">
      <c r="D233" s="477"/>
    </row>
    <row r="234" spans="4:4" s="448" customFormat="1">
      <c r="D234" s="477"/>
    </row>
    <row r="235" spans="4:4" s="448" customFormat="1">
      <c r="D235" s="477"/>
    </row>
    <row r="236" spans="4:4" s="448" customFormat="1">
      <c r="D236" s="477"/>
    </row>
    <row r="237" spans="4:4" s="448" customFormat="1">
      <c r="D237" s="477"/>
    </row>
    <row r="238" spans="4:4" s="448" customFormat="1">
      <c r="D238" s="477"/>
    </row>
    <row r="239" spans="4:4" s="448" customFormat="1">
      <c r="D239" s="477"/>
    </row>
    <row r="240" spans="4:4" s="448" customFormat="1">
      <c r="D240" s="477"/>
    </row>
    <row r="241" spans="4:4" s="448" customFormat="1">
      <c r="D241" s="477"/>
    </row>
    <row r="242" spans="4:4" s="448" customFormat="1">
      <c r="D242" s="477"/>
    </row>
    <row r="243" spans="4:4" s="448" customFormat="1">
      <c r="D243" s="477"/>
    </row>
    <row r="244" spans="4:4" s="448" customFormat="1">
      <c r="D244" s="477"/>
    </row>
    <row r="245" spans="4:4" s="448" customFormat="1">
      <c r="D245" s="477"/>
    </row>
    <row r="246" spans="4:4" s="448" customFormat="1">
      <c r="D246" s="477"/>
    </row>
    <row r="247" spans="4:4" s="448" customFormat="1">
      <c r="D247" s="477"/>
    </row>
    <row r="248" spans="4:4" s="448" customFormat="1">
      <c r="D248" s="477"/>
    </row>
    <row r="249" spans="4:4" s="448" customFormat="1">
      <c r="D249" s="477"/>
    </row>
    <row r="250" spans="4:4" s="448" customFormat="1">
      <c r="D250" s="477"/>
    </row>
    <row r="251" spans="4:4" s="448" customFormat="1">
      <c r="D251" s="477"/>
    </row>
    <row r="252" spans="4:4" s="448" customFormat="1">
      <c r="D252" s="477"/>
    </row>
    <row r="253" spans="4:4" s="448" customFormat="1">
      <c r="D253" s="477"/>
    </row>
    <row r="254" spans="4:4" s="448" customFormat="1">
      <c r="D254" s="477"/>
    </row>
    <row r="255" spans="4:4" s="448" customFormat="1">
      <c r="D255" s="477"/>
    </row>
    <row r="256" spans="4:4" s="448" customFormat="1">
      <c r="D256" s="477"/>
    </row>
    <row r="257" spans="4:4" s="448" customFormat="1">
      <c r="D257" s="477"/>
    </row>
    <row r="258" spans="4:4" s="448" customFormat="1">
      <c r="D258" s="477"/>
    </row>
    <row r="259" spans="4:4" s="448" customFormat="1">
      <c r="D259" s="477"/>
    </row>
    <row r="260" spans="4:4" s="448" customFormat="1">
      <c r="D260" s="477"/>
    </row>
    <row r="261" spans="4:4" s="448" customFormat="1">
      <c r="D261" s="477"/>
    </row>
    <row r="262" spans="4:4" s="448" customFormat="1">
      <c r="D262" s="477"/>
    </row>
    <row r="263" spans="4:4" s="448" customFormat="1">
      <c r="D263" s="477"/>
    </row>
    <row r="264" spans="4:4" s="448" customFormat="1">
      <c r="D264" s="477"/>
    </row>
    <row r="265" spans="4:4" s="448" customFormat="1">
      <c r="D265" s="477"/>
    </row>
    <row r="266" spans="4:4" s="448" customFormat="1">
      <c r="D266" s="477"/>
    </row>
    <row r="267" spans="4:4" s="448" customFormat="1">
      <c r="D267" s="477"/>
    </row>
    <row r="268" spans="4:4" s="448" customFormat="1">
      <c r="D268" s="477"/>
    </row>
    <row r="269" spans="4:4" s="448" customFormat="1">
      <c r="D269" s="477"/>
    </row>
    <row r="270" spans="4:4" s="448" customFormat="1">
      <c r="D270" s="477"/>
    </row>
    <row r="271" spans="4:4" s="448" customFormat="1">
      <c r="D271" s="477"/>
    </row>
    <row r="272" spans="4:4" s="448" customFormat="1">
      <c r="D272" s="477"/>
    </row>
    <row r="273" spans="4:4" s="448" customFormat="1">
      <c r="D273" s="477"/>
    </row>
    <row r="274" spans="4:4" s="448" customFormat="1">
      <c r="D274" s="477"/>
    </row>
    <row r="275" spans="4:4" s="448" customFormat="1">
      <c r="D275" s="477"/>
    </row>
    <row r="276" spans="4:4" s="448" customFormat="1">
      <c r="D276" s="477"/>
    </row>
    <row r="277" spans="4:4" s="448" customFormat="1">
      <c r="D277" s="477"/>
    </row>
    <row r="278" spans="4:4" s="448" customFormat="1">
      <c r="D278" s="477"/>
    </row>
    <row r="279" spans="4:4" s="448" customFormat="1">
      <c r="D279" s="477"/>
    </row>
    <row r="280" spans="4:4" s="448" customFormat="1">
      <c r="D280" s="477"/>
    </row>
    <row r="281" spans="4:4" s="448" customFormat="1">
      <c r="D281" s="477"/>
    </row>
    <row r="282" spans="4:4" s="448" customFormat="1">
      <c r="D282" s="477"/>
    </row>
    <row r="283" spans="4:4" s="448" customFormat="1">
      <c r="D283" s="477"/>
    </row>
    <row r="284" spans="4:4" s="448" customFormat="1">
      <c r="D284" s="477"/>
    </row>
    <row r="285" spans="4:4" s="448" customFormat="1">
      <c r="D285" s="477"/>
    </row>
    <row r="286" spans="4:4" s="448" customFormat="1">
      <c r="D286" s="477"/>
    </row>
    <row r="287" spans="4:4" s="448" customFormat="1">
      <c r="D287" s="477"/>
    </row>
    <row r="288" spans="4:4" s="448" customFormat="1">
      <c r="D288" s="477"/>
    </row>
    <row r="289" spans="4:4" s="448" customFormat="1">
      <c r="D289" s="477"/>
    </row>
    <row r="290" spans="4:4" s="448" customFormat="1">
      <c r="D290" s="477"/>
    </row>
    <row r="291" spans="4:4" s="448" customFormat="1">
      <c r="D291" s="477"/>
    </row>
    <row r="292" spans="4:4" s="448" customFormat="1">
      <c r="D292" s="477"/>
    </row>
    <row r="293" spans="4:4" s="448" customFormat="1">
      <c r="D293" s="477"/>
    </row>
    <row r="294" spans="4:4" s="448" customFormat="1">
      <c r="D294" s="477"/>
    </row>
    <row r="295" spans="4:4" s="448" customFormat="1">
      <c r="D295" s="477"/>
    </row>
    <row r="296" spans="4:4" s="448" customFormat="1">
      <c r="D296" s="477"/>
    </row>
    <row r="297" spans="4:4" s="448" customFormat="1">
      <c r="D297" s="477"/>
    </row>
    <row r="298" spans="4:4" s="448" customFormat="1">
      <c r="D298" s="477"/>
    </row>
    <row r="299" spans="4:4" s="448" customFormat="1">
      <c r="D299" s="477"/>
    </row>
    <row r="300" spans="4:4" s="448" customFormat="1">
      <c r="D300" s="477"/>
    </row>
    <row r="301" spans="4:4" s="448" customFormat="1">
      <c r="D301" s="477"/>
    </row>
    <row r="302" spans="4:4" s="448" customFormat="1">
      <c r="D302" s="477"/>
    </row>
    <row r="303" spans="4:4" s="448" customFormat="1">
      <c r="D303" s="477"/>
    </row>
    <row r="304" spans="4:4" s="448" customFormat="1">
      <c r="D304" s="477"/>
    </row>
    <row r="305" spans="4:4" s="448" customFormat="1">
      <c r="D305" s="477"/>
    </row>
    <row r="306" spans="4:4" s="448" customFormat="1">
      <c r="D306" s="477"/>
    </row>
    <row r="307" spans="4:4" s="448" customFormat="1">
      <c r="D307" s="477"/>
    </row>
    <row r="308" spans="4:4" s="448" customFormat="1">
      <c r="D308" s="477"/>
    </row>
    <row r="309" spans="4:4" s="448" customFormat="1">
      <c r="D309" s="477"/>
    </row>
    <row r="310" spans="4:4" s="448" customFormat="1">
      <c r="D310" s="477"/>
    </row>
    <row r="311" spans="4:4" s="448" customFormat="1">
      <c r="D311" s="477"/>
    </row>
    <row r="312" spans="4:4" s="448" customFormat="1">
      <c r="D312" s="477"/>
    </row>
    <row r="313" spans="4:4" s="448" customFormat="1">
      <c r="D313" s="477"/>
    </row>
    <row r="314" spans="4:4" s="448" customFormat="1">
      <c r="D314" s="477"/>
    </row>
    <row r="315" spans="4:4" s="448" customFormat="1">
      <c r="D315" s="477"/>
    </row>
    <row r="316" spans="4:4" s="448" customFormat="1">
      <c r="D316" s="477"/>
    </row>
    <row r="317" spans="4:4" s="448" customFormat="1">
      <c r="D317" s="477"/>
    </row>
    <row r="318" spans="4:4" s="448" customFormat="1">
      <c r="D318" s="477"/>
    </row>
    <row r="319" spans="4:4" s="448" customFormat="1">
      <c r="D319" s="477"/>
    </row>
    <row r="320" spans="4:4" s="448" customFormat="1">
      <c r="D320" s="477"/>
    </row>
    <row r="321" spans="4:4" s="448" customFormat="1">
      <c r="D321" s="477"/>
    </row>
    <row r="322" spans="4:4" s="448" customFormat="1">
      <c r="D322" s="477"/>
    </row>
    <row r="323" spans="4:4" s="448" customFormat="1">
      <c r="D323" s="477"/>
    </row>
    <row r="324" spans="4:4" s="448" customFormat="1">
      <c r="D324" s="477"/>
    </row>
    <row r="325" spans="4:4" s="448" customFormat="1">
      <c r="D325" s="477"/>
    </row>
    <row r="326" spans="4:4" s="448" customFormat="1">
      <c r="D326" s="477"/>
    </row>
    <row r="327" spans="4:4" s="448" customFormat="1">
      <c r="D327" s="477"/>
    </row>
    <row r="328" spans="4:4" s="448" customFormat="1">
      <c r="D328" s="477"/>
    </row>
    <row r="329" spans="4:4" s="448" customFormat="1">
      <c r="D329" s="477"/>
    </row>
    <row r="330" spans="4:4" s="448" customFormat="1">
      <c r="D330" s="477"/>
    </row>
    <row r="331" spans="4:4" s="448" customFormat="1">
      <c r="D331" s="477"/>
    </row>
    <row r="332" spans="4:4" s="448" customFormat="1">
      <c r="D332" s="477"/>
    </row>
    <row r="333" spans="4:4" s="448" customFormat="1">
      <c r="D333" s="477"/>
    </row>
    <row r="334" spans="4:4" s="448" customFormat="1">
      <c r="D334" s="477"/>
    </row>
    <row r="335" spans="4:4" s="448" customFormat="1">
      <c r="D335" s="477"/>
    </row>
    <row r="336" spans="4:4" s="448" customFormat="1">
      <c r="D336" s="477"/>
    </row>
    <row r="337" spans="4:4" s="448" customFormat="1">
      <c r="D337" s="477"/>
    </row>
    <row r="338" spans="4:4" s="448" customFormat="1">
      <c r="D338" s="477"/>
    </row>
    <row r="339" spans="4:4" s="448" customFormat="1">
      <c r="D339" s="477"/>
    </row>
    <row r="340" spans="4:4" s="448" customFormat="1">
      <c r="D340" s="477"/>
    </row>
    <row r="341" spans="4:4" s="448" customFormat="1">
      <c r="D341" s="477"/>
    </row>
    <row r="342" spans="4:4" s="448" customFormat="1">
      <c r="D342" s="477"/>
    </row>
    <row r="343" spans="4:4" s="448" customFormat="1">
      <c r="D343" s="477"/>
    </row>
    <row r="344" spans="4:4" s="448" customFormat="1">
      <c r="D344" s="477"/>
    </row>
    <row r="345" spans="4:4" s="448" customFormat="1">
      <c r="D345" s="477"/>
    </row>
    <row r="346" spans="4:4" s="448" customFormat="1">
      <c r="D346" s="477"/>
    </row>
    <row r="347" spans="4:4" s="448" customFormat="1">
      <c r="D347" s="477"/>
    </row>
    <row r="348" spans="4:4" s="448" customFormat="1">
      <c r="D348" s="477"/>
    </row>
    <row r="349" spans="4:4" s="448" customFormat="1">
      <c r="D349" s="477"/>
    </row>
    <row r="350" spans="4:4" s="448" customFormat="1">
      <c r="D350" s="477"/>
    </row>
    <row r="351" spans="4:4" s="448" customFormat="1">
      <c r="D351" s="477"/>
    </row>
    <row r="352" spans="4:4" s="448" customFormat="1">
      <c r="D352" s="477"/>
    </row>
    <row r="353" spans="4:4" s="448" customFormat="1">
      <c r="D353" s="477"/>
    </row>
    <row r="354" spans="4:4" s="448" customFormat="1">
      <c r="D354" s="477"/>
    </row>
    <row r="355" spans="4:4" s="448" customFormat="1">
      <c r="D355" s="477"/>
    </row>
    <row r="356" spans="4:4" s="448" customFormat="1">
      <c r="D356" s="477"/>
    </row>
    <row r="357" spans="4:4" s="448" customFormat="1">
      <c r="D357" s="477"/>
    </row>
    <row r="358" spans="4:4" s="448" customFormat="1">
      <c r="D358" s="477"/>
    </row>
    <row r="359" spans="4:4" s="448" customFormat="1">
      <c r="D359" s="477"/>
    </row>
    <row r="360" spans="4:4" s="448" customFormat="1">
      <c r="D360" s="477"/>
    </row>
    <row r="361" spans="4:4" s="448" customFormat="1">
      <c r="D361" s="477"/>
    </row>
    <row r="362" spans="4:4" s="448" customFormat="1">
      <c r="D362" s="477"/>
    </row>
    <row r="363" spans="4:4" s="448" customFormat="1">
      <c r="D363" s="477"/>
    </row>
    <row r="364" spans="4:4" s="448" customFormat="1">
      <c r="D364" s="477"/>
    </row>
    <row r="365" spans="4:4" s="448" customFormat="1">
      <c r="D365" s="477"/>
    </row>
    <row r="366" spans="4:4" s="448" customFormat="1">
      <c r="D366" s="477"/>
    </row>
    <row r="367" spans="4:4" s="448" customFormat="1">
      <c r="D367" s="477"/>
    </row>
    <row r="368" spans="4:4" s="448" customFormat="1">
      <c r="D368" s="477"/>
    </row>
    <row r="369" spans="4:4" s="448" customFormat="1">
      <c r="D369" s="477"/>
    </row>
    <row r="370" spans="4:4" s="448" customFormat="1">
      <c r="D370" s="477"/>
    </row>
    <row r="371" spans="4:4" s="448" customFormat="1">
      <c r="D371" s="477"/>
    </row>
    <row r="372" spans="4:4" s="448" customFormat="1">
      <c r="D372" s="477"/>
    </row>
    <row r="373" spans="4:4" s="448" customFormat="1">
      <c r="D373" s="477"/>
    </row>
    <row r="374" spans="4:4" s="448" customFormat="1">
      <c r="D374" s="477"/>
    </row>
    <row r="375" spans="4:4" s="448" customFormat="1">
      <c r="D375" s="477"/>
    </row>
    <row r="376" spans="4:4" s="448" customFormat="1">
      <c r="D376" s="477"/>
    </row>
    <row r="377" spans="4:4" s="448" customFormat="1">
      <c r="D377" s="477"/>
    </row>
    <row r="378" spans="4:4" s="448" customFormat="1">
      <c r="D378" s="477"/>
    </row>
    <row r="379" spans="4:4" s="448" customFormat="1">
      <c r="D379" s="477"/>
    </row>
    <row r="380" spans="4:4" s="448" customFormat="1">
      <c r="D380" s="477"/>
    </row>
    <row r="381" spans="4:4" s="448" customFormat="1">
      <c r="D381" s="477"/>
    </row>
    <row r="382" spans="4:4" s="448" customFormat="1">
      <c r="D382" s="477"/>
    </row>
    <row r="383" spans="4:4" s="448" customFormat="1">
      <c r="D383" s="477"/>
    </row>
    <row r="384" spans="4:4" s="448" customFormat="1">
      <c r="D384" s="477"/>
    </row>
    <row r="385" spans="4:4" s="448" customFormat="1">
      <c r="D385" s="477"/>
    </row>
    <row r="386" spans="4:4" s="448" customFormat="1">
      <c r="D386" s="477"/>
    </row>
    <row r="387" spans="4:4" s="448" customFormat="1">
      <c r="D387" s="477"/>
    </row>
    <row r="388" spans="4:4" s="448" customFormat="1">
      <c r="D388" s="477"/>
    </row>
    <row r="389" spans="4:4" s="448" customFormat="1">
      <c r="D389" s="477"/>
    </row>
    <row r="390" spans="4:4" s="448" customFormat="1">
      <c r="D390" s="477"/>
    </row>
    <row r="391" spans="4:4" s="448" customFormat="1">
      <c r="D391" s="477"/>
    </row>
    <row r="392" spans="4:4" s="448" customFormat="1">
      <c r="D392" s="477"/>
    </row>
    <row r="393" spans="4:4" s="448" customFormat="1">
      <c r="D393" s="477"/>
    </row>
    <row r="394" spans="4:4" s="448" customFormat="1">
      <c r="D394" s="477"/>
    </row>
    <row r="395" spans="4:4" s="448" customFormat="1">
      <c r="D395" s="477"/>
    </row>
    <row r="396" spans="4:4" s="448" customFormat="1">
      <c r="D396" s="477"/>
    </row>
    <row r="397" spans="4:4" s="448" customFormat="1">
      <c r="D397" s="477"/>
    </row>
    <row r="398" spans="4:4" s="448" customFormat="1">
      <c r="D398" s="477"/>
    </row>
    <row r="399" spans="4:4" s="448" customFormat="1">
      <c r="D399" s="477"/>
    </row>
    <row r="400" spans="4:4" s="448" customFormat="1">
      <c r="D400" s="477"/>
    </row>
    <row r="401" spans="4:4" s="448" customFormat="1">
      <c r="D401" s="477"/>
    </row>
    <row r="402" spans="4:4" s="448" customFormat="1">
      <c r="D402" s="477"/>
    </row>
    <row r="403" spans="4:4" s="448" customFormat="1">
      <c r="D403" s="477"/>
    </row>
    <row r="404" spans="4:4" s="448" customFormat="1">
      <c r="D404" s="477"/>
    </row>
    <row r="405" spans="4:4" s="448" customFormat="1">
      <c r="D405" s="477"/>
    </row>
    <row r="406" spans="4:4" s="448" customFormat="1">
      <c r="D406" s="477"/>
    </row>
    <row r="407" spans="4:4" s="448" customFormat="1">
      <c r="D407" s="477"/>
    </row>
    <row r="408" spans="4:4" s="448" customFormat="1">
      <c r="D408" s="477"/>
    </row>
    <row r="409" spans="4:4" s="448" customFormat="1">
      <c r="D409" s="477"/>
    </row>
    <row r="410" spans="4:4" s="448" customFormat="1">
      <c r="D410" s="477"/>
    </row>
    <row r="411" spans="4:4" s="448" customFormat="1">
      <c r="D411" s="477"/>
    </row>
    <row r="412" spans="4:4" s="448" customFormat="1">
      <c r="D412" s="477"/>
    </row>
    <row r="413" spans="4:4" s="448" customFormat="1">
      <c r="D413" s="477"/>
    </row>
    <row r="414" spans="4:4" s="448" customFormat="1">
      <c r="D414" s="477"/>
    </row>
    <row r="415" spans="4:4" s="448" customFormat="1">
      <c r="D415" s="477"/>
    </row>
    <row r="416" spans="4:4" s="448" customFormat="1">
      <c r="D416" s="477"/>
    </row>
    <row r="417" spans="4:4" s="448" customFormat="1">
      <c r="D417" s="477"/>
    </row>
    <row r="418" spans="4:4" s="448" customFormat="1">
      <c r="D418" s="477"/>
    </row>
    <row r="419" spans="4:4" s="448" customFormat="1">
      <c r="D419" s="477"/>
    </row>
    <row r="420" spans="4:4" s="448" customFormat="1">
      <c r="D420" s="477"/>
    </row>
    <row r="421" spans="4:4" s="448" customFormat="1">
      <c r="D421" s="477"/>
    </row>
    <row r="422" spans="4:4" s="448" customFormat="1">
      <c r="D422" s="477"/>
    </row>
    <row r="423" spans="4:4" s="448" customFormat="1">
      <c r="D423" s="477"/>
    </row>
    <row r="424" spans="4:4" s="448" customFormat="1">
      <c r="D424" s="477"/>
    </row>
    <row r="425" spans="4:4" s="448" customFormat="1">
      <c r="D425" s="477"/>
    </row>
    <row r="426" spans="4:4" s="448" customFormat="1">
      <c r="D426" s="477"/>
    </row>
    <row r="427" spans="4:4" s="448" customFormat="1">
      <c r="D427" s="477"/>
    </row>
    <row r="428" spans="4:4" s="448" customFormat="1">
      <c r="D428" s="477"/>
    </row>
    <row r="429" spans="4:4" s="448" customFormat="1">
      <c r="D429" s="477"/>
    </row>
    <row r="430" spans="4:4" s="448" customFormat="1">
      <c r="D430" s="477"/>
    </row>
    <row r="431" spans="4:4" s="448" customFormat="1">
      <c r="D431" s="477"/>
    </row>
    <row r="432" spans="4:4" s="448" customFormat="1">
      <c r="D432" s="477"/>
    </row>
    <row r="433" spans="4:4" s="448" customFormat="1">
      <c r="D433" s="477"/>
    </row>
    <row r="434" spans="4:4" s="448" customFormat="1">
      <c r="D434" s="477"/>
    </row>
    <row r="435" spans="4:4" s="448" customFormat="1">
      <c r="D435" s="477"/>
    </row>
    <row r="436" spans="4:4" s="448" customFormat="1">
      <c r="D436" s="477"/>
    </row>
    <row r="437" spans="4:4" s="448" customFormat="1">
      <c r="D437" s="477"/>
    </row>
    <row r="438" spans="4:4" s="448" customFormat="1">
      <c r="D438" s="477"/>
    </row>
    <row r="439" spans="4:4" s="448" customFormat="1">
      <c r="D439" s="477"/>
    </row>
    <row r="440" spans="4:4" s="448" customFormat="1">
      <c r="D440" s="477"/>
    </row>
    <row r="441" spans="4:4" s="448" customFormat="1">
      <c r="D441" s="477"/>
    </row>
    <row r="442" spans="4:4" s="448" customFormat="1">
      <c r="D442" s="477"/>
    </row>
    <row r="443" spans="4:4" s="448" customFormat="1">
      <c r="D443" s="477"/>
    </row>
    <row r="444" spans="4:4" s="448" customFormat="1">
      <c r="D444" s="477"/>
    </row>
    <row r="445" spans="4:4" s="448" customFormat="1">
      <c r="D445" s="477"/>
    </row>
    <row r="446" spans="4:4" s="448" customFormat="1">
      <c r="D446" s="477"/>
    </row>
    <row r="447" spans="4:4" s="448" customFormat="1">
      <c r="D447" s="477"/>
    </row>
    <row r="448" spans="4:4" s="448" customFormat="1">
      <c r="D448" s="477"/>
    </row>
    <row r="449" spans="4:4" s="448" customFormat="1">
      <c r="D449" s="477"/>
    </row>
    <row r="450" spans="4:4" s="448" customFormat="1">
      <c r="D450" s="477"/>
    </row>
    <row r="451" spans="4:4" s="448" customFormat="1">
      <c r="D451" s="477"/>
    </row>
    <row r="452" spans="4:4" s="448" customFormat="1">
      <c r="D452" s="477"/>
    </row>
    <row r="453" spans="4:4" s="448" customFormat="1">
      <c r="D453" s="477"/>
    </row>
    <row r="454" spans="4:4" s="448" customFormat="1">
      <c r="D454" s="477"/>
    </row>
    <row r="455" spans="4:4" s="448" customFormat="1">
      <c r="D455" s="477"/>
    </row>
    <row r="456" spans="4:4" s="448" customFormat="1">
      <c r="D456" s="477"/>
    </row>
    <row r="457" spans="4:4" s="448" customFormat="1">
      <c r="D457" s="477"/>
    </row>
    <row r="458" spans="4:4" s="448" customFormat="1">
      <c r="D458" s="477"/>
    </row>
    <row r="459" spans="4:4" s="448" customFormat="1">
      <c r="D459" s="477"/>
    </row>
    <row r="460" spans="4:4" s="448" customFormat="1">
      <c r="D460" s="477"/>
    </row>
    <row r="461" spans="4:4" s="448" customFormat="1">
      <c r="D461" s="477"/>
    </row>
    <row r="462" spans="4:4" s="448" customFormat="1">
      <c r="D462" s="477"/>
    </row>
    <row r="463" spans="4:4" s="448" customFormat="1">
      <c r="D463" s="477"/>
    </row>
    <row r="464" spans="4:4" s="448" customFormat="1">
      <c r="D464" s="477"/>
    </row>
    <row r="465" spans="4:4" s="448" customFormat="1">
      <c r="D465" s="477"/>
    </row>
    <row r="466" spans="4:4" s="448" customFormat="1">
      <c r="D466" s="477"/>
    </row>
    <row r="467" spans="4:4" s="448" customFormat="1">
      <c r="D467" s="477"/>
    </row>
    <row r="468" spans="4:4" s="448" customFormat="1">
      <c r="D468" s="477"/>
    </row>
    <row r="469" spans="4:4" s="448" customFormat="1">
      <c r="D469" s="477"/>
    </row>
    <row r="470" spans="4:4" s="448" customFormat="1">
      <c r="D470" s="477"/>
    </row>
    <row r="471" spans="4:4" s="448" customFormat="1">
      <c r="D471" s="477"/>
    </row>
    <row r="472" spans="4:4" s="448" customFormat="1">
      <c r="D472" s="477"/>
    </row>
    <row r="473" spans="4:4" s="448" customFormat="1">
      <c r="D473" s="477"/>
    </row>
    <row r="474" spans="4:4" s="448" customFormat="1">
      <c r="D474" s="477"/>
    </row>
    <row r="475" spans="4:4" s="448" customFormat="1">
      <c r="D475" s="477"/>
    </row>
    <row r="476" spans="4:4" s="448" customFormat="1">
      <c r="D476" s="477"/>
    </row>
    <row r="477" spans="4:4" s="448" customFormat="1">
      <c r="D477" s="477"/>
    </row>
    <row r="478" spans="4:4" s="448" customFormat="1">
      <c r="D478" s="477"/>
    </row>
    <row r="479" spans="4:4" s="448" customFormat="1">
      <c r="D479" s="477"/>
    </row>
    <row r="480" spans="4:4" s="448" customFormat="1">
      <c r="D480" s="477"/>
    </row>
    <row r="481" spans="4:4" s="448" customFormat="1">
      <c r="D481" s="477"/>
    </row>
    <row r="482" spans="4:4" s="448" customFormat="1">
      <c r="D482" s="477"/>
    </row>
    <row r="483" spans="4:4" s="448" customFormat="1">
      <c r="D483" s="477"/>
    </row>
    <row r="484" spans="4:4" s="448" customFormat="1">
      <c r="D484" s="477"/>
    </row>
    <row r="485" spans="4:4" s="448" customFormat="1">
      <c r="D485" s="477"/>
    </row>
    <row r="486" spans="4:4" s="448" customFormat="1">
      <c r="D486" s="477"/>
    </row>
    <row r="487" spans="4:4" s="448" customFormat="1">
      <c r="D487" s="477"/>
    </row>
    <row r="488" spans="4:4" s="448" customFormat="1">
      <c r="D488" s="477"/>
    </row>
    <row r="489" spans="4:4" s="448" customFormat="1">
      <c r="D489" s="477"/>
    </row>
    <row r="490" spans="4:4" s="448" customFormat="1">
      <c r="D490" s="477"/>
    </row>
    <row r="491" spans="4:4" s="448" customFormat="1">
      <c r="D491" s="477"/>
    </row>
    <row r="492" spans="4:4" s="448" customFormat="1">
      <c r="D492" s="477"/>
    </row>
    <row r="493" spans="4:4" s="448" customFormat="1">
      <c r="D493" s="477"/>
    </row>
    <row r="494" spans="4:4" s="448" customFormat="1">
      <c r="D494" s="477"/>
    </row>
    <row r="495" spans="4:4" s="448" customFormat="1">
      <c r="D495" s="477"/>
    </row>
    <row r="496" spans="4:4" s="448" customFormat="1">
      <c r="D496" s="477"/>
    </row>
    <row r="497" spans="4:4" s="448" customFormat="1">
      <c r="D497" s="477"/>
    </row>
    <row r="498" spans="4:4" s="448" customFormat="1">
      <c r="D498" s="477"/>
    </row>
    <row r="499" spans="4:4" s="448" customFormat="1">
      <c r="D499" s="477"/>
    </row>
    <row r="500" spans="4:4" s="448" customFormat="1">
      <c r="D500" s="477"/>
    </row>
    <row r="501" spans="4:4" s="448" customFormat="1">
      <c r="D501" s="477"/>
    </row>
    <row r="502" spans="4:4" s="448" customFormat="1">
      <c r="D502" s="477"/>
    </row>
    <row r="503" spans="4:4" s="448" customFormat="1">
      <c r="D503" s="477"/>
    </row>
    <row r="504" spans="4:4" s="448" customFormat="1">
      <c r="D504" s="477"/>
    </row>
    <row r="505" spans="4:4" s="448" customFormat="1">
      <c r="D505" s="477"/>
    </row>
  </sheetData>
  <mergeCells count="4">
    <mergeCell ref="E8:G8"/>
    <mergeCell ref="I8:K8"/>
    <mergeCell ref="E9:G9"/>
    <mergeCell ref="I9:K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headerFooter scaleWithDoc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T505"/>
  <sheetViews>
    <sheetView showGridLines="0" view="pageBreakPreview" zoomScale="90" zoomScaleNormal="100" zoomScaleSheetLayoutView="90" workbookViewId="0">
      <selection activeCell="B5" sqref="B5"/>
    </sheetView>
  </sheetViews>
  <sheetFormatPr defaultColWidth="7.5703125" defaultRowHeight="16.5"/>
  <cols>
    <col min="1" max="1" width="1" style="452" customWidth="1"/>
    <col min="2" max="2" width="12.7109375" style="452" customWidth="1"/>
    <col min="3" max="3" width="32.7109375" style="452" customWidth="1"/>
    <col min="4" max="4" width="7" style="459" customWidth="1"/>
    <col min="5" max="5" width="8.28515625" style="452" customWidth="1"/>
    <col min="6" max="6" width="9.140625" style="452" customWidth="1"/>
    <col min="7" max="7" width="11.7109375" style="452" customWidth="1"/>
    <col min="8" max="8" width="1.140625" style="452" customWidth="1"/>
    <col min="9" max="9" width="8.28515625" style="452" customWidth="1"/>
    <col min="10" max="10" width="9.140625" style="452" customWidth="1"/>
    <col min="11" max="11" width="11.7109375" style="452" customWidth="1"/>
    <col min="12" max="12" width="0.5703125" style="452" customWidth="1"/>
    <col min="13" max="13" width="0.140625" style="452" hidden="1" customWidth="1"/>
    <col min="14" max="254" width="7.5703125" style="452"/>
    <col min="255" max="255" width="1" style="452" customWidth="1"/>
    <col min="256" max="256" width="2.85546875" style="452" customWidth="1"/>
    <col min="257" max="257" width="4.28515625" style="452" customWidth="1"/>
    <col min="258" max="258" width="36.7109375" style="452" customWidth="1"/>
    <col min="259" max="259" width="1.5703125" style="452" customWidth="1"/>
    <col min="260" max="261" width="9.85546875" style="452" customWidth="1"/>
    <col min="262" max="262" width="13.28515625" style="452" customWidth="1"/>
    <col min="263" max="263" width="1.7109375" style="452" customWidth="1"/>
    <col min="264" max="265" width="9.85546875" style="452" customWidth="1"/>
    <col min="266" max="266" width="13.28515625" style="452" customWidth="1"/>
    <col min="267" max="267" width="0.5703125" style="452" customWidth="1"/>
    <col min="268" max="268" width="7.5703125" style="452" hidden="1" customWidth="1"/>
    <col min="269" max="269" width="1.5703125" style="452" customWidth="1"/>
    <col min="270" max="510" width="7.5703125" style="452"/>
    <col min="511" max="511" width="1" style="452" customWidth="1"/>
    <col min="512" max="512" width="2.85546875" style="452" customWidth="1"/>
    <col min="513" max="513" width="4.28515625" style="452" customWidth="1"/>
    <col min="514" max="514" width="36.7109375" style="452" customWidth="1"/>
    <col min="515" max="515" width="1.5703125" style="452" customWidth="1"/>
    <col min="516" max="517" width="9.85546875" style="452" customWidth="1"/>
    <col min="518" max="518" width="13.28515625" style="452" customWidth="1"/>
    <col min="519" max="519" width="1.7109375" style="452" customWidth="1"/>
    <col min="520" max="521" width="9.85546875" style="452" customWidth="1"/>
    <col min="522" max="522" width="13.28515625" style="452" customWidth="1"/>
    <col min="523" max="523" width="0.5703125" style="452" customWidth="1"/>
    <col min="524" max="524" width="7.5703125" style="452" hidden="1" customWidth="1"/>
    <col min="525" max="525" width="1.5703125" style="452" customWidth="1"/>
    <col min="526" max="766" width="7.5703125" style="452"/>
    <col min="767" max="767" width="1" style="452" customWidth="1"/>
    <col min="768" max="768" width="2.85546875" style="452" customWidth="1"/>
    <col min="769" max="769" width="4.28515625" style="452" customWidth="1"/>
    <col min="770" max="770" width="36.7109375" style="452" customWidth="1"/>
    <col min="771" max="771" width="1.5703125" style="452" customWidth="1"/>
    <col min="772" max="773" width="9.85546875" style="452" customWidth="1"/>
    <col min="774" max="774" width="13.28515625" style="452" customWidth="1"/>
    <col min="775" max="775" width="1.7109375" style="452" customWidth="1"/>
    <col min="776" max="777" width="9.85546875" style="452" customWidth="1"/>
    <col min="778" max="778" width="13.28515625" style="452" customWidth="1"/>
    <col min="779" max="779" width="0.5703125" style="452" customWidth="1"/>
    <col min="780" max="780" width="7.5703125" style="452" hidden="1" customWidth="1"/>
    <col min="781" max="781" width="1.5703125" style="452" customWidth="1"/>
    <col min="782" max="1022" width="7.5703125" style="452"/>
    <col min="1023" max="1023" width="1" style="452" customWidth="1"/>
    <col min="1024" max="1024" width="2.85546875" style="452" customWidth="1"/>
    <col min="1025" max="1025" width="4.28515625" style="452" customWidth="1"/>
    <col min="1026" max="1026" width="36.7109375" style="452" customWidth="1"/>
    <col min="1027" max="1027" width="1.5703125" style="452" customWidth="1"/>
    <col min="1028" max="1029" width="9.85546875" style="452" customWidth="1"/>
    <col min="1030" max="1030" width="13.28515625" style="452" customWidth="1"/>
    <col min="1031" max="1031" width="1.7109375" style="452" customWidth="1"/>
    <col min="1032" max="1033" width="9.85546875" style="452" customWidth="1"/>
    <col min="1034" max="1034" width="13.28515625" style="452" customWidth="1"/>
    <col min="1035" max="1035" width="0.5703125" style="452" customWidth="1"/>
    <col min="1036" max="1036" width="7.5703125" style="452" hidden="1" customWidth="1"/>
    <col min="1037" max="1037" width="1.5703125" style="452" customWidth="1"/>
    <col min="1038" max="1278" width="7.5703125" style="452"/>
    <col min="1279" max="1279" width="1" style="452" customWidth="1"/>
    <col min="1280" max="1280" width="2.85546875" style="452" customWidth="1"/>
    <col min="1281" max="1281" width="4.28515625" style="452" customWidth="1"/>
    <col min="1282" max="1282" width="36.7109375" style="452" customWidth="1"/>
    <col min="1283" max="1283" width="1.5703125" style="452" customWidth="1"/>
    <col min="1284" max="1285" width="9.85546875" style="452" customWidth="1"/>
    <col min="1286" max="1286" width="13.28515625" style="452" customWidth="1"/>
    <col min="1287" max="1287" width="1.7109375" style="452" customWidth="1"/>
    <col min="1288" max="1289" width="9.85546875" style="452" customWidth="1"/>
    <col min="1290" max="1290" width="13.28515625" style="452" customWidth="1"/>
    <col min="1291" max="1291" width="0.5703125" style="452" customWidth="1"/>
    <col min="1292" max="1292" width="7.5703125" style="452" hidden="1" customWidth="1"/>
    <col min="1293" max="1293" width="1.5703125" style="452" customWidth="1"/>
    <col min="1294" max="1534" width="7.5703125" style="452"/>
    <col min="1535" max="1535" width="1" style="452" customWidth="1"/>
    <col min="1536" max="1536" width="2.85546875" style="452" customWidth="1"/>
    <col min="1537" max="1537" width="4.28515625" style="452" customWidth="1"/>
    <col min="1538" max="1538" width="36.7109375" style="452" customWidth="1"/>
    <col min="1539" max="1539" width="1.5703125" style="452" customWidth="1"/>
    <col min="1540" max="1541" width="9.85546875" style="452" customWidth="1"/>
    <col min="1542" max="1542" width="13.28515625" style="452" customWidth="1"/>
    <col min="1543" max="1543" width="1.7109375" style="452" customWidth="1"/>
    <col min="1544" max="1545" width="9.85546875" style="452" customWidth="1"/>
    <col min="1546" max="1546" width="13.28515625" style="452" customWidth="1"/>
    <col min="1547" max="1547" width="0.5703125" style="452" customWidth="1"/>
    <col min="1548" max="1548" width="7.5703125" style="452" hidden="1" customWidth="1"/>
    <col min="1549" max="1549" width="1.5703125" style="452" customWidth="1"/>
    <col min="1550" max="1790" width="7.5703125" style="452"/>
    <col min="1791" max="1791" width="1" style="452" customWidth="1"/>
    <col min="1792" max="1792" width="2.85546875" style="452" customWidth="1"/>
    <col min="1793" max="1793" width="4.28515625" style="452" customWidth="1"/>
    <col min="1794" max="1794" width="36.7109375" style="452" customWidth="1"/>
    <col min="1795" max="1795" width="1.5703125" style="452" customWidth="1"/>
    <col min="1796" max="1797" width="9.85546875" style="452" customWidth="1"/>
    <col min="1798" max="1798" width="13.28515625" style="452" customWidth="1"/>
    <col min="1799" max="1799" width="1.7109375" style="452" customWidth="1"/>
    <col min="1800" max="1801" width="9.85546875" style="452" customWidth="1"/>
    <col min="1802" max="1802" width="13.28515625" style="452" customWidth="1"/>
    <col min="1803" max="1803" width="0.5703125" style="452" customWidth="1"/>
    <col min="1804" max="1804" width="7.5703125" style="452" hidden="1" customWidth="1"/>
    <col min="1805" max="1805" width="1.5703125" style="452" customWidth="1"/>
    <col min="1806" max="2046" width="7.5703125" style="452"/>
    <col min="2047" max="2047" width="1" style="452" customWidth="1"/>
    <col min="2048" max="2048" width="2.85546875" style="452" customWidth="1"/>
    <col min="2049" max="2049" width="4.28515625" style="452" customWidth="1"/>
    <col min="2050" max="2050" width="36.7109375" style="452" customWidth="1"/>
    <col min="2051" max="2051" width="1.5703125" style="452" customWidth="1"/>
    <col min="2052" max="2053" width="9.85546875" style="452" customWidth="1"/>
    <col min="2054" max="2054" width="13.28515625" style="452" customWidth="1"/>
    <col min="2055" max="2055" width="1.7109375" style="452" customWidth="1"/>
    <col min="2056" max="2057" width="9.85546875" style="452" customWidth="1"/>
    <col min="2058" max="2058" width="13.28515625" style="452" customWidth="1"/>
    <col min="2059" max="2059" width="0.5703125" style="452" customWidth="1"/>
    <col min="2060" max="2060" width="7.5703125" style="452" hidden="1" customWidth="1"/>
    <col min="2061" max="2061" width="1.5703125" style="452" customWidth="1"/>
    <col min="2062" max="2302" width="7.5703125" style="452"/>
    <col min="2303" max="2303" width="1" style="452" customWidth="1"/>
    <col min="2304" max="2304" width="2.85546875" style="452" customWidth="1"/>
    <col min="2305" max="2305" width="4.28515625" style="452" customWidth="1"/>
    <col min="2306" max="2306" width="36.7109375" style="452" customWidth="1"/>
    <col min="2307" max="2307" width="1.5703125" style="452" customWidth="1"/>
    <col min="2308" max="2309" width="9.85546875" style="452" customWidth="1"/>
    <col min="2310" max="2310" width="13.28515625" style="452" customWidth="1"/>
    <col min="2311" max="2311" width="1.7109375" style="452" customWidth="1"/>
    <col min="2312" max="2313" width="9.85546875" style="452" customWidth="1"/>
    <col min="2314" max="2314" width="13.28515625" style="452" customWidth="1"/>
    <col min="2315" max="2315" width="0.5703125" style="452" customWidth="1"/>
    <col min="2316" max="2316" width="7.5703125" style="452" hidden="1" customWidth="1"/>
    <col min="2317" max="2317" width="1.5703125" style="452" customWidth="1"/>
    <col min="2318" max="2558" width="7.5703125" style="452"/>
    <col min="2559" max="2559" width="1" style="452" customWidth="1"/>
    <col min="2560" max="2560" width="2.85546875" style="452" customWidth="1"/>
    <col min="2561" max="2561" width="4.28515625" style="452" customWidth="1"/>
    <col min="2562" max="2562" width="36.7109375" style="452" customWidth="1"/>
    <col min="2563" max="2563" width="1.5703125" style="452" customWidth="1"/>
    <col min="2564" max="2565" width="9.85546875" style="452" customWidth="1"/>
    <col min="2566" max="2566" width="13.28515625" style="452" customWidth="1"/>
    <col min="2567" max="2567" width="1.7109375" style="452" customWidth="1"/>
    <col min="2568" max="2569" width="9.85546875" style="452" customWidth="1"/>
    <col min="2570" max="2570" width="13.28515625" style="452" customWidth="1"/>
    <col min="2571" max="2571" width="0.5703125" style="452" customWidth="1"/>
    <col min="2572" max="2572" width="7.5703125" style="452" hidden="1" customWidth="1"/>
    <col min="2573" max="2573" width="1.5703125" style="452" customWidth="1"/>
    <col min="2574" max="2814" width="7.5703125" style="452"/>
    <col min="2815" max="2815" width="1" style="452" customWidth="1"/>
    <col min="2816" max="2816" width="2.85546875" style="452" customWidth="1"/>
    <col min="2817" max="2817" width="4.28515625" style="452" customWidth="1"/>
    <col min="2818" max="2818" width="36.7109375" style="452" customWidth="1"/>
    <col min="2819" max="2819" width="1.5703125" style="452" customWidth="1"/>
    <col min="2820" max="2821" width="9.85546875" style="452" customWidth="1"/>
    <col min="2822" max="2822" width="13.28515625" style="452" customWidth="1"/>
    <col min="2823" max="2823" width="1.7109375" style="452" customWidth="1"/>
    <col min="2824" max="2825" width="9.85546875" style="452" customWidth="1"/>
    <col min="2826" max="2826" width="13.28515625" style="452" customWidth="1"/>
    <col min="2827" max="2827" width="0.5703125" style="452" customWidth="1"/>
    <col min="2828" max="2828" width="7.5703125" style="452" hidden="1" customWidth="1"/>
    <col min="2829" max="2829" width="1.5703125" style="452" customWidth="1"/>
    <col min="2830" max="3070" width="7.5703125" style="452"/>
    <col min="3071" max="3071" width="1" style="452" customWidth="1"/>
    <col min="3072" max="3072" width="2.85546875" style="452" customWidth="1"/>
    <col min="3073" max="3073" width="4.28515625" style="452" customWidth="1"/>
    <col min="3074" max="3074" width="36.7109375" style="452" customWidth="1"/>
    <col min="3075" max="3075" width="1.5703125" style="452" customWidth="1"/>
    <col min="3076" max="3077" width="9.85546875" style="452" customWidth="1"/>
    <col min="3078" max="3078" width="13.28515625" style="452" customWidth="1"/>
    <col min="3079" max="3079" width="1.7109375" style="452" customWidth="1"/>
    <col min="3080" max="3081" width="9.85546875" style="452" customWidth="1"/>
    <col min="3082" max="3082" width="13.28515625" style="452" customWidth="1"/>
    <col min="3083" max="3083" width="0.5703125" style="452" customWidth="1"/>
    <col min="3084" max="3084" width="7.5703125" style="452" hidden="1" customWidth="1"/>
    <col min="3085" max="3085" width="1.5703125" style="452" customWidth="1"/>
    <col min="3086" max="3326" width="7.5703125" style="452"/>
    <col min="3327" max="3327" width="1" style="452" customWidth="1"/>
    <col min="3328" max="3328" width="2.85546875" style="452" customWidth="1"/>
    <col min="3329" max="3329" width="4.28515625" style="452" customWidth="1"/>
    <col min="3330" max="3330" width="36.7109375" style="452" customWidth="1"/>
    <col min="3331" max="3331" width="1.5703125" style="452" customWidth="1"/>
    <col min="3332" max="3333" width="9.85546875" style="452" customWidth="1"/>
    <col min="3334" max="3334" width="13.28515625" style="452" customWidth="1"/>
    <col min="3335" max="3335" width="1.7109375" style="452" customWidth="1"/>
    <col min="3336" max="3337" width="9.85546875" style="452" customWidth="1"/>
    <col min="3338" max="3338" width="13.28515625" style="452" customWidth="1"/>
    <col min="3339" max="3339" width="0.5703125" style="452" customWidth="1"/>
    <col min="3340" max="3340" width="7.5703125" style="452" hidden="1" customWidth="1"/>
    <col min="3341" max="3341" width="1.5703125" style="452" customWidth="1"/>
    <col min="3342" max="3582" width="7.5703125" style="452"/>
    <col min="3583" max="3583" width="1" style="452" customWidth="1"/>
    <col min="3584" max="3584" width="2.85546875" style="452" customWidth="1"/>
    <col min="3585" max="3585" width="4.28515625" style="452" customWidth="1"/>
    <col min="3586" max="3586" width="36.7109375" style="452" customWidth="1"/>
    <col min="3587" max="3587" width="1.5703125" style="452" customWidth="1"/>
    <col min="3588" max="3589" width="9.85546875" style="452" customWidth="1"/>
    <col min="3590" max="3590" width="13.28515625" style="452" customWidth="1"/>
    <col min="3591" max="3591" width="1.7109375" style="452" customWidth="1"/>
    <col min="3592" max="3593" width="9.85546875" style="452" customWidth="1"/>
    <col min="3594" max="3594" width="13.28515625" style="452" customWidth="1"/>
    <col min="3595" max="3595" width="0.5703125" style="452" customWidth="1"/>
    <col min="3596" max="3596" width="7.5703125" style="452" hidden="1" customWidth="1"/>
    <col min="3597" max="3597" width="1.5703125" style="452" customWidth="1"/>
    <col min="3598" max="3838" width="7.5703125" style="452"/>
    <col min="3839" max="3839" width="1" style="452" customWidth="1"/>
    <col min="3840" max="3840" width="2.85546875" style="452" customWidth="1"/>
    <col min="3841" max="3841" width="4.28515625" style="452" customWidth="1"/>
    <col min="3842" max="3842" width="36.7109375" style="452" customWidth="1"/>
    <col min="3843" max="3843" width="1.5703125" style="452" customWidth="1"/>
    <col min="3844" max="3845" width="9.85546875" style="452" customWidth="1"/>
    <col min="3846" max="3846" width="13.28515625" style="452" customWidth="1"/>
    <col min="3847" max="3847" width="1.7109375" style="452" customWidth="1"/>
    <col min="3848" max="3849" width="9.85546875" style="452" customWidth="1"/>
    <col min="3850" max="3850" width="13.28515625" style="452" customWidth="1"/>
    <col min="3851" max="3851" width="0.5703125" style="452" customWidth="1"/>
    <col min="3852" max="3852" width="7.5703125" style="452" hidden="1" customWidth="1"/>
    <col min="3853" max="3853" width="1.5703125" style="452" customWidth="1"/>
    <col min="3854" max="4094" width="7.5703125" style="452"/>
    <col min="4095" max="4095" width="1" style="452" customWidth="1"/>
    <col min="4096" max="4096" width="2.85546875" style="452" customWidth="1"/>
    <col min="4097" max="4097" width="4.28515625" style="452" customWidth="1"/>
    <col min="4098" max="4098" width="36.7109375" style="452" customWidth="1"/>
    <col min="4099" max="4099" width="1.5703125" style="452" customWidth="1"/>
    <col min="4100" max="4101" width="9.85546875" style="452" customWidth="1"/>
    <col min="4102" max="4102" width="13.28515625" style="452" customWidth="1"/>
    <col min="4103" max="4103" width="1.7109375" style="452" customWidth="1"/>
    <col min="4104" max="4105" width="9.85546875" style="452" customWidth="1"/>
    <col min="4106" max="4106" width="13.28515625" style="452" customWidth="1"/>
    <col min="4107" max="4107" width="0.5703125" style="452" customWidth="1"/>
    <col min="4108" max="4108" width="7.5703125" style="452" hidden="1" customWidth="1"/>
    <col min="4109" max="4109" width="1.5703125" style="452" customWidth="1"/>
    <col min="4110" max="4350" width="7.5703125" style="452"/>
    <col min="4351" max="4351" width="1" style="452" customWidth="1"/>
    <col min="4352" max="4352" width="2.85546875" style="452" customWidth="1"/>
    <col min="4353" max="4353" width="4.28515625" style="452" customWidth="1"/>
    <col min="4354" max="4354" width="36.7109375" style="452" customWidth="1"/>
    <col min="4355" max="4355" width="1.5703125" style="452" customWidth="1"/>
    <col min="4356" max="4357" width="9.85546875" style="452" customWidth="1"/>
    <col min="4358" max="4358" width="13.28515625" style="452" customWidth="1"/>
    <col min="4359" max="4359" width="1.7109375" style="452" customWidth="1"/>
    <col min="4360" max="4361" width="9.85546875" style="452" customWidth="1"/>
    <col min="4362" max="4362" width="13.28515625" style="452" customWidth="1"/>
    <col min="4363" max="4363" width="0.5703125" style="452" customWidth="1"/>
    <col min="4364" max="4364" width="7.5703125" style="452" hidden="1" customWidth="1"/>
    <col min="4365" max="4365" width="1.5703125" style="452" customWidth="1"/>
    <col min="4366" max="4606" width="7.5703125" style="452"/>
    <col min="4607" max="4607" width="1" style="452" customWidth="1"/>
    <col min="4608" max="4608" width="2.85546875" style="452" customWidth="1"/>
    <col min="4609" max="4609" width="4.28515625" style="452" customWidth="1"/>
    <col min="4610" max="4610" width="36.7109375" style="452" customWidth="1"/>
    <col min="4611" max="4611" width="1.5703125" style="452" customWidth="1"/>
    <col min="4612" max="4613" width="9.85546875" style="452" customWidth="1"/>
    <col min="4614" max="4614" width="13.28515625" style="452" customWidth="1"/>
    <col min="4615" max="4615" width="1.7109375" style="452" customWidth="1"/>
    <col min="4616" max="4617" width="9.85546875" style="452" customWidth="1"/>
    <col min="4618" max="4618" width="13.28515625" style="452" customWidth="1"/>
    <col min="4619" max="4619" width="0.5703125" style="452" customWidth="1"/>
    <col min="4620" max="4620" width="7.5703125" style="452" hidden="1" customWidth="1"/>
    <col min="4621" max="4621" width="1.5703125" style="452" customWidth="1"/>
    <col min="4622" max="4862" width="7.5703125" style="452"/>
    <col min="4863" max="4863" width="1" style="452" customWidth="1"/>
    <col min="4864" max="4864" width="2.85546875" style="452" customWidth="1"/>
    <col min="4865" max="4865" width="4.28515625" style="452" customWidth="1"/>
    <col min="4866" max="4866" width="36.7109375" style="452" customWidth="1"/>
    <col min="4867" max="4867" width="1.5703125" style="452" customWidth="1"/>
    <col min="4868" max="4869" width="9.85546875" style="452" customWidth="1"/>
    <col min="4870" max="4870" width="13.28515625" style="452" customWidth="1"/>
    <col min="4871" max="4871" width="1.7109375" style="452" customWidth="1"/>
    <col min="4872" max="4873" width="9.85546875" style="452" customWidth="1"/>
    <col min="4874" max="4874" width="13.28515625" style="452" customWidth="1"/>
    <col min="4875" max="4875" width="0.5703125" style="452" customWidth="1"/>
    <col min="4876" max="4876" width="7.5703125" style="452" hidden="1" customWidth="1"/>
    <col min="4877" max="4877" width="1.5703125" style="452" customWidth="1"/>
    <col min="4878" max="5118" width="7.5703125" style="452"/>
    <col min="5119" max="5119" width="1" style="452" customWidth="1"/>
    <col min="5120" max="5120" width="2.85546875" style="452" customWidth="1"/>
    <col min="5121" max="5121" width="4.28515625" style="452" customWidth="1"/>
    <col min="5122" max="5122" width="36.7109375" style="452" customWidth="1"/>
    <col min="5123" max="5123" width="1.5703125" style="452" customWidth="1"/>
    <col min="5124" max="5125" width="9.85546875" style="452" customWidth="1"/>
    <col min="5126" max="5126" width="13.28515625" style="452" customWidth="1"/>
    <col min="5127" max="5127" width="1.7109375" style="452" customWidth="1"/>
    <col min="5128" max="5129" width="9.85546875" style="452" customWidth="1"/>
    <col min="5130" max="5130" width="13.28515625" style="452" customWidth="1"/>
    <col min="5131" max="5131" width="0.5703125" style="452" customWidth="1"/>
    <col min="5132" max="5132" width="7.5703125" style="452" hidden="1" customWidth="1"/>
    <col min="5133" max="5133" width="1.5703125" style="452" customWidth="1"/>
    <col min="5134" max="5374" width="7.5703125" style="452"/>
    <col min="5375" max="5375" width="1" style="452" customWidth="1"/>
    <col min="5376" max="5376" width="2.85546875" style="452" customWidth="1"/>
    <col min="5377" max="5377" width="4.28515625" style="452" customWidth="1"/>
    <col min="5378" max="5378" width="36.7109375" style="452" customWidth="1"/>
    <col min="5379" max="5379" width="1.5703125" style="452" customWidth="1"/>
    <col min="5380" max="5381" width="9.85546875" style="452" customWidth="1"/>
    <col min="5382" max="5382" width="13.28515625" style="452" customWidth="1"/>
    <col min="5383" max="5383" width="1.7109375" style="452" customWidth="1"/>
    <col min="5384" max="5385" width="9.85546875" style="452" customWidth="1"/>
    <col min="5386" max="5386" width="13.28515625" style="452" customWidth="1"/>
    <col min="5387" max="5387" width="0.5703125" style="452" customWidth="1"/>
    <col min="5388" max="5388" width="7.5703125" style="452" hidden="1" customWidth="1"/>
    <col min="5389" max="5389" width="1.5703125" style="452" customWidth="1"/>
    <col min="5390" max="5630" width="7.5703125" style="452"/>
    <col min="5631" max="5631" width="1" style="452" customWidth="1"/>
    <col min="5632" max="5632" width="2.85546875" style="452" customWidth="1"/>
    <col min="5633" max="5633" width="4.28515625" style="452" customWidth="1"/>
    <col min="5634" max="5634" width="36.7109375" style="452" customWidth="1"/>
    <col min="5635" max="5635" width="1.5703125" style="452" customWidth="1"/>
    <col min="5636" max="5637" width="9.85546875" style="452" customWidth="1"/>
    <col min="5638" max="5638" width="13.28515625" style="452" customWidth="1"/>
    <col min="5639" max="5639" width="1.7109375" style="452" customWidth="1"/>
    <col min="5640" max="5641" width="9.85546875" style="452" customWidth="1"/>
    <col min="5642" max="5642" width="13.28515625" style="452" customWidth="1"/>
    <col min="5643" max="5643" width="0.5703125" style="452" customWidth="1"/>
    <col min="5644" max="5644" width="7.5703125" style="452" hidden="1" customWidth="1"/>
    <col min="5645" max="5645" width="1.5703125" style="452" customWidth="1"/>
    <col min="5646" max="5886" width="7.5703125" style="452"/>
    <col min="5887" max="5887" width="1" style="452" customWidth="1"/>
    <col min="5888" max="5888" width="2.85546875" style="452" customWidth="1"/>
    <col min="5889" max="5889" width="4.28515625" style="452" customWidth="1"/>
    <col min="5890" max="5890" width="36.7109375" style="452" customWidth="1"/>
    <col min="5891" max="5891" width="1.5703125" style="452" customWidth="1"/>
    <col min="5892" max="5893" width="9.85546875" style="452" customWidth="1"/>
    <col min="5894" max="5894" width="13.28515625" style="452" customWidth="1"/>
    <col min="5895" max="5895" width="1.7109375" style="452" customWidth="1"/>
    <col min="5896" max="5897" width="9.85546875" style="452" customWidth="1"/>
    <col min="5898" max="5898" width="13.28515625" style="452" customWidth="1"/>
    <col min="5899" max="5899" width="0.5703125" style="452" customWidth="1"/>
    <col min="5900" max="5900" width="7.5703125" style="452" hidden="1" customWidth="1"/>
    <col min="5901" max="5901" width="1.5703125" style="452" customWidth="1"/>
    <col min="5902" max="6142" width="7.5703125" style="452"/>
    <col min="6143" max="6143" width="1" style="452" customWidth="1"/>
    <col min="6144" max="6144" width="2.85546875" style="452" customWidth="1"/>
    <col min="6145" max="6145" width="4.28515625" style="452" customWidth="1"/>
    <col min="6146" max="6146" width="36.7109375" style="452" customWidth="1"/>
    <col min="6147" max="6147" width="1.5703125" style="452" customWidth="1"/>
    <col min="6148" max="6149" width="9.85546875" style="452" customWidth="1"/>
    <col min="6150" max="6150" width="13.28515625" style="452" customWidth="1"/>
    <col min="6151" max="6151" width="1.7109375" style="452" customWidth="1"/>
    <col min="6152" max="6153" width="9.85546875" style="452" customWidth="1"/>
    <col min="6154" max="6154" width="13.28515625" style="452" customWidth="1"/>
    <col min="6155" max="6155" width="0.5703125" style="452" customWidth="1"/>
    <col min="6156" max="6156" width="7.5703125" style="452" hidden="1" customWidth="1"/>
    <col min="6157" max="6157" width="1.5703125" style="452" customWidth="1"/>
    <col min="6158" max="6398" width="7.5703125" style="452"/>
    <col min="6399" max="6399" width="1" style="452" customWidth="1"/>
    <col min="6400" max="6400" width="2.85546875" style="452" customWidth="1"/>
    <col min="6401" max="6401" width="4.28515625" style="452" customWidth="1"/>
    <col min="6402" max="6402" width="36.7109375" style="452" customWidth="1"/>
    <col min="6403" max="6403" width="1.5703125" style="452" customWidth="1"/>
    <col min="6404" max="6405" width="9.85546875" style="452" customWidth="1"/>
    <col min="6406" max="6406" width="13.28515625" style="452" customWidth="1"/>
    <col min="6407" max="6407" width="1.7109375" style="452" customWidth="1"/>
    <col min="6408" max="6409" width="9.85546875" style="452" customWidth="1"/>
    <col min="6410" max="6410" width="13.28515625" style="452" customWidth="1"/>
    <col min="6411" max="6411" width="0.5703125" style="452" customWidth="1"/>
    <col min="6412" max="6412" width="7.5703125" style="452" hidden="1" customWidth="1"/>
    <col min="6413" max="6413" width="1.5703125" style="452" customWidth="1"/>
    <col min="6414" max="6654" width="7.5703125" style="452"/>
    <col min="6655" max="6655" width="1" style="452" customWidth="1"/>
    <col min="6656" max="6656" width="2.85546875" style="452" customWidth="1"/>
    <col min="6657" max="6657" width="4.28515625" style="452" customWidth="1"/>
    <col min="6658" max="6658" width="36.7109375" style="452" customWidth="1"/>
    <col min="6659" max="6659" width="1.5703125" style="452" customWidth="1"/>
    <col min="6660" max="6661" width="9.85546875" style="452" customWidth="1"/>
    <col min="6662" max="6662" width="13.28515625" style="452" customWidth="1"/>
    <col min="6663" max="6663" width="1.7109375" style="452" customWidth="1"/>
    <col min="6664" max="6665" width="9.85546875" style="452" customWidth="1"/>
    <col min="6666" max="6666" width="13.28515625" style="452" customWidth="1"/>
    <col min="6667" max="6667" width="0.5703125" style="452" customWidth="1"/>
    <col min="6668" max="6668" width="7.5703125" style="452" hidden="1" customWidth="1"/>
    <col min="6669" max="6669" width="1.5703125" style="452" customWidth="1"/>
    <col min="6670" max="6910" width="7.5703125" style="452"/>
    <col min="6911" max="6911" width="1" style="452" customWidth="1"/>
    <col min="6912" max="6912" width="2.85546875" style="452" customWidth="1"/>
    <col min="6913" max="6913" width="4.28515625" style="452" customWidth="1"/>
    <col min="6914" max="6914" width="36.7109375" style="452" customWidth="1"/>
    <col min="6915" max="6915" width="1.5703125" style="452" customWidth="1"/>
    <col min="6916" max="6917" width="9.85546875" style="452" customWidth="1"/>
    <col min="6918" max="6918" width="13.28515625" style="452" customWidth="1"/>
    <col min="6919" max="6919" width="1.7109375" style="452" customWidth="1"/>
    <col min="6920" max="6921" width="9.85546875" style="452" customWidth="1"/>
    <col min="6922" max="6922" width="13.28515625" style="452" customWidth="1"/>
    <col min="6923" max="6923" width="0.5703125" style="452" customWidth="1"/>
    <col min="6924" max="6924" width="7.5703125" style="452" hidden="1" customWidth="1"/>
    <col min="6925" max="6925" width="1.5703125" style="452" customWidth="1"/>
    <col min="6926" max="7166" width="7.5703125" style="452"/>
    <col min="7167" max="7167" width="1" style="452" customWidth="1"/>
    <col min="7168" max="7168" width="2.85546875" style="452" customWidth="1"/>
    <col min="7169" max="7169" width="4.28515625" style="452" customWidth="1"/>
    <col min="7170" max="7170" width="36.7109375" style="452" customWidth="1"/>
    <col min="7171" max="7171" width="1.5703125" style="452" customWidth="1"/>
    <col min="7172" max="7173" width="9.85546875" style="452" customWidth="1"/>
    <col min="7174" max="7174" width="13.28515625" style="452" customWidth="1"/>
    <col min="7175" max="7175" width="1.7109375" style="452" customWidth="1"/>
    <col min="7176" max="7177" width="9.85546875" style="452" customWidth="1"/>
    <col min="7178" max="7178" width="13.28515625" style="452" customWidth="1"/>
    <col min="7179" max="7179" width="0.5703125" style="452" customWidth="1"/>
    <col min="7180" max="7180" width="7.5703125" style="452" hidden="1" customWidth="1"/>
    <col min="7181" max="7181" width="1.5703125" style="452" customWidth="1"/>
    <col min="7182" max="7422" width="7.5703125" style="452"/>
    <col min="7423" max="7423" width="1" style="452" customWidth="1"/>
    <col min="7424" max="7424" width="2.85546875" style="452" customWidth="1"/>
    <col min="7425" max="7425" width="4.28515625" style="452" customWidth="1"/>
    <col min="7426" max="7426" width="36.7109375" style="452" customWidth="1"/>
    <col min="7427" max="7427" width="1.5703125" style="452" customWidth="1"/>
    <col min="7428" max="7429" width="9.85546875" style="452" customWidth="1"/>
    <col min="7430" max="7430" width="13.28515625" style="452" customWidth="1"/>
    <col min="7431" max="7431" width="1.7109375" style="452" customWidth="1"/>
    <col min="7432" max="7433" width="9.85546875" style="452" customWidth="1"/>
    <col min="7434" max="7434" width="13.28515625" style="452" customWidth="1"/>
    <col min="7435" max="7435" width="0.5703125" style="452" customWidth="1"/>
    <col min="7436" max="7436" width="7.5703125" style="452" hidden="1" customWidth="1"/>
    <col min="7437" max="7437" width="1.5703125" style="452" customWidth="1"/>
    <col min="7438" max="7678" width="7.5703125" style="452"/>
    <col min="7679" max="7679" width="1" style="452" customWidth="1"/>
    <col min="7680" max="7680" width="2.85546875" style="452" customWidth="1"/>
    <col min="7681" max="7681" width="4.28515625" style="452" customWidth="1"/>
    <col min="7682" max="7682" width="36.7109375" style="452" customWidth="1"/>
    <col min="7683" max="7683" width="1.5703125" style="452" customWidth="1"/>
    <col min="7684" max="7685" width="9.85546875" style="452" customWidth="1"/>
    <col min="7686" max="7686" width="13.28515625" style="452" customWidth="1"/>
    <col min="7687" max="7687" width="1.7109375" style="452" customWidth="1"/>
    <col min="7688" max="7689" width="9.85546875" style="452" customWidth="1"/>
    <col min="7690" max="7690" width="13.28515625" style="452" customWidth="1"/>
    <col min="7691" max="7691" width="0.5703125" style="452" customWidth="1"/>
    <col min="7692" max="7692" width="7.5703125" style="452" hidden="1" customWidth="1"/>
    <col min="7693" max="7693" width="1.5703125" style="452" customWidth="1"/>
    <col min="7694" max="7934" width="7.5703125" style="452"/>
    <col min="7935" max="7935" width="1" style="452" customWidth="1"/>
    <col min="7936" max="7936" width="2.85546875" style="452" customWidth="1"/>
    <col min="7937" max="7937" width="4.28515625" style="452" customWidth="1"/>
    <col min="7938" max="7938" width="36.7109375" style="452" customWidth="1"/>
    <col min="7939" max="7939" width="1.5703125" style="452" customWidth="1"/>
    <col min="7940" max="7941" width="9.85546875" style="452" customWidth="1"/>
    <col min="7942" max="7942" width="13.28515625" style="452" customWidth="1"/>
    <col min="7943" max="7943" width="1.7109375" style="452" customWidth="1"/>
    <col min="7944" max="7945" width="9.85546875" style="452" customWidth="1"/>
    <col min="7946" max="7946" width="13.28515625" style="452" customWidth="1"/>
    <col min="7947" max="7947" width="0.5703125" style="452" customWidth="1"/>
    <col min="7948" max="7948" width="7.5703125" style="452" hidden="1" customWidth="1"/>
    <col min="7949" max="7949" width="1.5703125" style="452" customWidth="1"/>
    <col min="7950" max="8190" width="7.5703125" style="452"/>
    <col min="8191" max="8191" width="1" style="452" customWidth="1"/>
    <col min="8192" max="8192" width="2.85546875" style="452" customWidth="1"/>
    <col min="8193" max="8193" width="4.28515625" style="452" customWidth="1"/>
    <col min="8194" max="8194" width="36.7109375" style="452" customWidth="1"/>
    <col min="8195" max="8195" width="1.5703125" style="452" customWidth="1"/>
    <col min="8196" max="8197" width="9.85546875" style="452" customWidth="1"/>
    <col min="8198" max="8198" width="13.28515625" style="452" customWidth="1"/>
    <col min="8199" max="8199" width="1.7109375" style="452" customWidth="1"/>
    <col min="8200" max="8201" width="9.85546875" style="452" customWidth="1"/>
    <col min="8202" max="8202" width="13.28515625" style="452" customWidth="1"/>
    <col min="8203" max="8203" width="0.5703125" style="452" customWidth="1"/>
    <col min="8204" max="8204" width="7.5703125" style="452" hidden="1" customWidth="1"/>
    <col min="8205" max="8205" width="1.5703125" style="452" customWidth="1"/>
    <col min="8206" max="8446" width="7.5703125" style="452"/>
    <col min="8447" max="8447" width="1" style="452" customWidth="1"/>
    <col min="8448" max="8448" width="2.85546875" style="452" customWidth="1"/>
    <col min="8449" max="8449" width="4.28515625" style="452" customWidth="1"/>
    <col min="8450" max="8450" width="36.7109375" style="452" customWidth="1"/>
    <col min="8451" max="8451" width="1.5703125" style="452" customWidth="1"/>
    <col min="8452" max="8453" width="9.85546875" style="452" customWidth="1"/>
    <col min="8454" max="8454" width="13.28515625" style="452" customWidth="1"/>
    <col min="8455" max="8455" width="1.7109375" style="452" customWidth="1"/>
    <col min="8456" max="8457" width="9.85546875" style="452" customWidth="1"/>
    <col min="8458" max="8458" width="13.28515625" style="452" customWidth="1"/>
    <col min="8459" max="8459" width="0.5703125" style="452" customWidth="1"/>
    <col min="8460" max="8460" width="7.5703125" style="452" hidden="1" customWidth="1"/>
    <col min="8461" max="8461" width="1.5703125" style="452" customWidth="1"/>
    <col min="8462" max="8702" width="7.5703125" style="452"/>
    <col min="8703" max="8703" width="1" style="452" customWidth="1"/>
    <col min="8704" max="8704" width="2.85546875" style="452" customWidth="1"/>
    <col min="8705" max="8705" width="4.28515625" style="452" customWidth="1"/>
    <col min="8706" max="8706" width="36.7109375" style="452" customWidth="1"/>
    <col min="8707" max="8707" width="1.5703125" style="452" customWidth="1"/>
    <col min="8708" max="8709" width="9.85546875" style="452" customWidth="1"/>
    <col min="8710" max="8710" width="13.28515625" style="452" customWidth="1"/>
    <col min="8711" max="8711" width="1.7109375" style="452" customWidth="1"/>
    <col min="8712" max="8713" width="9.85546875" style="452" customWidth="1"/>
    <col min="8714" max="8714" width="13.28515625" style="452" customWidth="1"/>
    <col min="8715" max="8715" width="0.5703125" style="452" customWidth="1"/>
    <col min="8716" max="8716" width="7.5703125" style="452" hidden="1" customWidth="1"/>
    <col min="8717" max="8717" width="1.5703125" style="452" customWidth="1"/>
    <col min="8718" max="8958" width="7.5703125" style="452"/>
    <col min="8959" max="8959" width="1" style="452" customWidth="1"/>
    <col min="8960" max="8960" width="2.85546875" style="452" customWidth="1"/>
    <col min="8961" max="8961" width="4.28515625" style="452" customWidth="1"/>
    <col min="8962" max="8962" width="36.7109375" style="452" customWidth="1"/>
    <col min="8963" max="8963" width="1.5703125" style="452" customWidth="1"/>
    <col min="8964" max="8965" width="9.85546875" style="452" customWidth="1"/>
    <col min="8966" max="8966" width="13.28515625" style="452" customWidth="1"/>
    <col min="8967" max="8967" width="1.7109375" style="452" customWidth="1"/>
    <col min="8968" max="8969" width="9.85546875" style="452" customWidth="1"/>
    <col min="8970" max="8970" width="13.28515625" style="452" customWidth="1"/>
    <col min="8971" max="8971" width="0.5703125" style="452" customWidth="1"/>
    <col min="8972" max="8972" width="7.5703125" style="452" hidden="1" customWidth="1"/>
    <col min="8973" max="8973" width="1.5703125" style="452" customWidth="1"/>
    <col min="8974" max="9214" width="7.5703125" style="452"/>
    <col min="9215" max="9215" width="1" style="452" customWidth="1"/>
    <col min="9216" max="9216" width="2.85546875" style="452" customWidth="1"/>
    <col min="9217" max="9217" width="4.28515625" style="452" customWidth="1"/>
    <col min="9218" max="9218" width="36.7109375" style="452" customWidth="1"/>
    <col min="9219" max="9219" width="1.5703125" style="452" customWidth="1"/>
    <col min="9220" max="9221" width="9.85546875" style="452" customWidth="1"/>
    <col min="9222" max="9222" width="13.28515625" style="452" customWidth="1"/>
    <col min="9223" max="9223" width="1.7109375" style="452" customWidth="1"/>
    <col min="9224" max="9225" width="9.85546875" style="452" customWidth="1"/>
    <col min="9226" max="9226" width="13.28515625" style="452" customWidth="1"/>
    <col min="9227" max="9227" width="0.5703125" style="452" customWidth="1"/>
    <col min="9228" max="9228" width="7.5703125" style="452" hidden="1" customWidth="1"/>
    <col min="9229" max="9229" width="1.5703125" style="452" customWidth="1"/>
    <col min="9230" max="9470" width="7.5703125" style="452"/>
    <col min="9471" max="9471" width="1" style="452" customWidth="1"/>
    <col min="9472" max="9472" width="2.85546875" style="452" customWidth="1"/>
    <col min="9473" max="9473" width="4.28515625" style="452" customWidth="1"/>
    <col min="9474" max="9474" width="36.7109375" style="452" customWidth="1"/>
    <col min="9475" max="9475" width="1.5703125" style="452" customWidth="1"/>
    <col min="9476" max="9477" width="9.85546875" style="452" customWidth="1"/>
    <col min="9478" max="9478" width="13.28515625" style="452" customWidth="1"/>
    <col min="9479" max="9479" width="1.7109375" style="452" customWidth="1"/>
    <col min="9480" max="9481" width="9.85546875" style="452" customWidth="1"/>
    <col min="9482" max="9482" width="13.28515625" style="452" customWidth="1"/>
    <col min="9483" max="9483" width="0.5703125" style="452" customWidth="1"/>
    <col min="9484" max="9484" width="7.5703125" style="452" hidden="1" customWidth="1"/>
    <col min="9485" max="9485" width="1.5703125" style="452" customWidth="1"/>
    <col min="9486" max="9726" width="7.5703125" style="452"/>
    <col min="9727" max="9727" width="1" style="452" customWidth="1"/>
    <col min="9728" max="9728" width="2.85546875" style="452" customWidth="1"/>
    <col min="9729" max="9729" width="4.28515625" style="452" customWidth="1"/>
    <col min="9730" max="9730" width="36.7109375" style="452" customWidth="1"/>
    <col min="9731" max="9731" width="1.5703125" style="452" customWidth="1"/>
    <col min="9732" max="9733" width="9.85546875" style="452" customWidth="1"/>
    <col min="9734" max="9734" width="13.28515625" style="452" customWidth="1"/>
    <col min="9735" max="9735" width="1.7109375" style="452" customWidth="1"/>
    <col min="9736" max="9737" width="9.85546875" style="452" customWidth="1"/>
    <col min="9738" max="9738" width="13.28515625" style="452" customWidth="1"/>
    <col min="9739" max="9739" width="0.5703125" style="452" customWidth="1"/>
    <col min="9740" max="9740" width="7.5703125" style="452" hidden="1" customWidth="1"/>
    <col min="9741" max="9741" width="1.5703125" style="452" customWidth="1"/>
    <col min="9742" max="9982" width="7.5703125" style="452"/>
    <col min="9983" max="9983" width="1" style="452" customWidth="1"/>
    <col min="9984" max="9984" width="2.85546875" style="452" customWidth="1"/>
    <col min="9985" max="9985" width="4.28515625" style="452" customWidth="1"/>
    <col min="9986" max="9986" width="36.7109375" style="452" customWidth="1"/>
    <col min="9987" max="9987" width="1.5703125" style="452" customWidth="1"/>
    <col min="9988" max="9989" width="9.85546875" style="452" customWidth="1"/>
    <col min="9990" max="9990" width="13.28515625" style="452" customWidth="1"/>
    <col min="9991" max="9991" width="1.7109375" style="452" customWidth="1"/>
    <col min="9992" max="9993" width="9.85546875" style="452" customWidth="1"/>
    <col min="9994" max="9994" width="13.28515625" style="452" customWidth="1"/>
    <col min="9995" max="9995" width="0.5703125" style="452" customWidth="1"/>
    <col min="9996" max="9996" width="7.5703125" style="452" hidden="1" customWidth="1"/>
    <col min="9997" max="9997" width="1.5703125" style="452" customWidth="1"/>
    <col min="9998" max="10238" width="7.5703125" style="452"/>
    <col min="10239" max="10239" width="1" style="452" customWidth="1"/>
    <col min="10240" max="10240" width="2.85546875" style="452" customWidth="1"/>
    <col min="10241" max="10241" width="4.28515625" style="452" customWidth="1"/>
    <col min="10242" max="10242" width="36.7109375" style="452" customWidth="1"/>
    <col min="10243" max="10243" width="1.5703125" style="452" customWidth="1"/>
    <col min="10244" max="10245" width="9.85546875" style="452" customWidth="1"/>
    <col min="10246" max="10246" width="13.28515625" style="452" customWidth="1"/>
    <col min="10247" max="10247" width="1.7109375" style="452" customWidth="1"/>
    <col min="10248" max="10249" width="9.85546875" style="452" customWidth="1"/>
    <col min="10250" max="10250" width="13.28515625" style="452" customWidth="1"/>
    <col min="10251" max="10251" width="0.5703125" style="452" customWidth="1"/>
    <col min="10252" max="10252" width="7.5703125" style="452" hidden="1" customWidth="1"/>
    <col min="10253" max="10253" width="1.5703125" style="452" customWidth="1"/>
    <col min="10254" max="10494" width="7.5703125" style="452"/>
    <col min="10495" max="10495" width="1" style="452" customWidth="1"/>
    <col min="10496" max="10496" width="2.85546875" style="452" customWidth="1"/>
    <col min="10497" max="10497" width="4.28515625" style="452" customWidth="1"/>
    <col min="10498" max="10498" width="36.7109375" style="452" customWidth="1"/>
    <col min="10499" max="10499" width="1.5703125" style="452" customWidth="1"/>
    <col min="10500" max="10501" width="9.85546875" style="452" customWidth="1"/>
    <col min="10502" max="10502" width="13.28515625" style="452" customWidth="1"/>
    <col min="10503" max="10503" width="1.7109375" style="452" customWidth="1"/>
    <col min="10504" max="10505" width="9.85546875" style="452" customWidth="1"/>
    <col min="10506" max="10506" width="13.28515625" style="452" customWidth="1"/>
    <col min="10507" max="10507" width="0.5703125" style="452" customWidth="1"/>
    <col min="10508" max="10508" width="7.5703125" style="452" hidden="1" customWidth="1"/>
    <col min="10509" max="10509" width="1.5703125" style="452" customWidth="1"/>
    <col min="10510" max="10750" width="7.5703125" style="452"/>
    <col min="10751" max="10751" width="1" style="452" customWidth="1"/>
    <col min="10752" max="10752" width="2.85546875" style="452" customWidth="1"/>
    <col min="10753" max="10753" width="4.28515625" style="452" customWidth="1"/>
    <col min="10754" max="10754" width="36.7109375" style="452" customWidth="1"/>
    <col min="10755" max="10755" width="1.5703125" style="452" customWidth="1"/>
    <col min="10756" max="10757" width="9.85546875" style="452" customWidth="1"/>
    <col min="10758" max="10758" width="13.28515625" style="452" customWidth="1"/>
    <col min="10759" max="10759" width="1.7109375" style="452" customWidth="1"/>
    <col min="10760" max="10761" width="9.85546875" style="452" customWidth="1"/>
    <col min="10762" max="10762" width="13.28515625" style="452" customWidth="1"/>
    <col min="10763" max="10763" width="0.5703125" style="452" customWidth="1"/>
    <col min="10764" max="10764" width="7.5703125" style="452" hidden="1" customWidth="1"/>
    <col min="10765" max="10765" width="1.5703125" style="452" customWidth="1"/>
    <col min="10766" max="11006" width="7.5703125" style="452"/>
    <col min="11007" max="11007" width="1" style="452" customWidth="1"/>
    <col min="11008" max="11008" width="2.85546875" style="452" customWidth="1"/>
    <col min="11009" max="11009" width="4.28515625" style="452" customWidth="1"/>
    <col min="11010" max="11010" width="36.7109375" style="452" customWidth="1"/>
    <col min="11011" max="11011" width="1.5703125" style="452" customWidth="1"/>
    <col min="11012" max="11013" width="9.85546875" style="452" customWidth="1"/>
    <col min="11014" max="11014" width="13.28515625" style="452" customWidth="1"/>
    <col min="11015" max="11015" width="1.7109375" style="452" customWidth="1"/>
    <col min="11016" max="11017" width="9.85546875" style="452" customWidth="1"/>
    <col min="11018" max="11018" width="13.28515625" style="452" customWidth="1"/>
    <col min="11019" max="11019" width="0.5703125" style="452" customWidth="1"/>
    <col min="11020" max="11020" width="7.5703125" style="452" hidden="1" customWidth="1"/>
    <col min="11021" max="11021" width="1.5703125" style="452" customWidth="1"/>
    <col min="11022" max="11262" width="7.5703125" style="452"/>
    <col min="11263" max="11263" width="1" style="452" customWidth="1"/>
    <col min="11264" max="11264" width="2.85546875" style="452" customWidth="1"/>
    <col min="11265" max="11265" width="4.28515625" style="452" customWidth="1"/>
    <col min="11266" max="11266" width="36.7109375" style="452" customWidth="1"/>
    <col min="11267" max="11267" width="1.5703125" style="452" customWidth="1"/>
    <col min="11268" max="11269" width="9.85546875" style="452" customWidth="1"/>
    <col min="11270" max="11270" width="13.28515625" style="452" customWidth="1"/>
    <col min="11271" max="11271" width="1.7109375" style="452" customWidth="1"/>
    <col min="11272" max="11273" width="9.85546875" style="452" customWidth="1"/>
    <col min="11274" max="11274" width="13.28515625" style="452" customWidth="1"/>
    <col min="11275" max="11275" width="0.5703125" style="452" customWidth="1"/>
    <col min="11276" max="11276" width="7.5703125" style="452" hidden="1" customWidth="1"/>
    <col min="11277" max="11277" width="1.5703125" style="452" customWidth="1"/>
    <col min="11278" max="11518" width="7.5703125" style="452"/>
    <col min="11519" max="11519" width="1" style="452" customWidth="1"/>
    <col min="11520" max="11520" width="2.85546875" style="452" customWidth="1"/>
    <col min="11521" max="11521" width="4.28515625" style="452" customWidth="1"/>
    <col min="11522" max="11522" width="36.7109375" style="452" customWidth="1"/>
    <col min="11523" max="11523" width="1.5703125" style="452" customWidth="1"/>
    <col min="11524" max="11525" width="9.85546875" style="452" customWidth="1"/>
    <col min="11526" max="11526" width="13.28515625" style="452" customWidth="1"/>
    <col min="11527" max="11527" width="1.7109375" style="452" customWidth="1"/>
    <col min="11528" max="11529" width="9.85546875" style="452" customWidth="1"/>
    <col min="11530" max="11530" width="13.28515625" style="452" customWidth="1"/>
    <col min="11531" max="11531" width="0.5703125" style="452" customWidth="1"/>
    <col min="11532" max="11532" width="7.5703125" style="452" hidden="1" customWidth="1"/>
    <col min="11533" max="11533" width="1.5703125" style="452" customWidth="1"/>
    <col min="11534" max="11774" width="7.5703125" style="452"/>
    <col min="11775" max="11775" width="1" style="452" customWidth="1"/>
    <col min="11776" max="11776" width="2.85546875" style="452" customWidth="1"/>
    <col min="11777" max="11777" width="4.28515625" style="452" customWidth="1"/>
    <col min="11778" max="11778" width="36.7109375" style="452" customWidth="1"/>
    <col min="11779" max="11779" width="1.5703125" style="452" customWidth="1"/>
    <col min="11780" max="11781" width="9.85546875" style="452" customWidth="1"/>
    <col min="11782" max="11782" width="13.28515625" style="452" customWidth="1"/>
    <col min="11783" max="11783" width="1.7109375" style="452" customWidth="1"/>
    <col min="11784" max="11785" width="9.85546875" style="452" customWidth="1"/>
    <col min="11786" max="11786" width="13.28515625" style="452" customWidth="1"/>
    <col min="11787" max="11787" width="0.5703125" style="452" customWidth="1"/>
    <col min="11788" max="11788" width="7.5703125" style="452" hidden="1" customWidth="1"/>
    <col min="11789" max="11789" width="1.5703125" style="452" customWidth="1"/>
    <col min="11790" max="12030" width="7.5703125" style="452"/>
    <col min="12031" max="12031" width="1" style="452" customWidth="1"/>
    <col min="12032" max="12032" width="2.85546875" style="452" customWidth="1"/>
    <col min="12033" max="12033" width="4.28515625" style="452" customWidth="1"/>
    <col min="12034" max="12034" width="36.7109375" style="452" customWidth="1"/>
    <col min="12035" max="12035" width="1.5703125" style="452" customWidth="1"/>
    <col min="12036" max="12037" width="9.85546875" style="452" customWidth="1"/>
    <col min="12038" max="12038" width="13.28515625" style="452" customWidth="1"/>
    <col min="12039" max="12039" width="1.7109375" style="452" customWidth="1"/>
    <col min="12040" max="12041" width="9.85546875" style="452" customWidth="1"/>
    <col min="12042" max="12042" width="13.28515625" style="452" customWidth="1"/>
    <col min="12043" max="12043" width="0.5703125" style="452" customWidth="1"/>
    <col min="12044" max="12044" width="7.5703125" style="452" hidden="1" customWidth="1"/>
    <col min="12045" max="12045" width="1.5703125" style="452" customWidth="1"/>
    <col min="12046" max="12286" width="7.5703125" style="452"/>
    <col min="12287" max="12287" width="1" style="452" customWidth="1"/>
    <col min="12288" max="12288" width="2.85546875" style="452" customWidth="1"/>
    <col min="12289" max="12289" width="4.28515625" style="452" customWidth="1"/>
    <col min="12290" max="12290" width="36.7109375" style="452" customWidth="1"/>
    <col min="12291" max="12291" width="1.5703125" style="452" customWidth="1"/>
    <col min="12292" max="12293" width="9.85546875" style="452" customWidth="1"/>
    <col min="12294" max="12294" width="13.28515625" style="452" customWidth="1"/>
    <col min="12295" max="12295" width="1.7109375" style="452" customWidth="1"/>
    <col min="12296" max="12297" width="9.85546875" style="452" customWidth="1"/>
    <col min="12298" max="12298" width="13.28515625" style="452" customWidth="1"/>
    <col min="12299" max="12299" width="0.5703125" style="452" customWidth="1"/>
    <col min="12300" max="12300" width="7.5703125" style="452" hidden="1" customWidth="1"/>
    <col min="12301" max="12301" width="1.5703125" style="452" customWidth="1"/>
    <col min="12302" max="12542" width="7.5703125" style="452"/>
    <col min="12543" max="12543" width="1" style="452" customWidth="1"/>
    <col min="12544" max="12544" width="2.85546875" style="452" customWidth="1"/>
    <col min="12545" max="12545" width="4.28515625" style="452" customWidth="1"/>
    <col min="12546" max="12546" width="36.7109375" style="452" customWidth="1"/>
    <col min="12547" max="12547" width="1.5703125" style="452" customWidth="1"/>
    <col min="12548" max="12549" width="9.85546875" style="452" customWidth="1"/>
    <col min="12550" max="12550" width="13.28515625" style="452" customWidth="1"/>
    <col min="12551" max="12551" width="1.7109375" style="452" customWidth="1"/>
    <col min="12552" max="12553" width="9.85546875" style="452" customWidth="1"/>
    <col min="12554" max="12554" width="13.28515625" style="452" customWidth="1"/>
    <col min="12555" max="12555" width="0.5703125" style="452" customWidth="1"/>
    <col min="12556" max="12556" width="7.5703125" style="452" hidden="1" customWidth="1"/>
    <col min="12557" max="12557" width="1.5703125" style="452" customWidth="1"/>
    <col min="12558" max="12798" width="7.5703125" style="452"/>
    <col min="12799" max="12799" width="1" style="452" customWidth="1"/>
    <col min="12800" max="12800" width="2.85546875" style="452" customWidth="1"/>
    <col min="12801" max="12801" width="4.28515625" style="452" customWidth="1"/>
    <col min="12802" max="12802" width="36.7109375" style="452" customWidth="1"/>
    <col min="12803" max="12803" width="1.5703125" style="452" customWidth="1"/>
    <col min="12804" max="12805" width="9.85546875" style="452" customWidth="1"/>
    <col min="12806" max="12806" width="13.28515625" style="452" customWidth="1"/>
    <col min="12807" max="12807" width="1.7109375" style="452" customWidth="1"/>
    <col min="12808" max="12809" width="9.85546875" style="452" customWidth="1"/>
    <col min="12810" max="12810" width="13.28515625" style="452" customWidth="1"/>
    <col min="12811" max="12811" width="0.5703125" style="452" customWidth="1"/>
    <col min="12812" max="12812" width="7.5703125" style="452" hidden="1" customWidth="1"/>
    <col min="12813" max="12813" width="1.5703125" style="452" customWidth="1"/>
    <col min="12814" max="13054" width="7.5703125" style="452"/>
    <col min="13055" max="13055" width="1" style="452" customWidth="1"/>
    <col min="13056" max="13056" width="2.85546875" style="452" customWidth="1"/>
    <col min="13057" max="13057" width="4.28515625" style="452" customWidth="1"/>
    <col min="13058" max="13058" width="36.7109375" style="452" customWidth="1"/>
    <col min="13059" max="13059" width="1.5703125" style="452" customWidth="1"/>
    <col min="13060" max="13061" width="9.85546875" style="452" customWidth="1"/>
    <col min="13062" max="13062" width="13.28515625" style="452" customWidth="1"/>
    <col min="13063" max="13063" width="1.7109375" style="452" customWidth="1"/>
    <col min="13064" max="13065" width="9.85546875" style="452" customWidth="1"/>
    <col min="13066" max="13066" width="13.28515625" style="452" customWidth="1"/>
    <col min="13067" max="13067" width="0.5703125" style="452" customWidth="1"/>
    <col min="13068" max="13068" width="7.5703125" style="452" hidden="1" customWidth="1"/>
    <col min="13069" max="13069" width="1.5703125" style="452" customWidth="1"/>
    <col min="13070" max="13310" width="7.5703125" style="452"/>
    <col min="13311" max="13311" width="1" style="452" customWidth="1"/>
    <col min="13312" max="13312" width="2.85546875" style="452" customWidth="1"/>
    <col min="13313" max="13313" width="4.28515625" style="452" customWidth="1"/>
    <col min="13314" max="13314" width="36.7109375" style="452" customWidth="1"/>
    <col min="13315" max="13315" width="1.5703125" style="452" customWidth="1"/>
    <col min="13316" max="13317" width="9.85546875" style="452" customWidth="1"/>
    <col min="13318" max="13318" width="13.28515625" style="452" customWidth="1"/>
    <col min="13319" max="13319" width="1.7109375" style="452" customWidth="1"/>
    <col min="13320" max="13321" width="9.85546875" style="452" customWidth="1"/>
    <col min="13322" max="13322" width="13.28515625" style="452" customWidth="1"/>
    <col min="13323" max="13323" width="0.5703125" style="452" customWidth="1"/>
    <col min="13324" max="13324" width="7.5703125" style="452" hidden="1" customWidth="1"/>
    <col min="13325" max="13325" width="1.5703125" style="452" customWidth="1"/>
    <col min="13326" max="13566" width="7.5703125" style="452"/>
    <col min="13567" max="13567" width="1" style="452" customWidth="1"/>
    <col min="13568" max="13568" width="2.85546875" style="452" customWidth="1"/>
    <col min="13569" max="13569" width="4.28515625" style="452" customWidth="1"/>
    <col min="13570" max="13570" width="36.7109375" style="452" customWidth="1"/>
    <col min="13571" max="13571" width="1.5703125" style="452" customWidth="1"/>
    <col min="13572" max="13573" width="9.85546875" style="452" customWidth="1"/>
    <col min="13574" max="13574" width="13.28515625" style="452" customWidth="1"/>
    <col min="13575" max="13575" width="1.7109375" style="452" customWidth="1"/>
    <col min="13576" max="13577" width="9.85546875" style="452" customWidth="1"/>
    <col min="13578" max="13578" width="13.28515625" style="452" customWidth="1"/>
    <col min="13579" max="13579" width="0.5703125" style="452" customWidth="1"/>
    <col min="13580" max="13580" width="7.5703125" style="452" hidden="1" customWidth="1"/>
    <col min="13581" max="13581" width="1.5703125" style="452" customWidth="1"/>
    <col min="13582" max="13822" width="7.5703125" style="452"/>
    <col min="13823" max="13823" width="1" style="452" customWidth="1"/>
    <col min="13824" max="13824" width="2.85546875" style="452" customWidth="1"/>
    <col min="13825" max="13825" width="4.28515625" style="452" customWidth="1"/>
    <col min="13826" max="13826" width="36.7109375" style="452" customWidth="1"/>
    <col min="13827" max="13827" width="1.5703125" style="452" customWidth="1"/>
    <col min="13828" max="13829" width="9.85546875" style="452" customWidth="1"/>
    <col min="13830" max="13830" width="13.28515625" style="452" customWidth="1"/>
    <col min="13831" max="13831" width="1.7109375" style="452" customWidth="1"/>
    <col min="13832" max="13833" width="9.85546875" style="452" customWidth="1"/>
    <col min="13834" max="13834" width="13.28515625" style="452" customWidth="1"/>
    <col min="13835" max="13835" width="0.5703125" style="452" customWidth="1"/>
    <col min="13836" max="13836" width="7.5703125" style="452" hidden="1" customWidth="1"/>
    <col min="13837" max="13837" width="1.5703125" style="452" customWidth="1"/>
    <col min="13838" max="14078" width="7.5703125" style="452"/>
    <col min="14079" max="14079" width="1" style="452" customWidth="1"/>
    <col min="14080" max="14080" width="2.85546875" style="452" customWidth="1"/>
    <col min="14081" max="14081" width="4.28515625" style="452" customWidth="1"/>
    <col min="14082" max="14082" width="36.7109375" style="452" customWidth="1"/>
    <col min="14083" max="14083" width="1.5703125" style="452" customWidth="1"/>
    <col min="14084" max="14085" width="9.85546875" style="452" customWidth="1"/>
    <col min="14086" max="14086" width="13.28515625" style="452" customWidth="1"/>
    <col min="14087" max="14087" width="1.7109375" style="452" customWidth="1"/>
    <col min="14088" max="14089" width="9.85546875" style="452" customWidth="1"/>
    <col min="14090" max="14090" width="13.28515625" style="452" customWidth="1"/>
    <col min="14091" max="14091" width="0.5703125" style="452" customWidth="1"/>
    <col min="14092" max="14092" width="7.5703125" style="452" hidden="1" customWidth="1"/>
    <col min="14093" max="14093" width="1.5703125" style="452" customWidth="1"/>
    <col min="14094" max="14334" width="7.5703125" style="452"/>
    <col min="14335" max="14335" width="1" style="452" customWidth="1"/>
    <col min="14336" max="14336" width="2.85546875" style="452" customWidth="1"/>
    <col min="14337" max="14337" width="4.28515625" style="452" customWidth="1"/>
    <col min="14338" max="14338" width="36.7109375" style="452" customWidth="1"/>
    <col min="14339" max="14339" width="1.5703125" style="452" customWidth="1"/>
    <col min="14340" max="14341" width="9.85546875" style="452" customWidth="1"/>
    <col min="14342" max="14342" width="13.28515625" style="452" customWidth="1"/>
    <col min="14343" max="14343" width="1.7109375" style="452" customWidth="1"/>
    <col min="14344" max="14345" width="9.85546875" style="452" customWidth="1"/>
    <col min="14346" max="14346" width="13.28515625" style="452" customWidth="1"/>
    <col min="14347" max="14347" width="0.5703125" style="452" customWidth="1"/>
    <col min="14348" max="14348" width="7.5703125" style="452" hidden="1" customWidth="1"/>
    <col min="14349" max="14349" width="1.5703125" style="452" customWidth="1"/>
    <col min="14350" max="14590" width="7.5703125" style="452"/>
    <col min="14591" max="14591" width="1" style="452" customWidth="1"/>
    <col min="14592" max="14592" width="2.85546875" style="452" customWidth="1"/>
    <col min="14593" max="14593" width="4.28515625" style="452" customWidth="1"/>
    <col min="14594" max="14594" width="36.7109375" style="452" customWidth="1"/>
    <col min="14595" max="14595" width="1.5703125" style="452" customWidth="1"/>
    <col min="14596" max="14597" width="9.85546875" style="452" customWidth="1"/>
    <col min="14598" max="14598" width="13.28515625" style="452" customWidth="1"/>
    <col min="14599" max="14599" width="1.7109375" style="452" customWidth="1"/>
    <col min="14600" max="14601" width="9.85546875" style="452" customWidth="1"/>
    <col min="14602" max="14602" width="13.28515625" style="452" customWidth="1"/>
    <col min="14603" max="14603" width="0.5703125" style="452" customWidth="1"/>
    <col min="14604" max="14604" width="7.5703125" style="452" hidden="1" customWidth="1"/>
    <col min="14605" max="14605" width="1.5703125" style="452" customWidth="1"/>
    <col min="14606" max="14846" width="7.5703125" style="452"/>
    <col min="14847" max="14847" width="1" style="452" customWidth="1"/>
    <col min="14848" max="14848" width="2.85546875" style="452" customWidth="1"/>
    <col min="14849" max="14849" width="4.28515625" style="452" customWidth="1"/>
    <col min="14850" max="14850" width="36.7109375" style="452" customWidth="1"/>
    <col min="14851" max="14851" width="1.5703125" style="452" customWidth="1"/>
    <col min="14852" max="14853" width="9.85546875" style="452" customWidth="1"/>
    <col min="14854" max="14854" width="13.28515625" style="452" customWidth="1"/>
    <col min="14855" max="14855" width="1.7109375" style="452" customWidth="1"/>
    <col min="14856" max="14857" width="9.85546875" style="452" customWidth="1"/>
    <col min="14858" max="14858" width="13.28515625" style="452" customWidth="1"/>
    <col min="14859" max="14859" width="0.5703125" style="452" customWidth="1"/>
    <col min="14860" max="14860" width="7.5703125" style="452" hidden="1" customWidth="1"/>
    <col min="14861" max="14861" width="1.5703125" style="452" customWidth="1"/>
    <col min="14862" max="15102" width="7.5703125" style="452"/>
    <col min="15103" max="15103" width="1" style="452" customWidth="1"/>
    <col min="15104" max="15104" width="2.85546875" style="452" customWidth="1"/>
    <col min="15105" max="15105" width="4.28515625" style="452" customWidth="1"/>
    <col min="15106" max="15106" width="36.7109375" style="452" customWidth="1"/>
    <col min="15107" max="15107" width="1.5703125" style="452" customWidth="1"/>
    <col min="15108" max="15109" width="9.85546875" style="452" customWidth="1"/>
    <col min="15110" max="15110" width="13.28515625" style="452" customWidth="1"/>
    <col min="15111" max="15111" width="1.7109375" style="452" customWidth="1"/>
    <col min="15112" max="15113" width="9.85546875" style="452" customWidth="1"/>
    <col min="15114" max="15114" width="13.28515625" style="452" customWidth="1"/>
    <col min="15115" max="15115" width="0.5703125" style="452" customWidth="1"/>
    <col min="15116" max="15116" width="7.5703125" style="452" hidden="1" customWidth="1"/>
    <col min="15117" max="15117" width="1.5703125" style="452" customWidth="1"/>
    <col min="15118" max="15358" width="7.5703125" style="452"/>
    <col min="15359" max="15359" width="1" style="452" customWidth="1"/>
    <col min="15360" max="15360" width="2.85546875" style="452" customWidth="1"/>
    <col min="15361" max="15361" width="4.28515625" style="452" customWidth="1"/>
    <col min="15362" max="15362" width="36.7109375" style="452" customWidth="1"/>
    <col min="15363" max="15363" width="1.5703125" style="452" customWidth="1"/>
    <col min="15364" max="15365" width="9.85546875" style="452" customWidth="1"/>
    <col min="15366" max="15366" width="13.28515625" style="452" customWidth="1"/>
    <col min="15367" max="15367" width="1.7109375" style="452" customWidth="1"/>
    <col min="15368" max="15369" width="9.85546875" style="452" customWidth="1"/>
    <col min="15370" max="15370" width="13.28515625" style="452" customWidth="1"/>
    <col min="15371" max="15371" width="0.5703125" style="452" customWidth="1"/>
    <col min="15372" max="15372" width="7.5703125" style="452" hidden="1" customWidth="1"/>
    <col min="15373" max="15373" width="1.5703125" style="452" customWidth="1"/>
    <col min="15374" max="15614" width="7.5703125" style="452"/>
    <col min="15615" max="15615" width="1" style="452" customWidth="1"/>
    <col min="15616" max="15616" width="2.85546875" style="452" customWidth="1"/>
    <col min="15617" max="15617" width="4.28515625" style="452" customWidth="1"/>
    <col min="15618" max="15618" width="36.7109375" style="452" customWidth="1"/>
    <col min="15619" max="15619" width="1.5703125" style="452" customWidth="1"/>
    <col min="15620" max="15621" width="9.85546875" style="452" customWidth="1"/>
    <col min="15622" max="15622" width="13.28515625" style="452" customWidth="1"/>
    <col min="15623" max="15623" width="1.7109375" style="452" customWidth="1"/>
    <col min="15624" max="15625" width="9.85546875" style="452" customWidth="1"/>
    <col min="15626" max="15626" width="13.28515625" style="452" customWidth="1"/>
    <col min="15627" max="15627" width="0.5703125" style="452" customWidth="1"/>
    <col min="15628" max="15628" width="7.5703125" style="452" hidden="1" customWidth="1"/>
    <col min="15629" max="15629" width="1.5703125" style="452" customWidth="1"/>
    <col min="15630" max="15870" width="7.5703125" style="452"/>
    <col min="15871" max="15871" width="1" style="452" customWidth="1"/>
    <col min="15872" max="15872" width="2.85546875" style="452" customWidth="1"/>
    <col min="15873" max="15873" width="4.28515625" style="452" customWidth="1"/>
    <col min="15874" max="15874" width="36.7109375" style="452" customWidth="1"/>
    <col min="15875" max="15875" width="1.5703125" style="452" customWidth="1"/>
    <col min="15876" max="15877" width="9.85546875" style="452" customWidth="1"/>
    <col min="15878" max="15878" width="13.28515625" style="452" customWidth="1"/>
    <col min="15879" max="15879" width="1.7109375" style="452" customWidth="1"/>
    <col min="15880" max="15881" width="9.85546875" style="452" customWidth="1"/>
    <col min="15882" max="15882" width="13.28515625" style="452" customWidth="1"/>
    <col min="15883" max="15883" width="0.5703125" style="452" customWidth="1"/>
    <col min="15884" max="15884" width="7.5703125" style="452" hidden="1" customWidth="1"/>
    <col min="15885" max="15885" width="1.5703125" style="452" customWidth="1"/>
    <col min="15886" max="16126" width="7.5703125" style="452"/>
    <col min="16127" max="16127" width="1" style="452" customWidth="1"/>
    <col min="16128" max="16128" width="2.85546875" style="452" customWidth="1"/>
    <col min="16129" max="16129" width="4.28515625" style="452" customWidth="1"/>
    <col min="16130" max="16130" width="36.7109375" style="452" customWidth="1"/>
    <col min="16131" max="16131" width="1.5703125" style="452" customWidth="1"/>
    <col min="16132" max="16133" width="9.85546875" style="452" customWidth="1"/>
    <col min="16134" max="16134" width="13.28515625" style="452" customWidth="1"/>
    <col min="16135" max="16135" width="1.7109375" style="452" customWidth="1"/>
    <col min="16136" max="16137" width="9.85546875" style="452" customWidth="1"/>
    <col min="16138" max="16138" width="13.28515625" style="452" customWidth="1"/>
    <col min="16139" max="16139" width="0.5703125" style="452" customWidth="1"/>
    <col min="16140" max="16140" width="7.5703125" style="452" hidden="1" customWidth="1"/>
    <col min="16141" max="16141" width="1.5703125" style="452" customWidth="1"/>
    <col min="16142" max="16384" width="7.5703125" style="452"/>
  </cols>
  <sheetData>
    <row r="2" spans="1:13" s="529" customFormat="1" ht="16.5" customHeight="1">
      <c r="B2" s="453" t="s">
        <v>1219</v>
      </c>
      <c r="C2" s="454" t="s">
        <v>746</v>
      </c>
      <c r="D2" s="574"/>
    </row>
    <row r="3" spans="1:13" s="529" customFormat="1" ht="16.5" customHeight="1">
      <c r="B3" s="453"/>
      <c r="C3" s="454" t="s">
        <v>1170</v>
      </c>
      <c r="D3" s="574"/>
    </row>
    <row r="4" spans="1:13" s="529" customFormat="1" ht="16.5" customHeight="1">
      <c r="B4" s="456" t="s">
        <v>1220</v>
      </c>
      <c r="C4" s="457" t="s">
        <v>751</v>
      </c>
      <c r="D4" s="574"/>
    </row>
    <row r="5" spans="1:13" s="529" customFormat="1" ht="16.5" customHeight="1">
      <c r="B5" s="456"/>
      <c r="C5" s="457" t="s">
        <v>1169</v>
      </c>
      <c r="D5" s="574"/>
    </row>
    <row r="6" spans="1:13" s="529" customFormat="1" ht="16.5" customHeight="1" thickBot="1">
      <c r="A6" s="623"/>
      <c r="D6" s="574"/>
    </row>
    <row r="7" spans="1:13" s="529" customFormat="1" ht="3" customHeight="1" thickTop="1">
      <c r="A7" s="460"/>
      <c r="B7" s="460"/>
      <c r="C7" s="460"/>
      <c r="D7" s="624"/>
      <c r="E7" s="460"/>
      <c r="F7" s="460"/>
      <c r="G7" s="460"/>
      <c r="H7" s="460"/>
      <c r="I7" s="460"/>
      <c r="J7" s="460"/>
      <c r="K7" s="460"/>
      <c r="L7" s="460"/>
      <c r="M7" s="438"/>
    </row>
    <row r="8" spans="1:13" s="529" customFormat="1" ht="17.100000000000001" customHeight="1">
      <c r="A8" s="438"/>
      <c r="B8" s="461" t="s">
        <v>707</v>
      </c>
      <c r="C8" s="438"/>
      <c r="D8" s="463" t="s">
        <v>1</v>
      </c>
      <c r="E8" s="1722" t="s">
        <v>736</v>
      </c>
      <c r="F8" s="1722"/>
      <c r="G8" s="1722"/>
      <c r="H8" s="1671"/>
      <c r="I8" s="465"/>
      <c r="J8" s="465" t="s">
        <v>738</v>
      </c>
      <c r="K8" s="465"/>
      <c r="L8" s="468"/>
      <c r="M8" s="468"/>
    </row>
    <row r="9" spans="1:13" s="529" customFormat="1" ht="13.5">
      <c r="A9" s="438"/>
      <c r="B9" s="413" t="s">
        <v>710</v>
      </c>
      <c r="C9" s="438"/>
      <c r="D9" s="467" t="s">
        <v>6</v>
      </c>
      <c r="E9" s="1725" t="s">
        <v>736</v>
      </c>
      <c r="F9" s="1725"/>
      <c r="G9" s="1725"/>
      <c r="H9" s="468"/>
      <c r="I9" s="588"/>
      <c r="J9" s="589" t="s">
        <v>740</v>
      </c>
      <c r="K9" s="589"/>
      <c r="L9" s="438"/>
      <c r="M9" s="438"/>
    </row>
    <row r="10" spans="1:13" s="529" customFormat="1" ht="17.100000000000001" customHeight="1">
      <c r="A10" s="438"/>
      <c r="B10" s="438"/>
      <c r="C10" s="438"/>
      <c r="D10" s="463"/>
      <c r="E10" s="510" t="s">
        <v>2</v>
      </c>
      <c r="F10" s="510" t="s">
        <v>33</v>
      </c>
      <c r="G10" s="510" t="s">
        <v>34</v>
      </c>
      <c r="H10" s="470"/>
      <c r="I10" s="510" t="s">
        <v>2</v>
      </c>
      <c r="J10" s="510" t="s">
        <v>33</v>
      </c>
      <c r="K10" s="510" t="s">
        <v>34</v>
      </c>
      <c r="L10" s="470"/>
      <c r="M10" s="470"/>
    </row>
    <row r="11" spans="1:13" s="529" customFormat="1" ht="16.5" customHeight="1">
      <c r="A11" s="438"/>
      <c r="B11" s="438"/>
      <c r="C11" s="438"/>
      <c r="D11" s="469"/>
      <c r="E11" s="471" t="s">
        <v>7</v>
      </c>
      <c r="F11" s="471" t="s">
        <v>35</v>
      </c>
      <c r="G11" s="471" t="s">
        <v>36</v>
      </c>
      <c r="H11" s="471"/>
      <c r="I11" s="471" t="s">
        <v>7</v>
      </c>
      <c r="J11" s="471" t="s">
        <v>35</v>
      </c>
      <c r="K11" s="471" t="s">
        <v>36</v>
      </c>
      <c r="L11" s="511"/>
      <c r="M11" s="511"/>
    </row>
    <row r="12" spans="1:13" ht="3" customHeight="1">
      <c r="A12" s="473"/>
      <c r="B12" s="473"/>
      <c r="C12" s="473"/>
      <c r="D12" s="566"/>
      <c r="E12" s="473"/>
      <c r="F12" s="473"/>
      <c r="G12" s="473"/>
      <c r="H12" s="473"/>
      <c r="I12" s="473"/>
      <c r="J12" s="473"/>
      <c r="K12" s="473"/>
      <c r="L12" s="473"/>
      <c r="M12" s="448"/>
    </row>
    <row r="13" spans="1:13" ht="6" customHeight="1">
      <c r="A13" s="448"/>
      <c r="B13" s="448"/>
      <c r="C13" s="448"/>
      <c r="D13" s="477"/>
      <c r="E13" s="448"/>
      <c r="F13" s="448"/>
      <c r="G13" s="448"/>
      <c r="H13" s="448"/>
      <c r="I13" s="448"/>
      <c r="J13" s="448"/>
      <c r="K13" s="448"/>
      <c r="L13" s="512"/>
      <c r="M13" s="448"/>
    </row>
    <row r="14" spans="1:13" ht="14.1" customHeight="1">
      <c r="A14" s="448"/>
      <c r="B14" s="461" t="s">
        <v>2</v>
      </c>
      <c r="C14" s="438"/>
      <c r="D14" s="1671">
        <v>2023</v>
      </c>
      <c r="E14" s="513">
        <f>SUM(E17,E20,E23,E26,E29,E32,E35,E38,E41,E44,E47)</f>
        <v>29982</v>
      </c>
      <c r="F14" s="513">
        <f>SUM(F17,F20,F23,F26,F29,F32,F35,F38,F41,F44,F47)</f>
        <v>11462</v>
      </c>
      <c r="G14" s="513">
        <f>SUM(G17,G20,G23,G26,G29,G32,G35,G38,G41,G44,G47)</f>
        <v>18520</v>
      </c>
      <c r="H14" s="532"/>
      <c r="I14" s="513">
        <f>SUM(I17,I20,I23,I26,I29,I32,I35,I38,I41,I44,I47)</f>
        <v>171</v>
      </c>
      <c r="J14" s="513">
        <f>SUM(J17,J20,J23,J26,J29,J32,J35,J38,J41,J44,J47)</f>
        <v>66</v>
      </c>
      <c r="K14" s="513">
        <f>SUM(K17,K20,K23,K26,K29,K32,K35,K38,K41,K44,K47)</f>
        <v>105</v>
      </c>
      <c r="L14" s="438"/>
      <c r="M14" s="448"/>
    </row>
    <row r="15" spans="1:13" ht="14.1" customHeight="1">
      <c r="A15" s="448"/>
      <c r="B15" s="413" t="s">
        <v>7</v>
      </c>
      <c r="C15" s="438"/>
      <c r="D15" s="1671"/>
      <c r="E15" s="513"/>
      <c r="F15" s="513"/>
      <c r="G15" s="513"/>
      <c r="H15" s="532"/>
      <c r="I15" s="513"/>
      <c r="J15" s="513"/>
      <c r="K15" s="513"/>
      <c r="L15" s="438"/>
      <c r="M15" s="448"/>
    </row>
    <row r="16" spans="1:13" ht="14.1" customHeight="1">
      <c r="A16" s="448"/>
      <c r="B16" s="413"/>
      <c r="C16" s="438"/>
      <c r="D16" s="427"/>
      <c r="E16" s="514"/>
      <c r="F16" s="514"/>
      <c r="G16" s="514"/>
      <c r="H16" s="514"/>
      <c r="I16" s="514"/>
      <c r="J16" s="514"/>
      <c r="K16" s="514"/>
      <c r="L16" s="438"/>
      <c r="M16" s="448"/>
    </row>
    <row r="17" spans="1:15" ht="14.1" customHeight="1">
      <c r="A17" s="448"/>
      <c r="B17" s="461" t="s">
        <v>1164</v>
      </c>
      <c r="C17" s="466"/>
      <c r="D17" s="427">
        <v>2023</v>
      </c>
      <c r="E17" s="514">
        <f>SUM(F17:G17)</f>
        <v>66</v>
      </c>
      <c r="F17" s="514">
        <v>48</v>
      </c>
      <c r="G17" s="514">
        <v>18</v>
      </c>
      <c r="H17" s="514"/>
      <c r="I17" s="596" t="s">
        <v>29</v>
      </c>
      <c r="J17" s="596" t="s">
        <v>29</v>
      </c>
      <c r="K17" s="596" t="s">
        <v>29</v>
      </c>
      <c r="L17" s="626"/>
      <c r="M17" s="448"/>
      <c r="O17" s="452">
        <v>1</v>
      </c>
    </row>
    <row r="18" spans="1:15" ht="14.1" customHeight="1">
      <c r="A18" s="448"/>
      <c r="B18" s="413" t="s">
        <v>1165</v>
      </c>
      <c r="C18" s="482"/>
      <c r="D18" s="427"/>
      <c r="E18" s="514"/>
      <c r="F18" s="514"/>
      <c r="G18" s="514"/>
      <c r="H18" s="514"/>
      <c r="I18" s="514"/>
      <c r="J18" s="514"/>
      <c r="K18" s="514"/>
      <c r="L18" s="560"/>
      <c r="M18" s="449"/>
    </row>
    <row r="19" spans="1:15" ht="14.1" customHeight="1">
      <c r="A19" s="448"/>
      <c r="B19" s="413"/>
      <c r="C19" s="482"/>
      <c r="D19" s="427"/>
      <c r="E19" s="514"/>
      <c r="F19" s="514"/>
      <c r="G19" s="514"/>
      <c r="H19" s="514"/>
      <c r="I19" s="514"/>
      <c r="J19" s="514"/>
      <c r="K19" s="514"/>
      <c r="L19" s="560"/>
      <c r="M19" s="449"/>
    </row>
    <row r="20" spans="1:15" ht="14.1" customHeight="1">
      <c r="A20" s="448"/>
      <c r="B20" s="461" t="s">
        <v>713</v>
      </c>
      <c r="C20" s="438"/>
      <c r="D20" s="427">
        <v>2023</v>
      </c>
      <c r="E20" s="514">
        <f>SUM(F20:G20)</f>
        <v>267</v>
      </c>
      <c r="F20" s="514">
        <v>36</v>
      </c>
      <c r="G20" s="514">
        <v>231</v>
      </c>
      <c r="H20" s="514"/>
      <c r="I20" s="596" t="s">
        <v>29</v>
      </c>
      <c r="J20" s="596" t="s">
        <v>29</v>
      </c>
      <c r="K20" s="596" t="s">
        <v>29</v>
      </c>
      <c r="L20" s="626"/>
      <c r="M20" s="448"/>
      <c r="O20" s="452">
        <v>2</v>
      </c>
    </row>
    <row r="21" spans="1:15" ht="14.1" customHeight="1">
      <c r="A21" s="448"/>
      <c r="B21" s="413" t="s">
        <v>714</v>
      </c>
      <c r="C21" s="461"/>
      <c r="D21" s="427"/>
      <c r="E21" s="514"/>
      <c r="F21" s="514"/>
      <c r="G21" s="514"/>
      <c r="H21" s="514"/>
      <c r="I21" s="514"/>
      <c r="J21" s="514"/>
      <c r="K21" s="514"/>
      <c r="L21" s="560"/>
      <c r="M21" s="448"/>
      <c r="N21" s="452" t="s">
        <v>49</v>
      </c>
    </row>
    <row r="22" spans="1:15" ht="14.1" customHeight="1">
      <c r="A22" s="448"/>
      <c r="B22" s="413"/>
      <c r="C22" s="461"/>
      <c r="D22" s="427"/>
      <c r="E22" s="514"/>
      <c r="F22" s="514"/>
      <c r="G22" s="514"/>
      <c r="H22" s="514"/>
      <c r="I22" s="514"/>
      <c r="J22" s="514"/>
      <c r="K22" s="514"/>
      <c r="L22" s="560"/>
      <c r="M22" s="448"/>
    </row>
    <row r="23" spans="1:15" ht="14.1" customHeight="1">
      <c r="A23" s="448"/>
      <c r="B23" s="461" t="s">
        <v>754</v>
      </c>
      <c r="C23" s="466"/>
      <c r="D23" s="427">
        <v>2023</v>
      </c>
      <c r="E23" s="514">
        <f>SUM(F23:G23)</f>
        <v>2906</v>
      </c>
      <c r="F23" s="514">
        <v>1005</v>
      </c>
      <c r="G23" s="514">
        <v>1901</v>
      </c>
      <c r="H23" s="514"/>
      <c r="I23" s="596" t="s">
        <v>29</v>
      </c>
      <c r="J23" s="596" t="s">
        <v>29</v>
      </c>
      <c r="K23" s="596" t="s">
        <v>29</v>
      </c>
      <c r="L23" s="626"/>
      <c r="M23" s="448"/>
      <c r="O23" s="452">
        <v>3</v>
      </c>
    </row>
    <row r="24" spans="1:15" ht="14.1" customHeight="1">
      <c r="A24" s="448"/>
      <c r="B24" s="413" t="s">
        <v>1163</v>
      </c>
      <c r="C24" s="482"/>
      <c r="D24" s="427"/>
      <c r="E24" s="514"/>
      <c r="F24" s="514"/>
      <c r="G24" s="514"/>
      <c r="H24" s="514"/>
      <c r="I24" s="514"/>
      <c r="J24" s="514"/>
      <c r="K24" s="514"/>
      <c r="L24" s="560"/>
      <c r="M24" s="448"/>
    </row>
    <row r="25" spans="1:15" ht="14.1" customHeight="1">
      <c r="A25" s="448"/>
      <c r="B25" s="413"/>
      <c r="C25" s="482"/>
      <c r="D25" s="427"/>
      <c r="E25" s="514"/>
      <c r="F25" s="514"/>
      <c r="G25" s="514"/>
      <c r="H25" s="514"/>
      <c r="I25" s="514"/>
      <c r="J25" s="514"/>
      <c r="K25" s="514"/>
      <c r="L25" s="560"/>
      <c r="M25" s="448"/>
    </row>
    <row r="26" spans="1:15" ht="14.1" customHeight="1">
      <c r="A26" s="448"/>
      <c r="B26" s="461" t="s">
        <v>1161</v>
      </c>
      <c r="C26" s="438"/>
      <c r="D26" s="427">
        <v>2023</v>
      </c>
      <c r="E26" s="514">
        <f>SUM(F26:G26)</f>
        <v>1350</v>
      </c>
      <c r="F26" s="514">
        <v>364</v>
      </c>
      <c r="G26" s="514">
        <v>986</v>
      </c>
      <c r="H26" s="514"/>
      <c r="I26" s="596" t="s">
        <v>29</v>
      </c>
      <c r="J26" s="596" t="s">
        <v>29</v>
      </c>
      <c r="K26" s="596" t="s">
        <v>29</v>
      </c>
      <c r="L26" s="626"/>
      <c r="M26" s="448"/>
      <c r="O26" s="452">
        <v>4</v>
      </c>
    </row>
    <row r="27" spans="1:15" ht="14.1" customHeight="1">
      <c r="A27" s="448"/>
      <c r="B27" s="413" t="s">
        <v>1162</v>
      </c>
      <c r="C27" s="438"/>
      <c r="D27" s="427"/>
      <c r="E27" s="514"/>
      <c r="F27" s="514"/>
      <c r="G27" s="514"/>
      <c r="H27" s="514"/>
      <c r="I27" s="514"/>
      <c r="J27" s="514"/>
      <c r="K27" s="514"/>
      <c r="L27" s="626"/>
      <c r="M27" s="448"/>
    </row>
    <row r="28" spans="1:15" ht="14.1" customHeight="1">
      <c r="A28" s="448"/>
      <c r="B28" s="413"/>
      <c r="C28" s="438"/>
      <c r="D28" s="427"/>
      <c r="E28" s="514"/>
      <c r="F28" s="514"/>
      <c r="G28" s="514"/>
      <c r="H28" s="514"/>
      <c r="I28" s="514"/>
      <c r="J28" s="514"/>
      <c r="K28" s="514"/>
      <c r="L28" s="626"/>
      <c r="M28" s="448"/>
    </row>
    <row r="29" spans="1:15" ht="14.1" customHeight="1">
      <c r="A29" s="448"/>
      <c r="B29" s="461" t="s">
        <v>1159</v>
      </c>
      <c r="C29" s="466"/>
      <c r="D29" s="427">
        <v>2023</v>
      </c>
      <c r="E29" s="514">
        <f>SUM(F29:G29)</f>
        <v>9857</v>
      </c>
      <c r="F29" s="514">
        <v>2807</v>
      </c>
      <c r="G29" s="514">
        <v>7050</v>
      </c>
      <c r="H29" s="514"/>
      <c r="I29" s="514">
        <f>SUM(J29:K29)</f>
        <v>171</v>
      </c>
      <c r="J29" s="514">
        <v>66</v>
      </c>
      <c r="K29" s="514">
        <v>105</v>
      </c>
      <c r="L29" s="626"/>
      <c r="M29" s="448"/>
      <c r="O29" s="452">
        <v>5</v>
      </c>
    </row>
    <row r="30" spans="1:15" ht="14.1" customHeight="1">
      <c r="A30" s="448"/>
      <c r="B30" s="413" t="s">
        <v>1160</v>
      </c>
      <c r="C30" s="482"/>
      <c r="D30" s="427"/>
      <c r="E30" s="514"/>
      <c r="F30" s="514"/>
      <c r="G30" s="514"/>
      <c r="H30" s="514"/>
      <c r="I30" s="514"/>
      <c r="J30" s="514"/>
      <c r="K30" s="514"/>
      <c r="L30" s="560"/>
      <c r="M30" s="448"/>
    </row>
    <row r="31" spans="1:15" ht="14.1" customHeight="1">
      <c r="A31" s="448"/>
      <c r="B31" s="413"/>
      <c r="C31" s="482"/>
      <c r="D31" s="427"/>
      <c r="E31" s="514"/>
      <c r="F31" s="514"/>
      <c r="G31" s="514"/>
      <c r="H31" s="514"/>
      <c r="I31" s="514"/>
      <c r="J31" s="514"/>
      <c r="K31" s="514"/>
      <c r="L31" s="560"/>
      <c r="M31" s="448"/>
    </row>
    <row r="32" spans="1:15" ht="14.1" customHeight="1">
      <c r="A32" s="448"/>
      <c r="B32" s="461" t="s">
        <v>1157</v>
      </c>
      <c r="C32" s="438"/>
      <c r="D32" s="427">
        <v>2023</v>
      </c>
      <c r="E32" s="514">
        <f>SUM(F32:G32)</f>
        <v>3339</v>
      </c>
      <c r="F32" s="514">
        <v>847</v>
      </c>
      <c r="G32" s="514">
        <v>2492</v>
      </c>
      <c r="H32" s="514"/>
      <c r="I32" s="596" t="s">
        <v>29</v>
      </c>
      <c r="J32" s="596" t="s">
        <v>29</v>
      </c>
      <c r="K32" s="596" t="s">
        <v>29</v>
      </c>
      <c r="L32" s="626"/>
      <c r="M32" s="448"/>
      <c r="O32" s="452">
        <v>6</v>
      </c>
    </row>
    <row r="33" spans="1:15" ht="14.1" customHeight="1">
      <c r="A33" s="448"/>
      <c r="B33" s="413" t="s">
        <v>1158</v>
      </c>
      <c r="C33" s="466"/>
      <c r="D33" s="427"/>
      <c r="E33" s="514"/>
      <c r="F33" s="514"/>
      <c r="G33" s="514"/>
      <c r="H33" s="514"/>
      <c r="I33" s="514"/>
      <c r="J33" s="514"/>
      <c r="K33" s="514"/>
      <c r="L33" s="560"/>
      <c r="M33" s="448"/>
    </row>
    <row r="34" spans="1:15" ht="14.1" customHeight="1">
      <c r="A34" s="448"/>
      <c r="B34" s="462"/>
      <c r="C34" s="466"/>
      <c r="D34" s="427"/>
      <c r="E34" s="514"/>
      <c r="F34" s="514"/>
      <c r="G34" s="514"/>
      <c r="H34" s="514"/>
      <c r="I34" s="514"/>
      <c r="J34" s="514"/>
      <c r="K34" s="514"/>
      <c r="L34" s="560"/>
      <c r="M34" s="448"/>
    </row>
    <row r="35" spans="1:15" ht="14.1" customHeight="1">
      <c r="A35" s="448"/>
      <c r="B35" s="461" t="s">
        <v>1155</v>
      </c>
      <c r="C35" s="466"/>
      <c r="D35" s="427">
        <v>2023</v>
      </c>
      <c r="E35" s="514">
        <f>SUM(F35:G35)</f>
        <v>1915</v>
      </c>
      <c r="F35" s="514">
        <v>1013</v>
      </c>
      <c r="G35" s="514">
        <v>902</v>
      </c>
      <c r="H35" s="514"/>
      <c r="I35" s="596" t="s">
        <v>29</v>
      </c>
      <c r="J35" s="596" t="s">
        <v>29</v>
      </c>
      <c r="K35" s="596" t="s">
        <v>29</v>
      </c>
      <c r="L35" s="626"/>
      <c r="M35" s="448"/>
      <c r="O35" s="452">
        <v>7</v>
      </c>
    </row>
    <row r="36" spans="1:15" ht="14.1" customHeight="1">
      <c r="A36" s="448"/>
      <c r="B36" s="413" t="s">
        <v>1156</v>
      </c>
      <c r="C36" s="482"/>
      <c r="D36" s="427"/>
      <c r="E36" s="514"/>
      <c r="F36" s="514"/>
      <c r="G36" s="514"/>
      <c r="H36" s="514"/>
      <c r="I36" s="514"/>
      <c r="J36" s="514"/>
      <c r="K36" s="514"/>
      <c r="L36" s="560"/>
      <c r="M36" s="448"/>
    </row>
    <row r="37" spans="1:15" ht="14.1" customHeight="1">
      <c r="A37" s="448"/>
      <c r="B37" s="413"/>
      <c r="C37" s="482"/>
      <c r="D37" s="427"/>
      <c r="E37" s="514"/>
      <c r="F37" s="514"/>
      <c r="G37" s="514"/>
      <c r="H37" s="514"/>
      <c r="I37" s="514"/>
      <c r="J37" s="514"/>
      <c r="K37" s="514"/>
      <c r="L37" s="560"/>
      <c r="M37" s="448"/>
    </row>
    <row r="38" spans="1:15" ht="14.1" customHeight="1">
      <c r="A38" s="448"/>
      <c r="B38" s="461" t="s">
        <v>759</v>
      </c>
      <c r="C38" s="438"/>
      <c r="D38" s="427">
        <v>2023</v>
      </c>
      <c r="E38" s="514">
        <f>SUM(F38:G38)</f>
        <v>5689</v>
      </c>
      <c r="F38" s="514">
        <v>3435</v>
      </c>
      <c r="G38" s="514">
        <v>2254</v>
      </c>
      <c r="H38" s="514"/>
      <c r="I38" s="596" t="s">
        <v>29</v>
      </c>
      <c r="J38" s="596" t="s">
        <v>29</v>
      </c>
      <c r="K38" s="596" t="s">
        <v>29</v>
      </c>
      <c r="L38" s="560"/>
      <c r="M38" s="448"/>
      <c r="O38" s="452">
        <v>8</v>
      </c>
    </row>
    <row r="39" spans="1:15" ht="14.1" customHeight="1">
      <c r="A39" s="448"/>
      <c r="B39" s="462" t="s">
        <v>760</v>
      </c>
      <c r="C39" s="466"/>
      <c r="D39" s="427"/>
      <c r="E39" s="514"/>
      <c r="F39" s="514"/>
      <c r="G39" s="514"/>
      <c r="H39" s="514"/>
      <c r="I39" s="514"/>
      <c r="J39" s="514"/>
      <c r="K39" s="514"/>
      <c r="L39" s="560"/>
      <c r="M39" s="448"/>
    </row>
    <row r="40" spans="1:15" ht="14.1" customHeight="1">
      <c r="A40" s="448"/>
      <c r="B40" s="462"/>
      <c r="C40" s="466"/>
      <c r="D40" s="427"/>
      <c r="E40" s="514"/>
      <c r="F40" s="514"/>
      <c r="G40" s="514"/>
      <c r="H40" s="514"/>
      <c r="I40" s="514"/>
      <c r="J40" s="514"/>
      <c r="K40" s="514"/>
      <c r="L40" s="560"/>
      <c r="M40" s="448"/>
    </row>
    <row r="41" spans="1:15" ht="14.1" customHeight="1">
      <c r="A41" s="448"/>
      <c r="B41" s="461" t="s">
        <v>1153</v>
      </c>
      <c r="C41" s="466"/>
      <c r="D41" s="427">
        <v>2023</v>
      </c>
      <c r="E41" s="514">
        <f>SUM(F41:G41)</f>
        <v>1312</v>
      </c>
      <c r="F41" s="514">
        <v>628</v>
      </c>
      <c r="G41" s="514">
        <v>684</v>
      </c>
      <c r="H41" s="514"/>
      <c r="I41" s="596" t="s">
        <v>29</v>
      </c>
      <c r="J41" s="596" t="s">
        <v>29</v>
      </c>
      <c r="K41" s="596" t="s">
        <v>29</v>
      </c>
      <c r="L41" s="626"/>
      <c r="M41" s="448"/>
      <c r="O41" s="452">
        <v>9</v>
      </c>
    </row>
    <row r="42" spans="1:15" ht="14.1" customHeight="1">
      <c r="A42" s="448"/>
      <c r="B42" s="462" t="s">
        <v>1154</v>
      </c>
      <c r="C42" s="482"/>
      <c r="D42" s="427"/>
      <c r="E42" s="514"/>
      <c r="F42" s="514"/>
      <c r="G42" s="514"/>
      <c r="H42" s="514"/>
      <c r="I42" s="514"/>
      <c r="J42" s="514"/>
      <c r="K42" s="514"/>
      <c r="L42" s="560"/>
      <c r="M42" s="448"/>
    </row>
    <row r="43" spans="1:15" ht="14.1" customHeight="1">
      <c r="A43" s="448"/>
      <c r="B43" s="462"/>
      <c r="C43" s="466"/>
      <c r="D43" s="427"/>
      <c r="E43" s="514"/>
      <c r="F43" s="514"/>
      <c r="G43" s="514"/>
      <c r="H43" s="514"/>
      <c r="I43" s="514"/>
      <c r="J43" s="514"/>
      <c r="K43" s="514"/>
      <c r="L43" s="560"/>
      <c r="M43" s="448"/>
    </row>
    <row r="44" spans="1:15" ht="14.1" customHeight="1">
      <c r="A44" s="448"/>
      <c r="B44" s="461" t="s">
        <v>763</v>
      </c>
      <c r="C44" s="466"/>
      <c r="D44" s="427">
        <v>2023</v>
      </c>
      <c r="E44" s="514">
        <f>SUM(F44:G44)</f>
        <v>697</v>
      </c>
      <c r="F44" s="514">
        <v>125</v>
      </c>
      <c r="G44" s="514">
        <v>572</v>
      </c>
      <c r="H44" s="514"/>
      <c r="I44" s="596" t="s">
        <v>29</v>
      </c>
      <c r="J44" s="596" t="s">
        <v>29</v>
      </c>
      <c r="K44" s="596" t="s">
        <v>29</v>
      </c>
      <c r="L44" s="626"/>
      <c r="M44" s="448"/>
      <c r="O44" s="452">
        <v>9</v>
      </c>
    </row>
    <row r="45" spans="1:15" ht="14.1" customHeight="1">
      <c r="A45" s="448"/>
      <c r="B45" s="413" t="s">
        <v>764</v>
      </c>
      <c r="C45" s="482"/>
      <c r="D45" s="427"/>
      <c r="E45" s="514"/>
      <c r="F45" s="514"/>
      <c r="G45" s="514"/>
      <c r="H45" s="514"/>
      <c r="I45" s="514"/>
      <c r="J45" s="514"/>
      <c r="K45" s="514"/>
      <c r="L45" s="560"/>
      <c r="M45" s="448"/>
    </row>
    <row r="46" spans="1:15" ht="14.1" customHeight="1">
      <c r="A46" s="448"/>
      <c r="B46" s="462"/>
      <c r="C46" s="466"/>
      <c r="D46" s="427"/>
      <c r="E46" s="514"/>
      <c r="F46" s="514"/>
      <c r="G46" s="514"/>
      <c r="H46" s="514"/>
      <c r="I46" s="514"/>
      <c r="J46" s="514"/>
      <c r="K46" s="514"/>
      <c r="L46" s="560"/>
      <c r="M46" s="448"/>
    </row>
    <row r="47" spans="1:15" ht="14.1" customHeight="1">
      <c r="A47" s="448"/>
      <c r="B47" s="461" t="s">
        <v>726</v>
      </c>
      <c r="C47" s="466"/>
      <c r="D47" s="427">
        <v>2023</v>
      </c>
      <c r="E47" s="514">
        <f>SUM(F47:G47)</f>
        <v>2584</v>
      </c>
      <c r="F47" s="514">
        <v>1154</v>
      </c>
      <c r="G47" s="514">
        <v>1430</v>
      </c>
      <c r="H47" s="514"/>
      <c r="I47" s="596" t="s">
        <v>29</v>
      </c>
      <c r="J47" s="596" t="s">
        <v>29</v>
      </c>
      <c r="K47" s="596" t="s">
        <v>29</v>
      </c>
      <c r="L47" s="626"/>
      <c r="M47" s="448"/>
      <c r="O47" s="452">
        <v>9</v>
      </c>
    </row>
    <row r="48" spans="1:15" ht="14.1" customHeight="1">
      <c r="A48" s="448"/>
      <c r="B48" s="413" t="s">
        <v>727</v>
      </c>
      <c r="C48" s="482"/>
      <c r="D48" s="427"/>
      <c r="E48" s="514"/>
      <c r="F48" s="514"/>
      <c r="G48" s="514"/>
      <c r="H48" s="514"/>
      <c r="I48" s="514"/>
      <c r="J48" s="514"/>
      <c r="K48" s="514"/>
      <c r="L48" s="560"/>
      <c r="M48" s="448"/>
    </row>
    <row r="49" spans="1:13" s="448" customFormat="1" ht="17.100000000000001" customHeight="1" thickBot="1">
      <c r="A49" s="484"/>
      <c r="B49" s="569"/>
      <c r="C49" s="569"/>
      <c r="D49" s="537"/>
      <c r="E49" s="488"/>
      <c r="F49" s="488"/>
      <c r="G49" s="488"/>
      <c r="H49" s="488"/>
      <c r="I49" s="488"/>
      <c r="J49" s="488"/>
      <c r="K49" s="488"/>
      <c r="L49" s="555"/>
    </row>
    <row r="50" spans="1:13" s="384" customFormat="1" ht="3" customHeight="1">
      <c r="B50" s="438"/>
      <c r="C50" s="461"/>
      <c r="D50" s="427"/>
      <c r="E50" s="438"/>
      <c r="F50" s="438"/>
      <c r="G50" s="438"/>
      <c r="H50" s="438"/>
      <c r="I50" s="438"/>
      <c r="J50" s="438"/>
      <c r="K50" s="438"/>
      <c r="L50" s="438"/>
    </row>
    <row r="51" spans="1:13" s="542" customFormat="1" ht="16.5" customHeight="1">
      <c r="A51" s="437"/>
      <c r="B51" s="438"/>
      <c r="C51" s="438"/>
      <c r="D51" s="427"/>
      <c r="E51" s="438"/>
      <c r="F51" s="582"/>
      <c r="G51" s="582"/>
      <c r="H51" s="529"/>
      <c r="I51" s="529"/>
      <c r="J51" s="529"/>
      <c r="K51" s="367" t="s">
        <v>829</v>
      </c>
      <c r="L51" s="529"/>
    </row>
    <row r="52" spans="1:13" s="542" customFormat="1" ht="15" customHeight="1">
      <c r="B52" s="529"/>
      <c r="C52" s="529"/>
      <c r="D52" s="574"/>
      <c r="E52" s="529"/>
      <c r="F52" s="529"/>
      <c r="G52" s="529"/>
      <c r="H52" s="529"/>
      <c r="I52" s="529"/>
      <c r="J52" s="529"/>
      <c r="K52" s="368" t="s">
        <v>810</v>
      </c>
      <c r="L52" s="529"/>
    </row>
    <row r="53" spans="1:13" s="448" customFormat="1" ht="15" customHeight="1">
      <c r="C53" s="577"/>
      <c r="D53" s="1672"/>
    </row>
    <row r="54" spans="1:13" s="448" customFormat="1" ht="15" customHeight="1">
      <c r="C54" s="577"/>
      <c r="D54" s="1672"/>
    </row>
    <row r="55" spans="1:13" s="448" customFormat="1" ht="9.75" customHeight="1">
      <c r="C55" s="449"/>
      <c r="D55" s="1673"/>
    </row>
    <row r="56" spans="1:13" s="448" customFormat="1" ht="15" customHeight="1">
      <c r="C56" s="1672"/>
      <c r="D56" s="1672"/>
    </row>
    <row r="57" spans="1:13" s="448" customFormat="1" ht="9.75" customHeight="1">
      <c r="C57" s="449"/>
      <c r="D57" s="1673"/>
    </row>
    <row r="58" spans="1:13" s="448" customFormat="1" ht="15" customHeight="1">
      <c r="C58" s="577"/>
      <c r="D58" s="1672"/>
    </row>
    <row r="59" spans="1:13" s="448" customFormat="1" ht="9.75" customHeight="1">
      <c r="C59" s="449"/>
      <c r="D59" s="1672"/>
    </row>
    <row r="60" spans="1:13" s="448" customFormat="1" ht="9.75" customHeight="1">
      <c r="D60" s="1673"/>
    </row>
    <row r="61" spans="1:13" s="448" customFormat="1" ht="15" customHeight="1">
      <c r="B61" s="577"/>
      <c r="C61" s="577"/>
      <c r="D61" s="477"/>
      <c r="E61" s="449"/>
      <c r="F61" s="449"/>
      <c r="G61" s="449"/>
      <c r="H61" s="449"/>
      <c r="I61" s="449"/>
      <c r="J61" s="449"/>
      <c r="K61" s="449"/>
      <c r="L61" s="449"/>
      <c r="M61" s="449"/>
    </row>
    <row r="62" spans="1:13" s="448" customFormat="1" ht="9.75" customHeight="1">
      <c r="C62" s="576"/>
      <c r="D62" s="477"/>
    </row>
    <row r="63" spans="1:13" s="448" customFormat="1" ht="9.75" customHeight="1">
      <c r="C63" s="576"/>
      <c r="D63" s="477"/>
    </row>
    <row r="64" spans="1:13" s="448" customFormat="1" ht="15" customHeight="1">
      <c r="C64" s="577"/>
      <c r="D64" s="1672"/>
    </row>
    <row r="65" spans="2:13" s="448" customFormat="1" ht="9.75" customHeight="1">
      <c r="C65" s="449"/>
      <c r="D65" s="1673"/>
    </row>
    <row r="66" spans="2:13" s="448" customFormat="1" ht="15" customHeight="1">
      <c r="C66" s="577"/>
      <c r="D66" s="1672"/>
    </row>
    <row r="67" spans="2:13" s="448" customFormat="1" ht="9.75" customHeight="1">
      <c r="C67" s="449"/>
      <c r="D67" s="1673"/>
    </row>
    <row r="68" spans="2:13" s="448" customFormat="1" ht="15" customHeight="1">
      <c r="C68" s="577"/>
      <c r="D68" s="1672"/>
    </row>
    <row r="69" spans="2:13" s="448" customFormat="1" ht="9.75" customHeight="1">
      <c r="C69" s="449"/>
      <c r="D69" s="1673"/>
    </row>
    <row r="70" spans="2:13" s="448" customFormat="1" ht="15" customHeight="1">
      <c r="C70" s="577"/>
      <c r="D70" s="1672"/>
    </row>
    <row r="71" spans="2:13" s="448" customFormat="1" ht="9.75" customHeight="1">
      <c r="D71" s="1673"/>
    </row>
    <row r="72" spans="2:13" s="448" customFormat="1" ht="18" customHeight="1">
      <c r="B72" s="577"/>
      <c r="D72" s="477"/>
    </row>
    <row r="73" spans="2:13" s="448" customFormat="1" ht="15" customHeight="1">
      <c r="B73" s="577"/>
      <c r="C73" s="577"/>
      <c r="D73" s="477"/>
      <c r="E73" s="449"/>
      <c r="F73" s="449"/>
      <c r="G73" s="449"/>
      <c r="H73" s="449"/>
      <c r="I73" s="449"/>
      <c r="J73" s="449"/>
      <c r="K73" s="449"/>
      <c r="L73" s="449"/>
      <c r="M73" s="449"/>
    </row>
    <row r="74" spans="2:13" s="448" customFormat="1" ht="9.75" customHeight="1">
      <c r="B74" s="449"/>
      <c r="C74" s="576"/>
      <c r="D74" s="477"/>
    </row>
    <row r="75" spans="2:13" s="448" customFormat="1" ht="15" customHeight="1">
      <c r="B75" s="577"/>
      <c r="C75" s="577"/>
      <c r="D75" s="477"/>
      <c r="E75" s="449"/>
      <c r="F75" s="449"/>
      <c r="G75" s="449"/>
      <c r="H75" s="449"/>
      <c r="I75" s="449"/>
      <c r="J75" s="449"/>
      <c r="K75" s="449"/>
      <c r="L75" s="449"/>
      <c r="M75" s="449"/>
    </row>
    <row r="76" spans="2:13" s="448" customFormat="1" ht="9.75" customHeight="1">
      <c r="B76" s="449"/>
      <c r="C76" s="576"/>
      <c r="D76" s="477"/>
    </row>
    <row r="77" spans="2:13" s="448" customFormat="1" ht="5.0999999999999996" customHeight="1">
      <c r="D77" s="477"/>
    </row>
    <row r="78" spans="2:13" s="448" customFormat="1" ht="11.1" customHeight="1">
      <c r="D78" s="477"/>
    </row>
    <row r="79" spans="2:13" s="448" customFormat="1" ht="11.1" customHeight="1">
      <c r="C79" s="577"/>
      <c r="D79" s="477"/>
      <c r="E79" s="449"/>
      <c r="F79" s="449"/>
      <c r="G79" s="449"/>
      <c r="H79" s="449"/>
      <c r="I79" s="449"/>
      <c r="J79" s="449"/>
      <c r="K79" s="449"/>
      <c r="L79" s="449"/>
      <c r="M79" s="449"/>
    </row>
    <row r="80" spans="2:13" s="448" customFormat="1" ht="11.25" customHeight="1">
      <c r="C80" s="576"/>
      <c r="D80" s="477"/>
    </row>
    <row r="81" spans="4:13" s="448" customFormat="1" ht="5.25" customHeight="1">
      <c r="D81" s="477"/>
    </row>
    <row r="82" spans="4:13" s="448" customFormat="1" ht="4.1500000000000004" customHeight="1">
      <c r="D82" s="477"/>
      <c r="E82" s="491"/>
      <c r="F82" s="491"/>
      <c r="G82" s="491"/>
      <c r="H82" s="491"/>
      <c r="I82" s="491"/>
      <c r="J82" s="491"/>
      <c r="K82" s="491"/>
      <c r="L82" s="491"/>
      <c r="M82" s="491"/>
    </row>
    <row r="83" spans="4:13" s="448" customFormat="1" ht="11.1" customHeight="1">
      <c r="D83" s="477"/>
    </row>
    <row r="84" spans="4:13" s="448" customFormat="1" ht="10.5" customHeight="1">
      <c r="D84" s="477"/>
    </row>
    <row r="85" spans="4:13" s="448" customFormat="1">
      <c r="D85" s="477"/>
    </row>
    <row r="86" spans="4:13" s="448" customFormat="1">
      <c r="D86" s="477"/>
    </row>
    <row r="87" spans="4:13" s="448" customFormat="1">
      <c r="D87" s="477"/>
    </row>
    <row r="88" spans="4:13" s="448" customFormat="1">
      <c r="D88" s="477"/>
      <c r="E88" s="491"/>
      <c r="F88" s="491"/>
      <c r="G88" s="491"/>
      <c r="H88" s="491"/>
      <c r="I88" s="491"/>
      <c r="J88" s="491"/>
      <c r="K88" s="491"/>
      <c r="L88" s="491"/>
      <c r="M88" s="491"/>
    </row>
    <row r="89" spans="4:13" s="448" customFormat="1">
      <c r="D89" s="477"/>
      <c r="E89" s="491"/>
      <c r="F89" s="491"/>
      <c r="G89" s="491"/>
      <c r="H89" s="491"/>
      <c r="I89" s="491"/>
      <c r="J89" s="491"/>
      <c r="K89" s="491"/>
      <c r="L89" s="491"/>
      <c r="M89" s="491"/>
    </row>
    <row r="90" spans="4:13" s="448" customFormat="1">
      <c r="D90" s="477"/>
      <c r="E90" s="491"/>
      <c r="F90" s="491"/>
      <c r="G90" s="491"/>
      <c r="H90" s="491"/>
      <c r="I90" s="491"/>
      <c r="J90" s="491"/>
      <c r="K90" s="491"/>
      <c r="L90" s="491"/>
      <c r="M90" s="491"/>
    </row>
    <row r="91" spans="4:13" s="448" customFormat="1">
      <c r="D91" s="477"/>
      <c r="E91" s="491"/>
      <c r="F91" s="491"/>
      <c r="G91" s="491"/>
      <c r="H91" s="491"/>
      <c r="I91" s="491"/>
      <c r="J91" s="491"/>
      <c r="K91" s="491"/>
      <c r="L91" s="491"/>
      <c r="M91" s="491"/>
    </row>
    <row r="92" spans="4:13" s="448" customFormat="1">
      <c r="D92" s="477"/>
      <c r="E92" s="491"/>
      <c r="F92" s="491"/>
      <c r="G92" s="491"/>
      <c r="H92" s="491"/>
      <c r="I92" s="491"/>
      <c r="J92" s="491"/>
      <c r="K92" s="491"/>
      <c r="L92" s="491"/>
      <c r="M92" s="491"/>
    </row>
    <row r="93" spans="4:13" s="448" customFormat="1">
      <c r="D93" s="477"/>
      <c r="E93" s="491"/>
      <c r="F93" s="491"/>
      <c r="G93" s="491"/>
      <c r="H93" s="491"/>
      <c r="I93" s="491"/>
      <c r="J93" s="491"/>
      <c r="K93" s="491"/>
      <c r="L93" s="491"/>
      <c r="M93" s="491"/>
    </row>
    <row r="94" spans="4:13" s="448" customFormat="1">
      <c r="D94" s="477"/>
      <c r="E94" s="491"/>
      <c r="F94" s="491"/>
      <c r="G94" s="491"/>
      <c r="H94" s="491"/>
      <c r="I94" s="491"/>
      <c r="J94" s="491"/>
      <c r="K94" s="491"/>
      <c r="L94" s="491"/>
      <c r="M94" s="491"/>
    </row>
    <row r="95" spans="4:13" s="448" customFormat="1">
      <c r="D95" s="477"/>
      <c r="E95" s="491"/>
      <c r="F95" s="491"/>
      <c r="G95" s="491"/>
      <c r="H95" s="491"/>
      <c r="I95" s="491"/>
      <c r="J95" s="491"/>
      <c r="K95" s="491"/>
      <c r="L95" s="491"/>
      <c r="M95" s="491"/>
    </row>
    <row r="96" spans="4:13" s="448" customFormat="1">
      <c r="D96" s="477"/>
      <c r="E96" s="491"/>
      <c r="F96" s="491"/>
      <c r="G96" s="491"/>
      <c r="H96" s="491"/>
      <c r="I96" s="491"/>
      <c r="J96" s="491"/>
      <c r="K96" s="491"/>
      <c r="L96" s="491"/>
      <c r="M96" s="491"/>
    </row>
    <row r="97" spans="4:13" s="448" customFormat="1">
      <c r="D97" s="477"/>
      <c r="E97" s="491"/>
      <c r="F97" s="491"/>
      <c r="G97" s="491"/>
      <c r="H97" s="491"/>
      <c r="I97" s="491"/>
      <c r="J97" s="491"/>
      <c r="K97" s="491"/>
      <c r="L97" s="491"/>
      <c r="M97" s="491"/>
    </row>
    <row r="98" spans="4:13" s="448" customFormat="1">
      <c r="D98" s="477"/>
      <c r="E98" s="491"/>
      <c r="F98" s="491"/>
      <c r="G98" s="491"/>
      <c r="H98" s="491"/>
      <c r="I98" s="491"/>
      <c r="J98" s="491"/>
      <c r="K98" s="491"/>
      <c r="L98" s="491"/>
      <c r="M98" s="491"/>
    </row>
    <row r="99" spans="4:13" s="448" customFormat="1">
      <c r="D99" s="477"/>
      <c r="E99" s="491"/>
      <c r="F99" s="491"/>
      <c r="G99" s="491"/>
      <c r="H99" s="491"/>
      <c r="I99" s="491"/>
      <c r="J99" s="491"/>
      <c r="K99" s="491"/>
      <c r="L99" s="491"/>
      <c r="M99" s="491"/>
    </row>
    <row r="100" spans="4:13" s="448" customFormat="1">
      <c r="D100" s="477"/>
      <c r="E100" s="491"/>
      <c r="F100" s="491"/>
      <c r="G100" s="491"/>
      <c r="H100" s="491"/>
      <c r="I100" s="491"/>
      <c r="J100" s="491"/>
      <c r="K100" s="491"/>
      <c r="L100" s="491"/>
      <c r="M100" s="491"/>
    </row>
    <row r="101" spans="4:13" s="448" customFormat="1">
      <c r="D101" s="477"/>
      <c r="E101" s="491"/>
      <c r="F101" s="491"/>
      <c r="G101" s="491"/>
      <c r="H101" s="491"/>
      <c r="I101" s="491"/>
      <c r="J101" s="491"/>
      <c r="K101" s="491"/>
      <c r="L101" s="491"/>
      <c r="M101" s="491"/>
    </row>
    <row r="102" spans="4:13" s="448" customFormat="1">
      <c r="D102" s="477"/>
      <c r="E102" s="491"/>
      <c r="F102" s="491"/>
      <c r="G102" s="491"/>
      <c r="H102" s="491"/>
      <c r="I102" s="491"/>
      <c r="J102" s="491"/>
      <c r="K102" s="491"/>
      <c r="L102" s="491"/>
      <c r="M102" s="491"/>
    </row>
    <row r="103" spans="4:13" s="448" customFormat="1">
      <c r="D103" s="477"/>
      <c r="E103" s="491"/>
      <c r="F103" s="491"/>
      <c r="G103" s="491"/>
      <c r="H103" s="491"/>
      <c r="I103" s="491"/>
      <c r="J103" s="491"/>
      <c r="K103" s="491"/>
      <c r="L103" s="491"/>
      <c r="M103" s="491"/>
    </row>
    <row r="104" spans="4:13" s="448" customFormat="1">
      <c r="D104" s="477"/>
      <c r="E104" s="491"/>
      <c r="F104" s="491"/>
      <c r="G104" s="491"/>
      <c r="H104" s="491"/>
      <c r="I104" s="491"/>
      <c r="J104" s="491"/>
      <c r="K104" s="491"/>
      <c r="L104" s="491"/>
      <c r="M104" s="491"/>
    </row>
    <row r="105" spans="4:13" s="448" customFormat="1">
      <c r="D105" s="477"/>
      <c r="E105" s="491"/>
      <c r="F105" s="491"/>
      <c r="G105" s="491"/>
      <c r="H105" s="491"/>
      <c r="I105" s="491"/>
      <c r="J105" s="491"/>
      <c r="K105" s="491"/>
      <c r="L105" s="491"/>
      <c r="M105" s="491"/>
    </row>
    <row r="106" spans="4:13" s="448" customFormat="1">
      <c r="D106" s="477"/>
      <c r="E106" s="491"/>
      <c r="F106" s="491"/>
      <c r="G106" s="491"/>
      <c r="H106" s="491"/>
      <c r="I106" s="491"/>
      <c r="J106" s="491"/>
      <c r="K106" s="491"/>
      <c r="L106" s="491"/>
      <c r="M106" s="491"/>
    </row>
    <row r="107" spans="4:13" s="448" customFormat="1">
      <c r="D107" s="477"/>
    </row>
    <row r="108" spans="4:13" s="448" customFormat="1">
      <c r="D108" s="477"/>
    </row>
    <row r="109" spans="4:13" s="448" customFormat="1">
      <c r="D109" s="477"/>
    </row>
    <row r="110" spans="4:13" s="448" customFormat="1">
      <c r="D110" s="477"/>
    </row>
    <row r="111" spans="4:13" s="448" customFormat="1">
      <c r="D111" s="477"/>
    </row>
    <row r="112" spans="4:13" s="448" customFormat="1">
      <c r="D112" s="477"/>
    </row>
    <row r="113" spans="4:4" s="448" customFormat="1">
      <c r="D113" s="477"/>
    </row>
    <row r="114" spans="4:4" s="448" customFormat="1">
      <c r="D114" s="477"/>
    </row>
    <row r="115" spans="4:4" s="448" customFormat="1">
      <c r="D115" s="477"/>
    </row>
    <row r="116" spans="4:4" s="448" customFormat="1">
      <c r="D116" s="477"/>
    </row>
    <row r="117" spans="4:4" s="448" customFormat="1">
      <c r="D117" s="477"/>
    </row>
    <row r="118" spans="4:4" s="448" customFormat="1">
      <c r="D118" s="477"/>
    </row>
    <row r="119" spans="4:4" s="448" customFormat="1">
      <c r="D119" s="477"/>
    </row>
    <row r="120" spans="4:4" s="448" customFormat="1">
      <c r="D120" s="477"/>
    </row>
    <row r="121" spans="4:4" s="448" customFormat="1">
      <c r="D121" s="477"/>
    </row>
    <row r="122" spans="4:4" s="448" customFormat="1">
      <c r="D122" s="477"/>
    </row>
    <row r="123" spans="4:4" s="448" customFormat="1">
      <c r="D123" s="477"/>
    </row>
    <row r="124" spans="4:4" s="448" customFormat="1">
      <c r="D124" s="477"/>
    </row>
    <row r="125" spans="4:4" s="448" customFormat="1">
      <c r="D125" s="477"/>
    </row>
    <row r="126" spans="4:4" s="448" customFormat="1">
      <c r="D126" s="477"/>
    </row>
    <row r="127" spans="4:4" s="448" customFormat="1">
      <c r="D127" s="477"/>
    </row>
    <row r="128" spans="4:4" s="448" customFormat="1">
      <c r="D128" s="477"/>
    </row>
    <row r="129" spans="4:4" s="448" customFormat="1">
      <c r="D129" s="477"/>
    </row>
    <row r="130" spans="4:4" s="448" customFormat="1">
      <c r="D130" s="477"/>
    </row>
    <row r="131" spans="4:4" s="448" customFormat="1">
      <c r="D131" s="477"/>
    </row>
    <row r="132" spans="4:4" s="448" customFormat="1">
      <c r="D132" s="477"/>
    </row>
    <row r="133" spans="4:4" s="448" customFormat="1">
      <c r="D133" s="477"/>
    </row>
    <row r="134" spans="4:4" s="448" customFormat="1">
      <c r="D134" s="477"/>
    </row>
    <row r="135" spans="4:4" s="448" customFormat="1">
      <c r="D135" s="477"/>
    </row>
    <row r="136" spans="4:4" s="448" customFormat="1">
      <c r="D136" s="477"/>
    </row>
    <row r="137" spans="4:4" s="448" customFormat="1">
      <c r="D137" s="477"/>
    </row>
    <row r="138" spans="4:4" s="448" customFormat="1">
      <c r="D138" s="477"/>
    </row>
    <row r="139" spans="4:4" s="448" customFormat="1">
      <c r="D139" s="477"/>
    </row>
    <row r="140" spans="4:4" s="448" customFormat="1">
      <c r="D140" s="477"/>
    </row>
    <row r="141" spans="4:4" s="448" customFormat="1">
      <c r="D141" s="477"/>
    </row>
    <row r="142" spans="4:4" s="448" customFormat="1">
      <c r="D142" s="477"/>
    </row>
    <row r="143" spans="4:4" s="448" customFormat="1">
      <c r="D143" s="477"/>
    </row>
    <row r="144" spans="4:4" s="448" customFormat="1">
      <c r="D144" s="477"/>
    </row>
    <row r="145" spans="4:4" s="448" customFormat="1">
      <c r="D145" s="477"/>
    </row>
    <row r="146" spans="4:4" s="448" customFormat="1">
      <c r="D146" s="477"/>
    </row>
    <row r="147" spans="4:4" s="448" customFormat="1">
      <c r="D147" s="477"/>
    </row>
    <row r="148" spans="4:4" s="448" customFormat="1">
      <c r="D148" s="477"/>
    </row>
    <row r="149" spans="4:4" s="448" customFormat="1">
      <c r="D149" s="477"/>
    </row>
    <row r="150" spans="4:4" s="448" customFormat="1">
      <c r="D150" s="477"/>
    </row>
    <row r="151" spans="4:4" s="448" customFormat="1">
      <c r="D151" s="477"/>
    </row>
    <row r="152" spans="4:4" s="448" customFormat="1">
      <c r="D152" s="477"/>
    </row>
    <row r="153" spans="4:4" s="448" customFormat="1">
      <c r="D153" s="477"/>
    </row>
    <row r="154" spans="4:4" s="448" customFormat="1">
      <c r="D154" s="477"/>
    </row>
    <row r="155" spans="4:4" s="448" customFormat="1">
      <c r="D155" s="477"/>
    </row>
    <row r="156" spans="4:4" s="448" customFormat="1">
      <c r="D156" s="477"/>
    </row>
    <row r="157" spans="4:4" s="448" customFormat="1">
      <c r="D157" s="477"/>
    </row>
    <row r="158" spans="4:4" s="448" customFormat="1">
      <c r="D158" s="477"/>
    </row>
    <row r="159" spans="4:4" s="448" customFormat="1">
      <c r="D159" s="477"/>
    </row>
    <row r="160" spans="4:4" s="448" customFormat="1">
      <c r="D160" s="477"/>
    </row>
    <row r="161" spans="4:4" s="448" customFormat="1">
      <c r="D161" s="477"/>
    </row>
    <row r="162" spans="4:4" s="448" customFormat="1">
      <c r="D162" s="477"/>
    </row>
    <row r="163" spans="4:4" s="448" customFormat="1">
      <c r="D163" s="477"/>
    </row>
    <row r="164" spans="4:4" s="448" customFormat="1">
      <c r="D164" s="477"/>
    </row>
    <row r="165" spans="4:4" s="448" customFormat="1">
      <c r="D165" s="477"/>
    </row>
    <row r="166" spans="4:4" s="448" customFormat="1">
      <c r="D166" s="477"/>
    </row>
    <row r="167" spans="4:4" s="448" customFormat="1">
      <c r="D167" s="477"/>
    </row>
    <row r="168" spans="4:4" s="448" customFormat="1">
      <c r="D168" s="477"/>
    </row>
    <row r="169" spans="4:4" s="448" customFormat="1">
      <c r="D169" s="477"/>
    </row>
    <row r="170" spans="4:4" s="448" customFormat="1">
      <c r="D170" s="477"/>
    </row>
    <row r="171" spans="4:4" s="448" customFormat="1">
      <c r="D171" s="477"/>
    </row>
    <row r="172" spans="4:4" s="448" customFormat="1">
      <c r="D172" s="477"/>
    </row>
    <row r="173" spans="4:4" s="448" customFormat="1">
      <c r="D173" s="477"/>
    </row>
    <row r="174" spans="4:4" s="448" customFormat="1">
      <c r="D174" s="477"/>
    </row>
    <row r="175" spans="4:4" s="448" customFormat="1">
      <c r="D175" s="477"/>
    </row>
    <row r="176" spans="4:4" s="448" customFormat="1">
      <c r="D176" s="477"/>
    </row>
    <row r="177" spans="4:4" s="448" customFormat="1">
      <c r="D177" s="477"/>
    </row>
    <row r="178" spans="4:4" s="448" customFormat="1">
      <c r="D178" s="477"/>
    </row>
    <row r="179" spans="4:4" s="448" customFormat="1">
      <c r="D179" s="477"/>
    </row>
    <row r="180" spans="4:4" s="448" customFormat="1">
      <c r="D180" s="477"/>
    </row>
    <row r="181" spans="4:4" s="448" customFormat="1">
      <c r="D181" s="477"/>
    </row>
    <row r="182" spans="4:4" s="448" customFormat="1">
      <c r="D182" s="477"/>
    </row>
    <row r="183" spans="4:4" s="448" customFormat="1">
      <c r="D183" s="477"/>
    </row>
    <row r="184" spans="4:4" s="448" customFormat="1">
      <c r="D184" s="477"/>
    </row>
    <row r="185" spans="4:4" s="448" customFormat="1">
      <c r="D185" s="477"/>
    </row>
    <row r="186" spans="4:4" s="448" customFormat="1">
      <c r="D186" s="477"/>
    </row>
    <row r="187" spans="4:4" s="448" customFormat="1">
      <c r="D187" s="477"/>
    </row>
    <row r="188" spans="4:4" s="448" customFormat="1">
      <c r="D188" s="477"/>
    </row>
    <row r="189" spans="4:4" s="448" customFormat="1">
      <c r="D189" s="477"/>
    </row>
    <row r="190" spans="4:4" s="448" customFormat="1">
      <c r="D190" s="477"/>
    </row>
    <row r="191" spans="4:4" s="448" customFormat="1">
      <c r="D191" s="477"/>
    </row>
    <row r="192" spans="4:4" s="448" customFormat="1">
      <c r="D192" s="477"/>
    </row>
    <row r="193" spans="4:4" s="448" customFormat="1">
      <c r="D193" s="477"/>
    </row>
    <row r="194" spans="4:4" s="448" customFormat="1">
      <c r="D194" s="477"/>
    </row>
    <row r="195" spans="4:4" s="448" customFormat="1">
      <c r="D195" s="477"/>
    </row>
    <row r="196" spans="4:4" s="448" customFormat="1">
      <c r="D196" s="477"/>
    </row>
    <row r="197" spans="4:4" s="448" customFormat="1">
      <c r="D197" s="477"/>
    </row>
    <row r="198" spans="4:4" s="448" customFormat="1">
      <c r="D198" s="477"/>
    </row>
    <row r="199" spans="4:4" s="448" customFormat="1">
      <c r="D199" s="477"/>
    </row>
    <row r="200" spans="4:4" s="448" customFormat="1">
      <c r="D200" s="477"/>
    </row>
    <row r="201" spans="4:4" s="448" customFormat="1">
      <c r="D201" s="477"/>
    </row>
    <row r="202" spans="4:4" s="448" customFormat="1">
      <c r="D202" s="477"/>
    </row>
    <row r="203" spans="4:4" s="448" customFormat="1">
      <c r="D203" s="477"/>
    </row>
    <row r="204" spans="4:4" s="448" customFormat="1">
      <c r="D204" s="477"/>
    </row>
    <row r="205" spans="4:4" s="448" customFormat="1">
      <c r="D205" s="477"/>
    </row>
    <row r="206" spans="4:4" s="448" customFormat="1">
      <c r="D206" s="477"/>
    </row>
    <row r="207" spans="4:4" s="448" customFormat="1">
      <c r="D207" s="477"/>
    </row>
    <row r="208" spans="4:4" s="448" customFormat="1">
      <c r="D208" s="477"/>
    </row>
    <row r="209" spans="4:4" s="448" customFormat="1">
      <c r="D209" s="477"/>
    </row>
    <row r="210" spans="4:4" s="448" customFormat="1">
      <c r="D210" s="477"/>
    </row>
    <row r="211" spans="4:4" s="448" customFormat="1">
      <c r="D211" s="477"/>
    </row>
    <row r="212" spans="4:4" s="448" customFormat="1">
      <c r="D212" s="477"/>
    </row>
    <row r="213" spans="4:4" s="448" customFormat="1">
      <c r="D213" s="477"/>
    </row>
    <row r="214" spans="4:4" s="448" customFormat="1">
      <c r="D214" s="477"/>
    </row>
    <row r="215" spans="4:4" s="448" customFormat="1">
      <c r="D215" s="477"/>
    </row>
    <row r="216" spans="4:4" s="448" customFormat="1">
      <c r="D216" s="477"/>
    </row>
    <row r="217" spans="4:4" s="448" customFormat="1">
      <c r="D217" s="477"/>
    </row>
    <row r="218" spans="4:4" s="448" customFormat="1">
      <c r="D218" s="477"/>
    </row>
    <row r="219" spans="4:4" s="448" customFormat="1">
      <c r="D219" s="477"/>
    </row>
    <row r="220" spans="4:4" s="448" customFormat="1">
      <c r="D220" s="477"/>
    </row>
    <row r="221" spans="4:4" s="448" customFormat="1">
      <c r="D221" s="477"/>
    </row>
    <row r="222" spans="4:4" s="448" customFormat="1">
      <c r="D222" s="477"/>
    </row>
    <row r="223" spans="4:4" s="448" customFormat="1">
      <c r="D223" s="477"/>
    </row>
    <row r="224" spans="4:4" s="448" customFormat="1">
      <c r="D224" s="477"/>
    </row>
    <row r="225" spans="4:4" s="448" customFormat="1">
      <c r="D225" s="477"/>
    </row>
    <row r="226" spans="4:4" s="448" customFormat="1">
      <c r="D226" s="477"/>
    </row>
    <row r="227" spans="4:4" s="448" customFormat="1">
      <c r="D227" s="477"/>
    </row>
    <row r="228" spans="4:4" s="448" customFormat="1">
      <c r="D228" s="477"/>
    </row>
    <row r="229" spans="4:4" s="448" customFormat="1">
      <c r="D229" s="477"/>
    </row>
    <row r="230" spans="4:4" s="448" customFormat="1">
      <c r="D230" s="477"/>
    </row>
    <row r="231" spans="4:4" s="448" customFormat="1">
      <c r="D231" s="477"/>
    </row>
    <row r="232" spans="4:4" s="448" customFormat="1">
      <c r="D232" s="477"/>
    </row>
    <row r="233" spans="4:4" s="448" customFormat="1">
      <c r="D233" s="477"/>
    </row>
    <row r="234" spans="4:4" s="448" customFormat="1">
      <c r="D234" s="477"/>
    </row>
    <row r="235" spans="4:4" s="448" customFormat="1">
      <c r="D235" s="477"/>
    </row>
    <row r="236" spans="4:4" s="448" customFormat="1">
      <c r="D236" s="477"/>
    </row>
    <row r="237" spans="4:4" s="448" customFormat="1">
      <c r="D237" s="477"/>
    </row>
    <row r="238" spans="4:4" s="448" customFormat="1">
      <c r="D238" s="477"/>
    </row>
    <row r="239" spans="4:4" s="448" customFormat="1">
      <c r="D239" s="477"/>
    </row>
    <row r="240" spans="4:4" s="448" customFormat="1">
      <c r="D240" s="477"/>
    </row>
    <row r="241" spans="4:4" s="448" customFormat="1">
      <c r="D241" s="477"/>
    </row>
    <row r="242" spans="4:4" s="448" customFormat="1">
      <c r="D242" s="477"/>
    </row>
    <row r="243" spans="4:4" s="448" customFormat="1">
      <c r="D243" s="477"/>
    </row>
    <row r="244" spans="4:4" s="448" customFormat="1">
      <c r="D244" s="477"/>
    </row>
    <row r="245" spans="4:4" s="448" customFormat="1">
      <c r="D245" s="477"/>
    </row>
    <row r="246" spans="4:4" s="448" customFormat="1">
      <c r="D246" s="477"/>
    </row>
    <row r="247" spans="4:4" s="448" customFormat="1">
      <c r="D247" s="477"/>
    </row>
    <row r="248" spans="4:4" s="448" customFormat="1">
      <c r="D248" s="477"/>
    </row>
    <row r="249" spans="4:4" s="448" customFormat="1">
      <c r="D249" s="477"/>
    </row>
    <row r="250" spans="4:4" s="448" customFormat="1">
      <c r="D250" s="477"/>
    </row>
    <row r="251" spans="4:4" s="448" customFormat="1">
      <c r="D251" s="477"/>
    </row>
    <row r="252" spans="4:4" s="448" customFormat="1">
      <c r="D252" s="477"/>
    </row>
    <row r="253" spans="4:4" s="448" customFormat="1">
      <c r="D253" s="477"/>
    </row>
    <row r="254" spans="4:4" s="448" customFormat="1">
      <c r="D254" s="477"/>
    </row>
    <row r="255" spans="4:4" s="448" customFormat="1">
      <c r="D255" s="477"/>
    </row>
    <row r="256" spans="4:4" s="448" customFormat="1">
      <c r="D256" s="477"/>
    </row>
    <row r="257" spans="4:4" s="448" customFormat="1">
      <c r="D257" s="477"/>
    </row>
    <row r="258" spans="4:4" s="448" customFormat="1">
      <c r="D258" s="477"/>
    </row>
    <row r="259" spans="4:4" s="448" customFormat="1">
      <c r="D259" s="477"/>
    </row>
    <row r="260" spans="4:4" s="448" customFormat="1">
      <c r="D260" s="477"/>
    </row>
    <row r="261" spans="4:4" s="448" customFormat="1">
      <c r="D261" s="477"/>
    </row>
    <row r="262" spans="4:4" s="448" customFormat="1">
      <c r="D262" s="477"/>
    </row>
    <row r="263" spans="4:4" s="448" customFormat="1">
      <c r="D263" s="477"/>
    </row>
    <row r="264" spans="4:4" s="448" customFormat="1">
      <c r="D264" s="477"/>
    </row>
    <row r="265" spans="4:4" s="448" customFormat="1">
      <c r="D265" s="477"/>
    </row>
    <row r="266" spans="4:4" s="448" customFormat="1">
      <c r="D266" s="477"/>
    </row>
    <row r="267" spans="4:4" s="448" customFormat="1">
      <c r="D267" s="477"/>
    </row>
    <row r="268" spans="4:4" s="448" customFormat="1">
      <c r="D268" s="477"/>
    </row>
    <row r="269" spans="4:4" s="448" customFormat="1">
      <c r="D269" s="477"/>
    </row>
    <row r="270" spans="4:4" s="448" customFormat="1">
      <c r="D270" s="477"/>
    </row>
    <row r="271" spans="4:4" s="448" customFormat="1">
      <c r="D271" s="477"/>
    </row>
    <row r="272" spans="4:4" s="448" customFormat="1">
      <c r="D272" s="477"/>
    </row>
    <row r="273" spans="4:4" s="448" customFormat="1">
      <c r="D273" s="477"/>
    </row>
    <row r="274" spans="4:4" s="448" customFormat="1">
      <c r="D274" s="477"/>
    </row>
    <row r="275" spans="4:4" s="448" customFormat="1">
      <c r="D275" s="477"/>
    </row>
    <row r="276" spans="4:4" s="448" customFormat="1">
      <c r="D276" s="477"/>
    </row>
    <row r="277" spans="4:4" s="448" customFormat="1">
      <c r="D277" s="477"/>
    </row>
    <row r="278" spans="4:4" s="448" customFormat="1">
      <c r="D278" s="477"/>
    </row>
    <row r="279" spans="4:4" s="448" customFormat="1">
      <c r="D279" s="477"/>
    </row>
    <row r="280" spans="4:4" s="448" customFormat="1">
      <c r="D280" s="477"/>
    </row>
    <row r="281" spans="4:4" s="448" customFormat="1">
      <c r="D281" s="477"/>
    </row>
    <row r="282" spans="4:4" s="448" customFormat="1">
      <c r="D282" s="477"/>
    </row>
    <row r="283" spans="4:4" s="448" customFormat="1">
      <c r="D283" s="477"/>
    </row>
    <row r="284" spans="4:4" s="448" customFormat="1">
      <c r="D284" s="477"/>
    </row>
    <row r="285" spans="4:4" s="448" customFormat="1">
      <c r="D285" s="477"/>
    </row>
    <row r="286" spans="4:4" s="448" customFormat="1">
      <c r="D286" s="477"/>
    </row>
    <row r="287" spans="4:4" s="448" customFormat="1">
      <c r="D287" s="477"/>
    </row>
    <row r="288" spans="4:4" s="448" customFormat="1">
      <c r="D288" s="477"/>
    </row>
    <row r="289" spans="4:4" s="448" customFormat="1">
      <c r="D289" s="477"/>
    </row>
    <row r="290" spans="4:4" s="448" customFormat="1">
      <c r="D290" s="477"/>
    </row>
    <row r="291" spans="4:4" s="448" customFormat="1">
      <c r="D291" s="477"/>
    </row>
    <row r="292" spans="4:4" s="448" customFormat="1">
      <c r="D292" s="477"/>
    </row>
    <row r="293" spans="4:4" s="448" customFormat="1">
      <c r="D293" s="477"/>
    </row>
    <row r="294" spans="4:4" s="448" customFormat="1">
      <c r="D294" s="477"/>
    </row>
    <row r="295" spans="4:4" s="448" customFormat="1">
      <c r="D295" s="477"/>
    </row>
    <row r="296" spans="4:4" s="448" customFormat="1">
      <c r="D296" s="477"/>
    </row>
    <row r="297" spans="4:4" s="448" customFormat="1">
      <c r="D297" s="477"/>
    </row>
    <row r="298" spans="4:4" s="448" customFormat="1">
      <c r="D298" s="477"/>
    </row>
    <row r="299" spans="4:4" s="448" customFormat="1">
      <c r="D299" s="477"/>
    </row>
    <row r="300" spans="4:4" s="448" customFormat="1">
      <c r="D300" s="477"/>
    </row>
    <row r="301" spans="4:4" s="448" customFormat="1">
      <c r="D301" s="477"/>
    </row>
    <row r="302" spans="4:4" s="448" customFormat="1">
      <c r="D302" s="477"/>
    </row>
    <row r="303" spans="4:4" s="448" customFormat="1">
      <c r="D303" s="477"/>
    </row>
    <row r="304" spans="4:4" s="448" customFormat="1">
      <c r="D304" s="477"/>
    </row>
    <row r="305" spans="4:4" s="448" customFormat="1">
      <c r="D305" s="477"/>
    </row>
    <row r="306" spans="4:4" s="448" customFormat="1">
      <c r="D306" s="477"/>
    </row>
    <row r="307" spans="4:4" s="448" customFormat="1">
      <c r="D307" s="477"/>
    </row>
    <row r="308" spans="4:4" s="448" customFormat="1">
      <c r="D308" s="477"/>
    </row>
    <row r="309" spans="4:4" s="448" customFormat="1">
      <c r="D309" s="477"/>
    </row>
    <row r="310" spans="4:4" s="448" customFormat="1">
      <c r="D310" s="477"/>
    </row>
    <row r="311" spans="4:4" s="448" customFormat="1">
      <c r="D311" s="477"/>
    </row>
    <row r="312" spans="4:4" s="448" customFormat="1">
      <c r="D312" s="477"/>
    </row>
    <row r="313" spans="4:4" s="448" customFormat="1">
      <c r="D313" s="477"/>
    </row>
    <row r="314" spans="4:4" s="448" customFormat="1">
      <c r="D314" s="477"/>
    </row>
    <row r="315" spans="4:4" s="448" customFormat="1">
      <c r="D315" s="477"/>
    </row>
    <row r="316" spans="4:4" s="448" customFormat="1">
      <c r="D316" s="477"/>
    </row>
    <row r="317" spans="4:4" s="448" customFormat="1">
      <c r="D317" s="477"/>
    </row>
    <row r="318" spans="4:4" s="448" customFormat="1">
      <c r="D318" s="477"/>
    </row>
    <row r="319" spans="4:4" s="448" customFormat="1">
      <c r="D319" s="477"/>
    </row>
    <row r="320" spans="4:4" s="448" customFormat="1">
      <c r="D320" s="477"/>
    </row>
    <row r="321" spans="4:4" s="448" customFormat="1">
      <c r="D321" s="477"/>
    </row>
    <row r="322" spans="4:4" s="448" customFormat="1">
      <c r="D322" s="477"/>
    </row>
    <row r="323" spans="4:4" s="448" customFormat="1">
      <c r="D323" s="477"/>
    </row>
    <row r="324" spans="4:4" s="448" customFormat="1">
      <c r="D324" s="477"/>
    </row>
    <row r="325" spans="4:4" s="448" customFormat="1">
      <c r="D325" s="477"/>
    </row>
    <row r="326" spans="4:4" s="448" customFormat="1">
      <c r="D326" s="477"/>
    </row>
    <row r="327" spans="4:4" s="448" customFormat="1">
      <c r="D327" s="477"/>
    </row>
    <row r="328" spans="4:4" s="448" customFormat="1">
      <c r="D328" s="477"/>
    </row>
    <row r="329" spans="4:4" s="448" customFormat="1">
      <c r="D329" s="477"/>
    </row>
    <row r="330" spans="4:4" s="448" customFormat="1">
      <c r="D330" s="477"/>
    </row>
    <row r="331" spans="4:4" s="448" customFormat="1">
      <c r="D331" s="477"/>
    </row>
    <row r="332" spans="4:4" s="448" customFormat="1">
      <c r="D332" s="477"/>
    </row>
    <row r="333" spans="4:4" s="448" customFormat="1">
      <c r="D333" s="477"/>
    </row>
    <row r="334" spans="4:4" s="448" customFormat="1">
      <c r="D334" s="477"/>
    </row>
    <row r="335" spans="4:4" s="448" customFormat="1">
      <c r="D335" s="477"/>
    </row>
    <row r="336" spans="4:4" s="448" customFormat="1">
      <c r="D336" s="477"/>
    </row>
    <row r="337" spans="4:4" s="448" customFormat="1">
      <c r="D337" s="477"/>
    </row>
    <row r="338" spans="4:4" s="448" customFormat="1">
      <c r="D338" s="477"/>
    </row>
    <row r="339" spans="4:4" s="448" customFormat="1">
      <c r="D339" s="477"/>
    </row>
    <row r="340" spans="4:4" s="448" customFormat="1">
      <c r="D340" s="477"/>
    </row>
    <row r="341" spans="4:4" s="448" customFormat="1">
      <c r="D341" s="477"/>
    </row>
    <row r="342" spans="4:4" s="448" customFormat="1">
      <c r="D342" s="477"/>
    </row>
    <row r="343" spans="4:4" s="448" customFormat="1">
      <c r="D343" s="477"/>
    </row>
    <row r="344" spans="4:4" s="448" customFormat="1">
      <c r="D344" s="477"/>
    </row>
    <row r="345" spans="4:4" s="448" customFormat="1">
      <c r="D345" s="477"/>
    </row>
    <row r="346" spans="4:4" s="448" customFormat="1">
      <c r="D346" s="477"/>
    </row>
    <row r="347" spans="4:4" s="448" customFormat="1">
      <c r="D347" s="477"/>
    </row>
    <row r="348" spans="4:4" s="448" customFormat="1">
      <c r="D348" s="477"/>
    </row>
    <row r="349" spans="4:4" s="448" customFormat="1">
      <c r="D349" s="477"/>
    </row>
    <row r="350" spans="4:4" s="448" customFormat="1">
      <c r="D350" s="477"/>
    </row>
    <row r="351" spans="4:4" s="448" customFormat="1">
      <c r="D351" s="477"/>
    </row>
    <row r="352" spans="4:4" s="448" customFormat="1">
      <c r="D352" s="477"/>
    </row>
    <row r="353" spans="4:4" s="448" customFormat="1">
      <c r="D353" s="477"/>
    </row>
    <row r="354" spans="4:4" s="448" customFormat="1">
      <c r="D354" s="477"/>
    </row>
    <row r="355" spans="4:4" s="448" customFormat="1">
      <c r="D355" s="477"/>
    </row>
    <row r="356" spans="4:4" s="448" customFormat="1">
      <c r="D356" s="477"/>
    </row>
    <row r="357" spans="4:4" s="448" customFormat="1">
      <c r="D357" s="477"/>
    </row>
    <row r="358" spans="4:4" s="448" customFormat="1">
      <c r="D358" s="477"/>
    </row>
    <row r="359" spans="4:4" s="448" customFormat="1">
      <c r="D359" s="477"/>
    </row>
    <row r="360" spans="4:4" s="448" customFormat="1">
      <c r="D360" s="477"/>
    </row>
    <row r="361" spans="4:4" s="448" customFormat="1">
      <c r="D361" s="477"/>
    </row>
    <row r="362" spans="4:4" s="448" customFormat="1">
      <c r="D362" s="477"/>
    </row>
    <row r="363" spans="4:4" s="448" customFormat="1">
      <c r="D363" s="477"/>
    </row>
    <row r="364" spans="4:4" s="448" customFormat="1">
      <c r="D364" s="477"/>
    </row>
    <row r="365" spans="4:4" s="448" customFormat="1">
      <c r="D365" s="477"/>
    </row>
    <row r="366" spans="4:4" s="448" customFormat="1">
      <c r="D366" s="477"/>
    </row>
    <row r="367" spans="4:4" s="448" customFormat="1">
      <c r="D367" s="477"/>
    </row>
    <row r="368" spans="4:4" s="448" customFormat="1">
      <c r="D368" s="477"/>
    </row>
    <row r="369" spans="4:4" s="448" customFormat="1">
      <c r="D369" s="477"/>
    </row>
    <row r="370" spans="4:4" s="448" customFormat="1">
      <c r="D370" s="477"/>
    </row>
    <row r="371" spans="4:4" s="448" customFormat="1">
      <c r="D371" s="477"/>
    </row>
    <row r="372" spans="4:4" s="448" customFormat="1">
      <c r="D372" s="477"/>
    </row>
    <row r="373" spans="4:4" s="448" customFormat="1">
      <c r="D373" s="477"/>
    </row>
    <row r="374" spans="4:4" s="448" customFormat="1">
      <c r="D374" s="477"/>
    </row>
    <row r="375" spans="4:4" s="448" customFormat="1">
      <c r="D375" s="477"/>
    </row>
    <row r="376" spans="4:4" s="448" customFormat="1">
      <c r="D376" s="477"/>
    </row>
    <row r="377" spans="4:4" s="448" customFormat="1">
      <c r="D377" s="477"/>
    </row>
    <row r="378" spans="4:4" s="448" customFormat="1">
      <c r="D378" s="477"/>
    </row>
    <row r="379" spans="4:4" s="448" customFormat="1">
      <c r="D379" s="477"/>
    </row>
    <row r="380" spans="4:4" s="448" customFormat="1">
      <c r="D380" s="477"/>
    </row>
    <row r="381" spans="4:4" s="448" customFormat="1">
      <c r="D381" s="477"/>
    </row>
    <row r="382" spans="4:4" s="448" customFormat="1">
      <c r="D382" s="477"/>
    </row>
    <row r="383" spans="4:4" s="448" customFormat="1">
      <c r="D383" s="477"/>
    </row>
    <row r="384" spans="4:4" s="448" customFormat="1">
      <c r="D384" s="477"/>
    </row>
    <row r="385" spans="4:4" s="448" customFormat="1">
      <c r="D385" s="477"/>
    </row>
    <row r="386" spans="4:4" s="448" customFormat="1">
      <c r="D386" s="477"/>
    </row>
    <row r="387" spans="4:4" s="448" customFormat="1">
      <c r="D387" s="477"/>
    </row>
    <row r="388" spans="4:4" s="448" customFormat="1">
      <c r="D388" s="477"/>
    </row>
    <row r="389" spans="4:4" s="448" customFormat="1">
      <c r="D389" s="477"/>
    </row>
    <row r="390" spans="4:4" s="448" customFormat="1">
      <c r="D390" s="477"/>
    </row>
    <row r="391" spans="4:4" s="448" customFormat="1">
      <c r="D391" s="477"/>
    </row>
    <row r="392" spans="4:4" s="448" customFormat="1">
      <c r="D392" s="477"/>
    </row>
    <row r="393" spans="4:4" s="448" customFormat="1">
      <c r="D393" s="477"/>
    </row>
    <row r="394" spans="4:4" s="448" customFormat="1">
      <c r="D394" s="477"/>
    </row>
    <row r="395" spans="4:4" s="448" customFormat="1">
      <c r="D395" s="477"/>
    </row>
    <row r="396" spans="4:4" s="448" customFormat="1">
      <c r="D396" s="477"/>
    </row>
    <row r="397" spans="4:4" s="448" customFormat="1">
      <c r="D397" s="477"/>
    </row>
    <row r="398" spans="4:4" s="448" customFormat="1">
      <c r="D398" s="477"/>
    </row>
    <row r="399" spans="4:4" s="448" customFormat="1">
      <c r="D399" s="477"/>
    </row>
    <row r="400" spans="4:4" s="448" customFormat="1">
      <c r="D400" s="477"/>
    </row>
    <row r="401" spans="4:4" s="448" customFormat="1">
      <c r="D401" s="477"/>
    </row>
    <row r="402" spans="4:4" s="448" customFormat="1">
      <c r="D402" s="477"/>
    </row>
    <row r="403" spans="4:4" s="448" customFormat="1">
      <c r="D403" s="477"/>
    </row>
    <row r="404" spans="4:4" s="448" customFormat="1">
      <c r="D404" s="477"/>
    </row>
    <row r="405" spans="4:4" s="448" customFormat="1">
      <c r="D405" s="477"/>
    </row>
    <row r="406" spans="4:4" s="448" customFormat="1">
      <c r="D406" s="477"/>
    </row>
    <row r="407" spans="4:4" s="448" customFormat="1">
      <c r="D407" s="477"/>
    </row>
    <row r="408" spans="4:4" s="448" customFormat="1">
      <c r="D408" s="477"/>
    </row>
    <row r="409" spans="4:4" s="448" customFormat="1">
      <c r="D409" s="477"/>
    </row>
    <row r="410" spans="4:4" s="448" customFormat="1">
      <c r="D410" s="477"/>
    </row>
    <row r="411" spans="4:4" s="448" customFormat="1">
      <c r="D411" s="477"/>
    </row>
    <row r="412" spans="4:4" s="448" customFormat="1">
      <c r="D412" s="477"/>
    </row>
    <row r="413" spans="4:4" s="448" customFormat="1">
      <c r="D413" s="477"/>
    </row>
    <row r="414" spans="4:4" s="448" customFormat="1">
      <c r="D414" s="477"/>
    </row>
    <row r="415" spans="4:4" s="448" customFormat="1">
      <c r="D415" s="477"/>
    </row>
    <row r="416" spans="4:4" s="448" customFormat="1">
      <c r="D416" s="477"/>
    </row>
    <row r="417" spans="4:4" s="448" customFormat="1">
      <c r="D417" s="477"/>
    </row>
    <row r="418" spans="4:4" s="448" customFormat="1">
      <c r="D418" s="477"/>
    </row>
    <row r="419" spans="4:4" s="448" customFormat="1">
      <c r="D419" s="477"/>
    </row>
    <row r="420" spans="4:4" s="448" customFormat="1">
      <c r="D420" s="477"/>
    </row>
    <row r="421" spans="4:4" s="448" customFormat="1">
      <c r="D421" s="477"/>
    </row>
    <row r="422" spans="4:4" s="448" customFormat="1">
      <c r="D422" s="477"/>
    </row>
    <row r="423" spans="4:4" s="448" customFormat="1">
      <c r="D423" s="477"/>
    </row>
    <row r="424" spans="4:4" s="448" customFormat="1">
      <c r="D424" s="477"/>
    </row>
    <row r="425" spans="4:4" s="448" customFormat="1">
      <c r="D425" s="477"/>
    </row>
    <row r="426" spans="4:4" s="448" customFormat="1">
      <c r="D426" s="477"/>
    </row>
    <row r="427" spans="4:4" s="448" customFormat="1">
      <c r="D427" s="477"/>
    </row>
    <row r="428" spans="4:4" s="448" customFormat="1">
      <c r="D428" s="477"/>
    </row>
    <row r="429" spans="4:4" s="448" customFormat="1">
      <c r="D429" s="477"/>
    </row>
    <row r="430" spans="4:4" s="448" customFormat="1">
      <c r="D430" s="477"/>
    </row>
    <row r="431" spans="4:4" s="448" customFormat="1">
      <c r="D431" s="477"/>
    </row>
    <row r="432" spans="4:4" s="448" customFormat="1">
      <c r="D432" s="477"/>
    </row>
    <row r="433" spans="4:4" s="448" customFormat="1">
      <c r="D433" s="477"/>
    </row>
    <row r="434" spans="4:4" s="448" customFormat="1">
      <c r="D434" s="477"/>
    </row>
    <row r="435" spans="4:4" s="448" customFormat="1">
      <c r="D435" s="477"/>
    </row>
    <row r="436" spans="4:4" s="448" customFormat="1">
      <c r="D436" s="477"/>
    </row>
    <row r="437" spans="4:4" s="448" customFormat="1">
      <c r="D437" s="477"/>
    </row>
    <row r="438" spans="4:4" s="448" customFormat="1">
      <c r="D438" s="477"/>
    </row>
    <row r="439" spans="4:4" s="448" customFormat="1">
      <c r="D439" s="477"/>
    </row>
    <row r="440" spans="4:4" s="448" customFormat="1">
      <c r="D440" s="477"/>
    </row>
    <row r="441" spans="4:4" s="448" customFormat="1">
      <c r="D441" s="477"/>
    </row>
    <row r="442" spans="4:4" s="448" customFormat="1">
      <c r="D442" s="477"/>
    </row>
    <row r="443" spans="4:4" s="448" customFormat="1">
      <c r="D443" s="477"/>
    </row>
    <row r="444" spans="4:4" s="448" customFormat="1">
      <c r="D444" s="477"/>
    </row>
    <row r="445" spans="4:4" s="448" customFormat="1">
      <c r="D445" s="477"/>
    </row>
    <row r="446" spans="4:4" s="448" customFormat="1">
      <c r="D446" s="477"/>
    </row>
    <row r="447" spans="4:4" s="448" customFormat="1">
      <c r="D447" s="477"/>
    </row>
    <row r="448" spans="4:4" s="448" customFormat="1">
      <c r="D448" s="477"/>
    </row>
    <row r="449" spans="4:4" s="448" customFormat="1">
      <c r="D449" s="477"/>
    </row>
    <row r="450" spans="4:4" s="448" customFormat="1">
      <c r="D450" s="477"/>
    </row>
    <row r="451" spans="4:4" s="448" customFormat="1">
      <c r="D451" s="477"/>
    </row>
    <row r="452" spans="4:4" s="448" customFormat="1">
      <c r="D452" s="477"/>
    </row>
    <row r="453" spans="4:4" s="448" customFormat="1">
      <c r="D453" s="477"/>
    </row>
    <row r="454" spans="4:4" s="448" customFormat="1">
      <c r="D454" s="477"/>
    </row>
    <row r="455" spans="4:4" s="448" customFormat="1">
      <c r="D455" s="477"/>
    </row>
    <row r="456" spans="4:4" s="448" customFormat="1">
      <c r="D456" s="477"/>
    </row>
    <row r="457" spans="4:4" s="448" customFormat="1">
      <c r="D457" s="477"/>
    </row>
    <row r="458" spans="4:4" s="448" customFormat="1">
      <c r="D458" s="477"/>
    </row>
    <row r="459" spans="4:4" s="448" customFormat="1">
      <c r="D459" s="477"/>
    </row>
    <row r="460" spans="4:4" s="448" customFormat="1">
      <c r="D460" s="477"/>
    </row>
    <row r="461" spans="4:4" s="448" customFormat="1">
      <c r="D461" s="477"/>
    </row>
    <row r="462" spans="4:4" s="448" customFormat="1">
      <c r="D462" s="477"/>
    </row>
    <row r="463" spans="4:4" s="448" customFormat="1">
      <c r="D463" s="477"/>
    </row>
    <row r="464" spans="4:4" s="448" customFormat="1">
      <c r="D464" s="477"/>
    </row>
    <row r="465" spans="4:4" s="448" customFormat="1">
      <c r="D465" s="477"/>
    </row>
    <row r="466" spans="4:4" s="448" customFormat="1">
      <c r="D466" s="477"/>
    </row>
    <row r="467" spans="4:4" s="448" customFormat="1">
      <c r="D467" s="477"/>
    </row>
    <row r="468" spans="4:4" s="448" customFormat="1">
      <c r="D468" s="477"/>
    </row>
    <row r="469" spans="4:4" s="448" customFormat="1">
      <c r="D469" s="477"/>
    </row>
    <row r="470" spans="4:4" s="448" customFormat="1">
      <c r="D470" s="477"/>
    </row>
    <row r="471" spans="4:4" s="448" customFormat="1">
      <c r="D471" s="477"/>
    </row>
    <row r="472" spans="4:4" s="448" customFormat="1">
      <c r="D472" s="477"/>
    </row>
    <row r="473" spans="4:4" s="448" customFormat="1">
      <c r="D473" s="477"/>
    </row>
    <row r="474" spans="4:4" s="448" customFormat="1">
      <c r="D474" s="477"/>
    </row>
    <row r="475" spans="4:4" s="448" customFormat="1">
      <c r="D475" s="477"/>
    </row>
    <row r="476" spans="4:4" s="448" customFormat="1">
      <c r="D476" s="477"/>
    </row>
    <row r="477" spans="4:4" s="448" customFormat="1">
      <c r="D477" s="477"/>
    </row>
    <row r="478" spans="4:4" s="448" customFormat="1">
      <c r="D478" s="477"/>
    </row>
    <row r="479" spans="4:4" s="448" customFormat="1">
      <c r="D479" s="477"/>
    </row>
    <row r="480" spans="4:4" s="448" customFormat="1">
      <c r="D480" s="477"/>
    </row>
    <row r="481" spans="4:4" s="448" customFormat="1">
      <c r="D481" s="477"/>
    </row>
    <row r="482" spans="4:4" s="448" customFormat="1">
      <c r="D482" s="477"/>
    </row>
    <row r="483" spans="4:4" s="448" customFormat="1">
      <c r="D483" s="477"/>
    </row>
    <row r="484" spans="4:4" s="448" customFormat="1">
      <c r="D484" s="477"/>
    </row>
    <row r="485" spans="4:4" s="448" customFormat="1">
      <c r="D485" s="477"/>
    </row>
    <row r="486" spans="4:4" s="448" customFormat="1">
      <c r="D486" s="477"/>
    </row>
    <row r="487" spans="4:4" s="448" customFormat="1">
      <c r="D487" s="477"/>
    </row>
    <row r="488" spans="4:4" s="448" customFormat="1">
      <c r="D488" s="477"/>
    </row>
    <row r="489" spans="4:4" s="448" customFormat="1">
      <c r="D489" s="477"/>
    </row>
    <row r="490" spans="4:4" s="448" customFormat="1">
      <c r="D490" s="477"/>
    </row>
    <row r="491" spans="4:4" s="448" customFormat="1">
      <c r="D491" s="477"/>
    </row>
    <row r="492" spans="4:4" s="448" customFormat="1">
      <c r="D492" s="477"/>
    </row>
    <row r="493" spans="4:4" s="448" customFormat="1">
      <c r="D493" s="477"/>
    </row>
    <row r="494" spans="4:4" s="448" customFormat="1">
      <c r="D494" s="477"/>
    </row>
    <row r="495" spans="4:4" s="448" customFormat="1">
      <c r="D495" s="477"/>
    </row>
    <row r="496" spans="4:4" s="448" customFormat="1">
      <c r="D496" s="477"/>
    </row>
    <row r="497" spans="4:4" s="448" customFormat="1">
      <c r="D497" s="477"/>
    </row>
    <row r="498" spans="4:4" s="448" customFormat="1">
      <c r="D498" s="477"/>
    </row>
    <row r="499" spans="4:4" s="448" customFormat="1">
      <c r="D499" s="477"/>
    </row>
    <row r="500" spans="4:4" s="448" customFormat="1">
      <c r="D500" s="477"/>
    </row>
    <row r="501" spans="4:4" s="448" customFormat="1">
      <c r="D501" s="477"/>
    </row>
    <row r="502" spans="4:4" s="448" customFormat="1">
      <c r="D502" s="477"/>
    </row>
    <row r="503" spans="4:4" s="448" customFormat="1">
      <c r="D503" s="477"/>
    </row>
    <row r="504" spans="4:4" s="448" customFormat="1">
      <c r="D504" s="477"/>
    </row>
    <row r="505" spans="4:4" s="448" customFormat="1">
      <c r="D505" s="477"/>
    </row>
  </sheetData>
  <mergeCells count="2">
    <mergeCell ref="E8:G8"/>
    <mergeCell ref="E9:G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headerFooter scaleWithDoc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9"/>
  <sheetViews>
    <sheetView showGridLines="0" view="pageBreakPreview" zoomScale="90" zoomScaleNormal="100" zoomScaleSheetLayoutView="90" workbookViewId="0">
      <selection activeCell="B5" sqref="B5"/>
    </sheetView>
  </sheetViews>
  <sheetFormatPr defaultColWidth="7.5703125" defaultRowHeight="16.5"/>
  <cols>
    <col min="1" max="1" width="1.28515625" style="452" customWidth="1"/>
    <col min="2" max="2" width="13.140625" style="452" customWidth="1"/>
    <col min="3" max="3" width="29.140625" style="452" customWidth="1"/>
    <col min="4" max="4" width="9.7109375" style="459" customWidth="1"/>
    <col min="5" max="7" width="17.140625" style="452" customWidth="1"/>
    <col min="8" max="8" width="1.140625" style="452" customWidth="1"/>
    <col min="9" max="255" width="7.5703125" style="452"/>
    <col min="256" max="256" width="1.28515625" style="452" customWidth="1"/>
    <col min="257" max="257" width="7.5703125" style="452"/>
    <col min="258" max="258" width="38.140625" style="452" customWidth="1"/>
    <col min="259" max="259" width="1.85546875" style="452" customWidth="1"/>
    <col min="260" max="260" width="10.28515625" style="452" customWidth="1"/>
    <col min="261" max="261" width="18.28515625" style="452" customWidth="1"/>
    <col min="262" max="262" width="19" style="452" customWidth="1"/>
    <col min="263" max="263" width="1.7109375" style="452" customWidth="1"/>
    <col min="264" max="264" width="0.7109375" style="452" customWidth="1"/>
    <col min="265" max="511" width="7.5703125" style="452"/>
    <col min="512" max="512" width="1.28515625" style="452" customWidth="1"/>
    <col min="513" max="513" width="7.5703125" style="452"/>
    <col min="514" max="514" width="38.140625" style="452" customWidth="1"/>
    <col min="515" max="515" width="1.85546875" style="452" customWidth="1"/>
    <col min="516" max="516" width="10.28515625" style="452" customWidth="1"/>
    <col min="517" max="517" width="18.28515625" style="452" customWidth="1"/>
    <col min="518" max="518" width="19" style="452" customWidth="1"/>
    <col min="519" max="519" width="1.7109375" style="452" customWidth="1"/>
    <col min="520" max="520" width="0.7109375" style="452" customWidth="1"/>
    <col min="521" max="767" width="7.5703125" style="452"/>
    <col min="768" max="768" width="1.28515625" style="452" customWidth="1"/>
    <col min="769" max="769" width="7.5703125" style="452"/>
    <col min="770" max="770" width="38.140625" style="452" customWidth="1"/>
    <col min="771" max="771" width="1.85546875" style="452" customWidth="1"/>
    <col min="772" max="772" width="10.28515625" style="452" customWidth="1"/>
    <col min="773" max="773" width="18.28515625" style="452" customWidth="1"/>
    <col min="774" max="774" width="19" style="452" customWidth="1"/>
    <col min="775" max="775" width="1.7109375" style="452" customWidth="1"/>
    <col min="776" max="776" width="0.7109375" style="452" customWidth="1"/>
    <col min="777" max="1023" width="7.5703125" style="452"/>
    <col min="1024" max="1024" width="1.28515625" style="452" customWidth="1"/>
    <col min="1025" max="1025" width="7.5703125" style="452"/>
    <col min="1026" max="1026" width="38.140625" style="452" customWidth="1"/>
    <col min="1027" max="1027" width="1.85546875" style="452" customWidth="1"/>
    <col min="1028" max="1028" width="10.28515625" style="452" customWidth="1"/>
    <col min="1029" max="1029" width="18.28515625" style="452" customWidth="1"/>
    <col min="1030" max="1030" width="19" style="452" customWidth="1"/>
    <col min="1031" max="1031" width="1.7109375" style="452" customWidth="1"/>
    <col min="1032" max="1032" width="0.7109375" style="452" customWidth="1"/>
    <col min="1033" max="1279" width="7.5703125" style="452"/>
    <col min="1280" max="1280" width="1.28515625" style="452" customWidth="1"/>
    <col min="1281" max="1281" width="7.5703125" style="452"/>
    <col min="1282" max="1282" width="38.140625" style="452" customWidth="1"/>
    <col min="1283" max="1283" width="1.85546875" style="452" customWidth="1"/>
    <col min="1284" max="1284" width="10.28515625" style="452" customWidth="1"/>
    <col min="1285" max="1285" width="18.28515625" style="452" customWidth="1"/>
    <col min="1286" max="1286" width="19" style="452" customWidth="1"/>
    <col min="1287" max="1287" width="1.7109375" style="452" customWidth="1"/>
    <col min="1288" max="1288" width="0.7109375" style="452" customWidth="1"/>
    <col min="1289" max="1535" width="7.5703125" style="452"/>
    <col min="1536" max="1536" width="1.28515625" style="452" customWidth="1"/>
    <col min="1537" max="1537" width="7.5703125" style="452"/>
    <col min="1538" max="1538" width="38.140625" style="452" customWidth="1"/>
    <col min="1539" max="1539" width="1.85546875" style="452" customWidth="1"/>
    <col min="1540" max="1540" width="10.28515625" style="452" customWidth="1"/>
    <col min="1541" max="1541" width="18.28515625" style="452" customWidth="1"/>
    <col min="1542" max="1542" width="19" style="452" customWidth="1"/>
    <col min="1543" max="1543" width="1.7109375" style="452" customWidth="1"/>
    <col min="1544" max="1544" width="0.7109375" style="452" customWidth="1"/>
    <col min="1545" max="1791" width="7.5703125" style="452"/>
    <col min="1792" max="1792" width="1.28515625" style="452" customWidth="1"/>
    <col min="1793" max="1793" width="7.5703125" style="452"/>
    <col min="1794" max="1794" width="38.140625" style="452" customWidth="1"/>
    <col min="1795" max="1795" width="1.85546875" style="452" customWidth="1"/>
    <col min="1796" max="1796" width="10.28515625" style="452" customWidth="1"/>
    <col min="1797" max="1797" width="18.28515625" style="452" customWidth="1"/>
    <col min="1798" max="1798" width="19" style="452" customWidth="1"/>
    <col min="1799" max="1799" width="1.7109375" style="452" customWidth="1"/>
    <col min="1800" max="1800" width="0.7109375" style="452" customWidth="1"/>
    <col min="1801" max="2047" width="7.5703125" style="452"/>
    <col min="2048" max="2048" width="1.28515625" style="452" customWidth="1"/>
    <col min="2049" max="2049" width="7.5703125" style="452"/>
    <col min="2050" max="2050" width="38.140625" style="452" customWidth="1"/>
    <col min="2051" max="2051" width="1.85546875" style="452" customWidth="1"/>
    <col min="2052" max="2052" width="10.28515625" style="452" customWidth="1"/>
    <col min="2053" max="2053" width="18.28515625" style="452" customWidth="1"/>
    <col min="2054" max="2054" width="19" style="452" customWidth="1"/>
    <col min="2055" max="2055" width="1.7109375" style="452" customWidth="1"/>
    <col min="2056" max="2056" width="0.7109375" style="452" customWidth="1"/>
    <col min="2057" max="2303" width="7.5703125" style="452"/>
    <col min="2304" max="2304" width="1.28515625" style="452" customWidth="1"/>
    <col min="2305" max="2305" width="7.5703125" style="452"/>
    <col min="2306" max="2306" width="38.140625" style="452" customWidth="1"/>
    <col min="2307" max="2307" width="1.85546875" style="452" customWidth="1"/>
    <col min="2308" max="2308" width="10.28515625" style="452" customWidth="1"/>
    <col min="2309" max="2309" width="18.28515625" style="452" customWidth="1"/>
    <col min="2310" max="2310" width="19" style="452" customWidth="1"/>
    <col min="2311" max="2311" width="1.7109375" style="452" customWidth="1"/>
    <col min="2312" max="2312" width="0.7109375" style="452" customWidth="1"/>
    <col min="2313" max="2559" width="7.5703125" style="452"/>
    <col min="2560" max="2560" width="1.28515625" style="452" customWidth="1"/>
    <col min="2561" max="2561" width="7.5703125" style="452"/>
    <col min="2562" max="2562" width="38.140625" style="452" customWidth="1"/>
    <col min="2563" max="2563" width="1.85546875" style="452" customWidth="1"/>
    <col min="2564" max="2564" width="10.28515625" style="452" customWidth="1"/>
    <col min="2565" max="2565" width="18.28515625" style="452" customWidth="1"/>
    <col min="2566" max="2566" width="19" style="452" customWidth="1"/>
    <col min="2567" max="2567" width="1.7109375" style="452" customWidth="1"/>
    <col min="2568" max="2568" width="0.7109375" style="452" customWidth="1"/>
    <col min="2569" max="2815" width="7.5703125" style="452"/>
    <col min="2816" max="2816" width="1.28515625" style="452" customWidth="1"/>
    <col min="2817" max="2817" width="7.5703125" style="452"/>
    <col min="2818" max="2818" width="38.140625" style="452" customWidth="1"/>
    <col min="2819" max="2819" width="1.85546875" style="452" customWidth="1"/>
    <col min="2820" max="2820" width="10.28515625" style="452" customWidth="1"/>
    <col min="2821" max="2821" width="18.28515625" style="452" customWidth="1"/>
    <col min="2822" max="2822" width="19" style="452" customWidth="1"/>
    <col min="2823" max="2823" width="1.7109375" style="452" customWidth="1"/>
    <col min="2824" max="2824" width="0.7109375" style="452" customWidth="1"/>
    <col min="2825" max="3071" width="7.5703125" style="452"/>
    <col min="3072" max="3072" width="1.28515625" style="452" customWidth="1"/>
    <col min="3073" max="3073" width="7.5703125" style="452"/>
    <col min="3074" max="3074" width="38.140625" style="452" customWidth="1"/>
    <col min="3075" max="3075" width="1.85546875" style="452" customWidth="1"/>
    <col min="3076" max="3076" width="10.28515625" style="452" customWidth="1"/>
    <col min="3077" max="3077" width="18.28515625" style="452" customWidth="1"/>
    <col min="3078" max="3078" width="19" style="452" customWidth="1"/>
    <col min="3079" max="3079" width="1.7109375" style="452" customWidth="1"/>
    <col min="3080" max="3080" width="0.7109375" style="452" customWidth="1"/>
    <col min="3081" max="3327" width="7.5703125" style="452"/>
    <col min="3328" max="3328" width="1.28515625" style="452" customWidth="1"/>
    <col min="3329" max="3329" width="7.5703125" style="452"/>
    <col min="3330" max="3330" width="38.140625" style="452" customWidth="1"/>
    <col min="3331" max="3331" width="1.85546875" style="452" customWidth="1"/>
    <col min="3332" max="3332" width="10.28515625" style="452" customWidth="1"/>
    <col min="3333" max="3333" width="18.28515625" style="452" customWidth="1"/>
    <col min="3334" max="3334" width="19" style="452" customWidth="1"/>
    <col min="3335" max="3335" width="1.7109375" style="452" customWidth="1"/>
    <col min="3336" max="3336" width="0.7109375" style="452" customWidth="1"/>
    <col min="3337" max="3583" width="7.5703125" style="452"/>
    <col min="3584" max="3584" width="1.28515625" style="452" customWidth="1"/>
    <col min="3585" max="3585" width="7.5703125" style="452"/>
    <col min="3586" max="3586" width="38.140625" style="452" customWidth="1"/>
    <col min="3587" max="3587" width="1.85546875" style="452" customWidth="1"/>
    <col min="3588" max="3588" width="10.28515625" style="452" customWidth="1"/>
    <col min="3589" max="3589" width="18.28515625" style="452" customWidth="1"/>
    <col min="3590" max="3590" width="19" style="452" customWidth="1"/>
    <col min="3591" max="3591" width="1.7109375" style="452" customWidth="1"/>
    <col min="3592" max="3592" width="0.7109375" style="452" customWidth="1"/>
    <col min="3593" max="3839" width="7.5703125" style="452"/>
    <col min="3840" max="3840" width="1.28515625" style="452" customWidth="1"/>
    <col min="3841" max="3841" width="7.5703125" style="452"/>
    <col min="3842" max="3842" width="38.140625" style="452" customWidth="1"/>
    <col min="3843" max="3843" width="1.85546875" style="452" customWidth="1"/>
    <col min="3844" max="3844" width="10.28515625" style="452" customWidth="1"/>
    <col min="3845" max="3845" width="18.28515625" style="452" customWidth="1"/>
    <col min="3846" max="3846" width="19" style="452" customWidth="1"/>
    <col min="3847" max="3847" width="1.7109375" style="452" customWidth="1"/>
    <col min="3848" max="3848" width="0.7109375" style="452" customWidth="1"/>
    <col min="3849" max="4095" width="7.5703125" style="452"/>
    <col min="4096" max="4096" width="1.28515625" style="452" customWidth="1"/>
    <col min="4097" max="4097" width="7.5703125" style="452"/>
    <col min="4098" max="4098" width="38.140625" style="452" customWidth="1"/>
    <col min="4099" max="4099" width="1.85546875" style="452" customWidth="1"/>
    <col min="4100" max="4100" width="10.28515625" style="452" customWidth="1"/>
    <col min="4101" max="4101" width="18.28515625" style="452" customWidth="1"/>
    <col min="4102" max="4102" width="19" style="452" customWidth="1"/>
    <col min="4103" max="4103" width="1.7109375" style="452" customWidth="1"/>
    <col min="4104" max="4104" width="0.7109375" style="452" customWidth="1"/>
    <col min="4105" max="4351" width="7.5703125" style="452"/>
    <col min="4352" max="4352" width="1.28515625" style="452" customWidth="1"/>
    <col min="4353" max="4353" width="7.5703125" style="452"/>
    <col min="4354" max="4354" width="38.140625" style="452" customWidth="1"/>
    <col min="4355" max="4355" width="1.85546875" style="452" customWidth="1"/>
    <col min="4356" max="4356" width="10.28515625" style="452" customWidth="1"/>
    <col min="4357" max="4357" width="18.28515625" style="452" customWidth="1"/>
    <col min="4358" max="4358" width="19" style="452" customWidth="1"/>
    <col min="4359" max="4359" width="1.7109375" style="452" customWidth="1"/>
    <col min="4360" max="4360" width="0.7109375" style="452" customWidth="1"/>
    <col min="4361" max="4607" width="7.5703125" style="452"/>
    <col min="4608" max="4608" width="1.28515625" style="452" customWidth="1"/>
    <col min="4609" max="4609" width="7.5703125" style="452"/>
    <col min="4610" max="4610" width="38.140625" style="452" customWidth="1"/>
    <col min="4611" max="4611" width="1.85546875" style="452" customWidth="1"/>
    <col min="4612" max="4612" width="10.28515625" style="452" customWidth="1"/>
    <col min="4613" max="4613" width="18.28515625" style="452" customWidth="1"/>
    <col min="4614" max="4614" width="19" style="452" customWidth="1"/>
    <col min="4615" max="4615" width="1.7109375" style="452" customWidth="1"/>
    <col min="4616" max="4616" width="0.7109375" style="452" customWidth="1"/>
    <col min="4617" max="4863" width="7.5703125" style="452"/>
    <col min="4864" max="4864" width="1.28515625" style="452" customWidth="1"/>
    <col min="4865" max="4865" width="7.5703125" style="452"/>
    <col min="4866" max="4866" width="38.140625" style="452" customWidth="1"/>
    <col min="4867" max="4867" width="1.85546875" style="452" customWidth="1"/>
    <col min="4868" max="4868" width="10.28515625" style="452" customWidth="1"/>
    <col min="4869" max="4869" width="18.28515625" style="452" customWidth="1"/>
    <col min="4870" max="4870" width="19" style="452" customWidth="1"/>
    <col min="4871" max="4871" width="1.7109375" style="452" customWidth="1"/>
    <col min="4872" max="4872" width="0.7109375" style="452" customWidth="1"/>
    <col min="4873" max="5119" width="7.5703125" style="452"/>
    <col min="5120" max="5120" width="1.28515625" style="452" customWidth="1"/>
    <col min="5121" max="5121" width="7.5703125" style="452"/>
    <col min="5122" max="5122" width="38.140625" style="452" customWidth="1"/>
    <col min="5123" max="5123" width="1.85546875" style="452" customWidth="1"/>
    <col min="5124" max="5124" width="10.28515625" style="452" customWidth="1"/>
    <col min="5125" max="5125" width="18.28515625" style="452" customWidth="1"/>
    <col min="5126" max="5126" width="19" style="452" customWidth="1"/>
    <col min="5127" max="5127" width="1.7109375" style="452" customWidth="1"/>
    <col min="5128" max="5128" width="0.7109375" style="452" customWidth="1"/>
    <col min="5129" max="5375" width="7.5703125" style="452"/>
    <col min="5376" max="5376" width="1.28515625" style="452" customWidth="1"/>
    <col min="5377" max="5377" width="7.5703125" style="452"/>
    <col min="5378" max="5378" width="38.140625" style="452" customWidth="1"/>
    <col min="5379" max="5379" width="1.85546875" style="452" customWidth="1"/>
    <col min="5380" max="5380" width="10.28515625" style="452" customWidth="1"/>
    <col min="5381" max="5381" width="18.28515625" style="452" customWidth="1"/>
    <col min="5382" max="5382" width="19" style="452" customWidth="1"/>
    <col min="5383" max="5383" width="1.7109375" style="452" customWidth="1"/>
    <col min="5384" max="5384" width="0.7109375" style="452" customWidth="1"/>
    <col min="5385" max="5631" width="7.5703125" style="452"/>
    <col min="5632" max="5632" width="1.28515625" style="452" customWidth="1"/>
    <col min="5633" max="5633" width="7.5703125" style="452"/>
    <col min="5634" max="5634" width="38.140625" style="452" customWidth="1"/>
    <col min="5635" max="5635" width="1.85546875" style="452" customWidth="1"/>
    <col min="5636" max="5636" width="10.28515625" style="452" customWidth="1"/>
    <col min="5637" max="5637" width="18.28515625" style="452" customWidth="1"/>
    <col min="5638" max="5638" width="19" style="452" customWidth="1"/>
    <col min="5639" max="5639" width="1.7109375" style="452" customWidth="1"/>
    <col min="5640" max="5640" width="0.7109375" style="452" customWidth="1"/>
    <col min="5641" max="5887" width="7.5703125" style="452"/>
    <col min="5888" max="5888" width="1.28515625" style="452" customWidth="1"/>
    <col min="5889" max="5889" width="7.5703125" style="452"/>
    <col min="5890" max="5890" width="38.140625" style="452" customWidth="1"/>
    <col min="5891" max="5891" width="1.85546875" style="452" customWidth="1"/>
    <col min="5892" max="5892" width="10.28515625" style="452" customWidth="1"/>
    <col min="5893" max="5893" width="18.28515625" style="452" customWidth="1"/>
    <col min="5894" max="5894" width="19" style="452" customWidth="1"/>
    <col min="5895" max="5895" width="1.7109375" style="452" customWidth="1"/>
    <col min="5896" max="5896" width="0.7109375" style="452" customWidth="1"/>
    <col min="5897" max="6143" width="7.5703125" style="452"/>
    <col min="6144" max="6144" width="1.28515625" style="452" customWidth="1"/>
    <col min="6145" max="6145" width="7.5703125" style="452"/>
    <col min="6146" max="6146" width="38.140625" style="452" customWidth="1"/>
    <col min="6147" max="6147" width="1.85546875" style="452" customWidth="1"/>
    <col min="6148" max="6148" width="10.28515625" style="452" customWidth="1"/>
    <col min="6149" max="6149" width="18.28515625" style="452" customWidth="1"/>
    <col min="6150" max="6150" width="19" style="452" customWidth="1"/>
    <col min="6151" max="6151" width="1.7109375" style="452" customWidth="1"/>
    <col min="6152" max="6152" width="0.7109375" style="452" customWidth="1"/>
    <col min="6153" max="6399" width="7.5703125" style="452"/>
    <col min="6400" max="6400" width="1.28515625" style="452" customWidth="1"/>
    <col min="6401" max="6401" width="7.5703125" style="452"/>
    <col min="6402" max="6402" width="38.140625" style="452" customWidth="1"/>
    <col min="6403" max="6403" width="1.85546875" style="452" customWidth="1"/>
    <col min="6404" max="6404" width="10.28515625" style="452" customWidth="1"/>
    <col min="6405" max="6405" width="18.28515625" style="452" customWidth="1"/>
    <col min="6406" max="6406" width="19" style="452" customWidth="1"/>
    <col min="6407" max="6407" width="1.7109375" style="452" customWidth="1"/>
    <col min="6408" max="6408" width="0.7109375" style="452" customWidth="1"/>
    <col min="6409" max="6655" width="7.5703125" style="452"/>
    <col min="6656" max="6656" width="1.28515625" style="452" customWidth="1"/>
    <col min="6657" max="6657" width="7.5703125" style="452"/>
    <col min="6658" max="6658" width="38.140625" style="452" customWidth="1"/>
    <col min="6659" max="6659" width="1.85546875" style="452" customWidth="1"/>
    <col min="6660" max="6660" width="10.28515625" style="452" customWidth="1"/>
    <col min="6661" max="6661" width="18.28515625" style="452" customWidth="1"/>
    <col min="6662" max="6662" width="19" style="452" customWidth="1"/>
    <col min="6663" max="6663" width="1.7109375" style="452" customWidth="1"/>
    <col min="6664" max="6664" width="0.7109375" style="452" customWidth="1"/>
    <col min="6665" max="6911" width="7.5703125" style="452"/>
    <col min="6912" max="6912" width="1.28515625" style="452" customWidth="1"/>
    <col min="6913" max="6913" width="7.5703125" style="452"/>
    <col min="6914" max="6914" width="38.140625" style="452" customWidth="1"/>
    <col min="6915" max="6915" width="1.85546875" style="452" customWidth="1"/>
    <col min="6916" max="6916" width="10.28515625" style="452" customWidth="1"/>
    <col min="6917" max="6917" width="18.28515625" style="452" customWidth="1"/>
    <col min="6918" max="6918" width="19" style="452" customWidth="1"/>
    <col min="6919" max="6919" width="1.7109375" style="452" customWidth="1"/>
    <col min="6920" max="6920" width="0.7109375" style="452" customWidth="1"/>
    <col min="6921" max="7167" width="7.5703125" style="452"/>
    <col min="7168" max="7168" width="1.28515625" style="452" customWidth="1"/>
    <col min="7169" max="7169" width="7.5703125" style="452"/>
    <col min="7170" max="7170" width="38.140625" style="452" customWidth="1"/>
    <col min="7171" max="7171" width="1.85546875" style="452" customWidth="1"/>
    <col min="7172" max="7172" width="10.28515625" style="452" customWidth="1"/>
    <col min="7173" max="7173" width="18.28515625" style="452" customWidth="1"/>
    <col min="7174" max="7174" width="19" style="452" customWidth="1"/>
    <col min="7175" max="7175" width="1.7109375" style="452" customWidth="1"/>
    <col min="7176" max="7176" width="0.7109375" style="452" customWidth="1"/>
    <col min="7177" max="7423" width="7.5703125" style="452"/>
    <col min="7424" max="7424" width="1.28515625" style="452" customWidth="1"/>
    <col min="7425" max="7425" width="7.5703125" style="452"/>
    <col min="7426" max="7426" width="38.140625" style="452" customWidth="1"/>
    <col min="7427" max="7427" width="1.85546875" style="452" customWidth="1"/>
    <col min="7428" max="7428" width="10.28515625" style="452" customWidth="1"/>
    <col min="7429" max="7429" width="18.28515625" style="452" customWidth="1"/>
    <col min="7430" max="7430" width="19" style="452" customWidth="1"/>
    <col min="7431" max="7431" width="1.7109375" style="452" customWidth="1"/>
    <col min="7432" max="7432" width="0.7109375" style="452" customWidth="1"/>
    <col min="7433" max="7679" width="7.5703125" style="452"/>
    <col min="7680" max="7680" width="1.28515625" style="452" customWidth="1"/>
    <col min="7681" max="7681" width="7.5703125" style="452"/>
    <col min="7682" max="7682" width="38.140625" style="452" customWidth="1"/>
    <col min="7683" max="7683" width="1.85546875" style="452" customWidth="1"/>
    <col min="7684" max="7684" width="10.28515625" style="452" customWidth="1"/>
    <col min="7685" max="7685" width="18.28515625" style="452" customWidth="1"/>
    <col min="7686" max="7686" width="19" style="452" customWidth="1"/>
    <col min="7687" max="7687" width="1.7109375" style="452" customWidth="1"/>
    <col min="7688" max="7688" width="0.7109375" style="452" customWidth="1"/>
    <col min="7689" max="7935" width="7.5703125" style="452"/>
    <col min="7936" max="7936" width="1.28515625" style="452" customWidth="1"/>
    <col min="7937" max="7937" width="7.5703125" style="452"/>
    <col min="7938" max="7938" width="38.140625" style="452" customWidth="1"/>
    <col min="7939" max="7939" width="1.85546875" style="452" customWidth="1"/>
    <col min="7940" max="7940" width="10.28515625" style="452" customWidth="1"/>
    <col min="7941" max="7941" width="18.28515625" style="452" customWidth="1"/>
    <col min="7942" max="7942" width="19" style="452" customWidth="1"/>
    <col min="7943" max="7943" width="1.7109375" style="452" customWidth="1"/>
    <col min="7944" max="7944" width="0.7109375" style="452" customWidth="1"/>
    <col min="7945" max="8191" width="7.5703125" style="452"/>
    <col min="8192" max="8192" width="1.28515625" style="452" customWidth="1"/>
    <col min="8193" max="8193" width="7.5703125" style="452"/>
    <col min="8194" max="8194" width="38.140625" style="452" customWidth="1"/>
    <col min="8195" max="8195" width="1.85546875" style="452" customWidth="1"/>
    <col min="8196" max="8196" width="10.28515625" style="452" customWidth="1"/>
    <col min="8197" max="8197" width="18.28515625" style="452" customWidth="1"/>
    <col min="8198" max="8198" width="19" style="452" customWidth="1"/>
    <col min="8199" max="8199" width="1.7109375" style="452" customWidth="1"/>
    <col min="8200" max="8200" width="0.7109375" style="452" customWidth="1"/>
    <col min="8201" max="8447" width="7.5703125" style="452"/>
    <col min="8448" max="8448" width="1.28515625" style="452" customWidth="1"/>
    <col min="8449" max="8449" width="7.5703125" style="452"/>
    <col min="8450" max="8450" width="38.140625" style="452" customWidth="1"/>
    <col min="8451" max="8451" width="1.85546875" style="452" customWidth="1"/>
    <col min="8452" max="8452" width="10.28515625" style="452" customWidth="1"/>
    <col min="8453" max="8453" width="18.28515625" style="452" customWidth="1"/>
    <col min="8454" max="8454" width="19" style="452" customWidth="1"/>
    <col min="8455" max="8455" width="1.7109375" style="452" customWidth="1"/>
    <col min="8456" max="8456" width="0.7109375" style="452" customWidth="1"/>
    <col min="8457" max="8703" width="7.5703125" style="452"/>
    <col min="8704" max="8704" width="1.28515625" style="452" customWidth="1"/>
    <col min="8705" max="8705" width="7.5703125" style="452"/>
    <col min="8706" max="8706" width="38.140625" style="452" customWidth="1"/>
    <col min="8707" max="8707" width="1.85546875" style="452" customWidth="1"/>
    <col min="8708" max="8708" width="10.28515625" style="452" customWidth="1"/>
    <col min="8709" max="8709" width="18.28515625" style="452" customWidth="1"/>
    <col min="8710" max="8710" width="19" style="452" customWidth="1"/>
    <col min="8711" max="8711" width="1.7109375" style="452" customWidth="1"/>
    <col min="8712" max="8712" width="0.7109375" style="452" customWidth="1"/>
    <col min="8713" max="8959" width="7.5703125" style="452"/>
    <col min="8960" max="8960" width="1.28515625" style="452" customWidth="1"/>
    <col min="8961" max="8961" width="7.5703125" style="452"/>
    <col min="8962" max="8962" width="38.140625" style="452" customWidth="1"/>
    <col min="8963" max="8963" width="1.85546875" style="452" customWidth="1"/>
    <col min="8964" max="8964" width="10.28515625" style="452" customWidth="1"/>
    <col min="8965" max="8965" width="18.28515625" style="452" customWidth="1"/>
    <col min="8966" max="8966" width="19" style="452" customWidth="1"/>
    <col min="8967" max="8967" width="1.7109375" style="452" customWidth="1"/>
    <col min="8968" max="8968" width="0.7109375" style="452" customWidth="1"/>
    <col min="8969" max="9215" width="7.5703125" style="452"/>
    <col min="9216" max="9216" width="1.28515625" style="452" customWidth="1"/>
    <col min="9217" max="9217" width="7.5703125" style="452"/>
    <col min="9218" max="9218" width="38.140625" style="452" customWidth="1"/>
    <col min="9219" max="9219" width="1.85546875" style="452" customWidth="1"/>
    <col min="9220" max="9220" width="10.28515625" style="452" customWidth="1"/>
    <col min="9221" max="9221" width="18.28515625" style="452" customWidth="1"/>
    <col min="9222" max="9222" width="19" style="452" customWidth="1"/>
    <col min="9223" max="9223" width="1.7109375" style="452" customWidth="1"/>
    <col min="9224" max="9224" width="0.7109375" style="452" customWidth="1"/>
    <col min="9225" max="9471" width="7.5703125" style="452"/>
    <col min="9472" max="9472" width="1.28515625" style="452" customWidth="1"/>
    <col min="9473" max="9473" width="7.5703125" style="452"/>
    <col min="9474" max="9474" width="38.140625" style="452" customWidth="1"/>
    <col min="9475" max="9475" width="1.85546875" style="452" customWidth="1"/>
    <col min="9476" max="9476" width="10.28515625" style="452" customWidth="1"/>
    <col min="9477" max="9477" width="18.28515625" style="452" customWidth="1"/>
    <col min="9478" max="9478" width="19" style="452" customWidth="1"/>
    <col min="9479" max="9479" width="1.7109375" style="452" customWidth="1"/>
    <col min="9480" max="9480" width="0.7109375" style="452" customWidth="1"/>
    <col min="9481" max="9727" width="7.5703125" style="452"/>
    <col min="9728" max="9728" width="1.28515625" style="452" customWidth="1"/>
    <col min="9729" max="9729" width="7.5703125" style="452"/>
    <col min="9730" max="9730" width="38.140625" style="452" customWidth="1"/>
    <col min="9731" max="9731" width="1.85546875" style="452" customWidth="1"/>
    <col min="9732" max="9732" width="10.28515625" style="452" customWidth="1"/>
    <col min="9733" max="9733" width="18.28515625" style="452" customWidth="1"/>
    <col min="9734" max="9734" width="19" style="452" customWidth="1"/>
    <col min="9735" max="9735" width="1.7109375" style="452" customWidth="1"/>
    <col min="9736" max="9736" width="0.7109375" style="452" customWidth="1"/>
    <col min="9737" max="9983" width="7.5703125" style="452"/>
    <col min="9984" max="9984" width="1.28515625" style="452" customWidth="1"/>
    <col min="9985" max="9985" width="7.5703125" style="452"/>
    <col min="9986" max="9986" width="38.140625" style="452" customWidth="1"/>
    <col min="9987" max="9987" width="1.85546875" style="452" customWidth="1"/>
    <col min="9988" max="9988" width="10.28515625" style="452" customWidth="1"/>
    <col min="9989" max="9989" width="18.28515625" style="452" customWidth="1"/>
    <col min="9990" max="9990" width="19" style="452" customWidth="1"/>
    <col min="9991" max="9991" width="1.7109375" style="452" customWidth="1"/>
    <col min="9992" max="9992" width="0.7109375" style="452" customWidth="1"/>
    <col min="9993" max="10239" width="7.5703125" style="452"/>
    <col min="10240" max="10240" width="1.28515625" style="452" customWidth="1"/>
    <col min="10241" max="10241" width="7.5703125" style="452"/>
    <col min="10242" max="10242" width="38.140625" style="452" customWidth="1"/>
    <col min="10243" max="10243" width="1.85546875" style="452" customWidth="1"/>
    <col min="10244" max="10244" width="10.28515625" style="452" customWidth="1"/>
    <col min="10245" max="10245" width="18.28515625" style="452" customWidth="1"/>
    <col min="10246" max="10246" width="19" style="452" customWidth="1"/>
    <col min="10247" max="10247" width="1.7109375" style="452" customWidth="1"/>
    <col min="10248" max="10248" width="0.7109375" style="452" customWidth="1"/>
    <col min="10249" max="10495" width="7.5703125" style="452"/>
    <col min="10496" max="10496" width="1.28515625" style="452" customWidth="1"/>
    <col min="10497" max="10497" width="7.5703125" style="452"/>
    <col min="10498" max="10498" width="38.140625" style="452" customWidth="1"/>
    <col min="10499" max="10499" width="1.85546875" style="452" customWidth="1"/>
    <col min="10500" max="10500" width="10.28515625" style="452" customWidth="1"/>
    <col min="10501" max="10501" width="18.28515625" style="452" customWidth="1"/>
    <col min="10502" max="10502" width="19" style="452" customWidth="1"/>
    <col min="10503" max="10503" width="1.7109375" style="452" customWidth="1"/>
    <col min="10504" max="10504" width="0.7109375" style="452" customWidth="1"/>
    <col min="10505" max="10751" width="7.5703125" style="452"/>
    <col min="10752" max="10752" width="1.28515625" style="452" customWidth="1"/>
    <col min="10753" max="10753" width="7.5703125" style="452"/>
    <col min="10754" max="10754" width="38.140625" style="452" customWidth="1"/>
    <col min="10755" max="10755" width="1.85546875" style="452" customWidth="1"/>
    <col min="10756" max="10756" width="10.28515625" style="452" customWidth="1"/>
    <col min="10757" max="10757" width="18.28515625" style="452" customWidth="1"/>
    <col min="10758" max="10758" width="19" style="452" customWidth="1"/>
    <col min="10759" max="10759" width="1.7109375" style="452" customWidth="1"/>
    <col min="10760" max="10760" width="0.7109375" style="452" customWidth="1"/>
    <col min="10761" max="11007" width="7.5703125" style="452"/>
    <col min="11008" max="11008" width="1.28515625" style="452" customWidth="1"/>
    <col min="11009" max="11009" width="7.5703125" style="452"/>
    <col min="11010" max="11010" width="38.140625" style="452" customWidth="1"/>
    <col min="11011" max="11011" width="1.85546875" style="452" customWidth="1"/>
    <col min="11012" max="11012" width="10.28515625" style="452" customWidth="1"/>
    <col min="11013" max="11013" width="18.28515625" style="452" customWidth="1"/>
    <col min="11014" max="11014" width="19" style="452" customWidth="1"/>
    <col min="11015" max="11015" width="1.7109375" style="452" customWidth="1"/>
    <col min="11016" max="11016" width="0.7109375" style="452" customWidth="1"/>
    <col min="11017" max="11263" width="7.5703125" style="452"/>
    <col min="11264" max="11264" width="1.28515625" style="452" customWidth="1"/>
    <col min="11265" max="11265" width="7.5703125" style="452"/>
    <col min="11266" max="11266" width="38.140625" style="452" customWidth="1"/>
    <col min="11267" max="11267" width="1.85546875" style="452" customWidth="1"/>
    <col min="11268" max="11268" width="10.28515625" style="452" customWidth="1"/>
    <col min="11269" max="11269" width="18.28515625" style="452" customWidth="1"/>
    <col min="11270" max="11270" width="19" style="452" customWidth="1"/>
    <col min="11271" max="11271" width="1.7109375" style="452" customWidth="1"/>
    <col min="11272" max="11272" width="0.7109375" style="452" customWidth="1"/>
    <col min="11273" max="11519" width="7.5703125" style="452"/>
    <col min="11520" max="11520" width="1.28515625" style="452" customWidth="1"/>
    <col min="11521" max="11521" width="7.5703125" style="452"/>
    <col min="11522" max="11522" width="38.140625" style="452" customWidth="1"/>
    <col min="11523" max="11523" width="1.85546875" style="452" customWidth="1"/>
    <col min="11524" max="11524" width="10.28515625" style="452" customWidth="1"/>
    <col min="11525" max="11525" width="18.28515625" style="452" customWidth="1"/>
    <col min="11526" max="11526" width="19" style="452" customWidth="1"/>
    <col min="11527" max="11527" width="1.7109375" style="452" customWidth="1"/>
    <col min="11528" max="11528" width="0.7109375" style="452" customWidth="1"/>
    <col min="11529" max="11775" width="7.5703125" style="452"/>
    <col min="11776" max="11776" width="1.28515625" style="452" customWidth="1"/>
    <col min="11777" max="11777" width="7.5703125" style="452"/>
    <col min="11778" max="11778" width="38.140625" style="452" customWidth="1"/>
    <col min="11779" max="11779" width="1.85546875" style="452" customWidth="1"/>
    <col min="11780" max="11780" width="10.28515625" style="452" customWidth="1"/>
    <col min="11781" max="11781" width="18.28515625" style="452" customWidth="1"/>
    <col min="11782" max="11782" width="19" style="452" customWidth="1"/>
    <col min="11783" max="11783" width="1.7109375" style="452" customWidth="1"/>
    <col min="11784" max="11784" width="0.7109375" style="452" customWidth="1"/>
    <col min="11785" max="12031" width="7.5703125" style="452"/>
    <col min="12032" max="12032" width="1.28515625" style="452" customWidth="1"/>
    <col min="12033" max="12033" width="7.5703125" style="452"/>
    <col min="12034" max="12034" width="38.140625" style="452" customWidth="1"/>
    <col min="12035" max="12035" width="1.85546875" style="452" customWidth="1"/>
    <col min="12036" max="12036" width="10.28515625" style="452" customWidth="1"/>
    <col min="12037" max="12037" width="18.28515625" style="452" customWidth="1"/>
    <col min="12038" max="12038" width="19" style="452" customWidth="1"/>
    <col min="12039" max="12039" width="1.7109375" style="452" customWidth="1"/>
    <col min="12040" max="12040" width="0.7109375" style="452" customWidth="1"/>
    <col min="12041" max="12287" width="7.5703125" style="452"/>
    <col min="12288" max="12288" width="1.28515625" style="452" customWidth="1"/>
    <col min="12289" max="12289" width="7.5703125" style="452"/>
    <col min="12290" max="12290" width="38.140625" style="452" customWidth="1"/>
    <col min="12291" max="12291" width="1.85546875" style="452" customWidth="1"/>
    <col min="12292" max="12292" width="10.28515625" style="452" customWidth="1"/>
    <col min="12293" max="12293" width="18.28515625" style="452" customWidth="1"/>
    <col min="12294" max="12294" width="19" style="452" customWidth="1"/>
    <col min="12295" max="12295" width="1.7109375" style="452" customWidth="1"/>
    <col min="12296" max="12296" width="0.7109375" style="452" customWidth="1"/>
    <col min="12297" max="12543" width="7.5703125" style="452"/>
    <col min="12544" max="12544" width="1.28515625" style="452" customWidth="1"/>
    <col min="12545" max="12545" width="7.5703125" style="452"/>
    <col min="12546" max="12546" width="38.140625" style="452" customWidth="1"/>
    <col min="12547" max="12547" width="1.85546875" style="452" customWidth="1"/>
    <col min="12548" max="12548" width="10.28515625" style="452" customWidth="1"/>
    <col min="12549" max="12549" width="18.28515625" style="452" customWidth="1"/>
    <col min="12550" max="12550" width="19" style="452" customWidth="1"/>
    <col min="12551" max="12551" width="1.7109375" style="452" customWidth="1"/>
    <col min="12552" max="12552" width="0.7109375" style="452" customWidth="1"/>
    <col min="12553" max="12799" width="7.5703125" style="452"/>
    <col min="12800" max="12800" width="1.28515625" style="452" customWidth="1"/>
    <col min="12801" max="12801" width="7.5703125" style="452"/>
    <col min="12802" max="12802" width="38.140625" style="452" customWidth="1"/>
    <col min="12803" max="12803" width="1.85546875" style="452" customWidth="1"/>
    <col min="12804" max="12804" width="10.28515625" style="452" customWidth="1"/>
    <col min="12805" max="12805" width="18.28515625" style="452" customWidth="1"/>
    <col min="12806" max="12806" width="19" style="452" customWidth="1"/>
    <col min="12807" max="12807" width="1.7109375" style="452" customWidth="1"/>
    <col min="12808" max="12808" width="0.7109375" style="452" customWidth="1"/>
    <col min="12809" max="13055" width="7.5703125" style="452"/>
    <col min="13056" max="13056" width="1.28515625" style="452" customWidth="1"/>
    <col min="13057" max="13057" width="7.5703125" style="452"/>
    <col min="13058" max="13058" width="38.140625" style="452" customWidth="1"/>
    <col min="13059" max="13059" width="1.85546875" style="452" customWidth="1"/>
    <col min="13060" max="13060" width="10.28515625" style="452" customWidth="1"/>
    <col min="13061" max="13061" width="18.28515625" style="452" customWidth="1"/>
    <col min="13062" max="13062" width="19" style="452" customWidth="1"/>
    <col min="13063" max="13063" width="1.7109375" style="452" customWidth="1"/>
    <col min="13064" max="13064" width="0.7109375" style="452" customWidth="1"/>
    <col min="13065" max="13311" width="7.5703125" style="452"/>
    <col min="13312" max="13312" width="1.28515625" style="452" customWidth="1"/>
    <col min="13313" max="13313" width="7.5703125" style="452"/>
    <col min="13314" max="13314" width="38.140625" style="452" customWidth="1"/>
    <col min="13315" max="13315" width="1.85546875" style="452" customWidth="1"/>
    <col min="13316" max="13316" width="10.28515625" style="452" customWidth="1"/>
    <col min="13317" max="13317" width="18.28515625" style="452" customWidth="1"/>
    <col min="13318" max="13318" width="19" style="452" customWidth="1"/>
    <col min="13319" max="13319" width="1.7109375" style="452" customWidth="1"/>
    <col min="13320" max="13320" width="0.7109375" style="452" customWidth="1"/>
    <col min="13321" max="13567" width="7.5703125" style="452"/>
    <col min="13568" max="13568" width="1.28515625" style="452" customWidth="1"/>
    <col min="13569" max="13569" width="7.5703125" style="452"/>
    <col min="13570" max="13570" width="38.140625" style="452" customWidth="1"/>
    <col min="13571" max="13571" width="1.85546875" style="452" customWidth="1"/>
    <col min="13572" max="13572" width="10.28515625" style="452" customWidth="1"/>
    <col min="13573" max="13573" width="18.28515625" style="452" customWidth="1"/>
    <col min="13574" max="13574" width="19" style="452" customWidth="1"/>
    <col min="13575" max="13575" width="1.7109375" style="452" customWidth="1"/>
    <col min="13576" max="13576" width="0.7109375" style="452" customWidth="1"/>
    <col min="13577" max="13823" width="7.5703125" style="452"/>
    <col min="13824" max="13824" width="1.28515625" style="452" customWidth="1"/>
    <col min="13825" max="13825" width="7.5703125" style="452"/>
    <col min="13826" max="13826" width="38.140625" style="452" customWidth="1"/>
    <col min="13827" max="13827" width="1.85546875" style="452" customWidth="1"/>
    <col min="13828" max="13828" width="10.28515625" style="452" customWidth="1"/>
    <col min="13829" max="13829" width="18.28515625" style="452" customWidth="1"/>
    <col min="13830" max="13830" width="19" style="452" customWidth="1"/>
    <col min="13831" max="13831" width="1.7109375" style="452" customWidth="1"/>
    <col min="13832" max="13832" width="0.7109375" style="452" customWidth="1"/>
    <col min="13833" max="14079" width="7.5703125" style="452"/>
    <col min="14080" max="14080" width="1.28515625" style="452" customWidth="1"/>
    <col min="14081" max="14081" width="7.5703125" style="452"/>
    <col min="14082" max="14082" width="38.140625" style="452" customWidth="1"/>
    <col min="14083" max="14083" width="1.85546875" style="452" customWidth="1"/>
    <col min="14084" max="14084" width="10.28515625" style="452" customWidth="1"/>
    <col min="14085" max="14085" width="18.28515625" style="452" customWidth="1"/>
    <col min="14086" max="14086" width="19" style="452" customWidth="1"/>
    <col min="14087" max="14087" width="1.7109375" style="452" customWidth="1"/>
    <col min="14088" max="14088" width="0.7109375" style="452" customWidth="1"/>
    <col min="14089" max="14335" width="7.5703125" style="452"/>
    <col min="14336" max="14336" width="1.28515625" style="452" customWidth="1"/>
    <col min="14337" max="14337" width="7.5703125" style="452"/>
    <col min="14338" max="14338" width="38.140625" style="452" customWidth="1"/>
    <col min="14339" max="14339" width="1.85546875" style="452" customWidth="1"/>
    <col min="14340" max="14340" width="10.28515625" style="452" customWidth="1"/>
    <col min="14341" max="14341" width="18.28515625" style="452" customWidth="1"/>
    <col min="14342" max="14342" width="19" style="452" customWidth="1"/>
    <col min="14343" max="14343" width="1.7109375" style="452" customWidth="1"/>
    <col min="14344" max="14344" width="0.7109375" style="452" customWidth="1"/>
    <col min="14345" max="14591" width="7.5703125" style="452"/>
    <col min="14592" max="14592" width="1.28515625" style="452" customWidth="1"/>
    <col min="14593" max="14593" width="7.5703125" style="452"/>
    <col min="14594" max="14594" width="38.140625" style="452" customWidth="1"/>
    <col min="14595" max="14595" width="1.85546875" style="452" customWidth="1"/>
    <col min="14596" max="14596" width="10.28515625" style="452" customWidth="1"/>
    <col min="14597" max="14597" width="18.28515625" style="452" customWidth="1"/>
    <col min="14598" max="14598" width="19" style="452" customWidth="1"/>
    <col min="14599" max="14599" width="1.7109375" style="452" customWidth="1"/>
    <col min="14600" max="14600" width="0.7109375" style="452" customWidth="1"/>
    <col min="14601" max="14847" width="7.5703125" style="452"/>
    <col min="14848" max="14848" width="1.28515625" style="452" customWidth="1"/>
    <col min="14849" max="14849" width="7.5703125" style="452"/>
    <col min="14850" max="14850" width="38.140625" style="452" customWidth="1"/>
    <col min="14851" max="14851" width="1.85546875" style="452" customWidth="1"/>
    <col min="14852" max="14852" width="10.28515625" style="452" customWidth="1"/>
    <col min="14853" max="14853" width="18.28515625" style="452" customWidth="1"/>
    <col min="14854" max="14854" width="19" style="452" customWidth="1"/>
    <col min="14855" max="14855" width="1.7109375" style="452" customWidth="1"/>
    <col min="14856" max="14856" width="0.7109375" style="452" customWidth="1"/>
    <col min="14857" max="15103" width="7.5703125" style="452"/>
    <col min="15104" max="15104" width="1.28515625" style="452" customWidth="1"/>
    <col min="15105" max="15105" width="7.5703125" style="452"/>
    <col min="15106" max="15106" width="38.140625" style="452" customWidth="1"/>
    <col min="15107" max="15107" width="1.85546875" style="452" customWidth="1"/>
    <col min="15108" max="15108" width="10.28515625" style="452" customWidth="1"/>
    <col min="15109" max="15109" width="18.28515625" style="452" customWidth="1"/>
    <col min="15110" max="15110" width="19" style="452" customWidth="1"/>
    <col min="15111" max="15111" width="1.7109375" style="452" customWidth="1"/>
    <col min="15112" max="15112" width="0.7109375" style="452" customWidth="1"/>
    <col min="15113" max="15359" width="7.5703125" style="452"/>
    <col min="15360" max="15360" width="1.28515625" style="452" customWidth="1"/>
    <col min="15361" max="15361" width="7.5703125" style="452"/>
    <col min="15362" max="15362" width="38.140625" style="452" customWidth="1"/>
    <col min="15363" max="15363" width="1.85546875" style="452" customWidth="1"/>
    <col min="15364" max="15364" width="10.28515625" style="452" customWidth="1"/>
    <col min="15365" max="15365" width="18.28515625" style="452" customWidth="1"/>
    <col min="15366" max="15366" width="19" style="452" customWidth="1"/>
    <col min="15367" max="15367" width="1.7109375" style="452" customWidth="1"/>
    <col min="15368" max="15368" width="0.7109375" style="452" customWidth="1"/>
    <col min="15369" max="15615" width="7.5703125" style="452"/>
    <col min="15616" max="15616" width="1.28515625" style="452" customWidth="1"/>
    <col min="15617" max="15617" width="7.5703125" style="452"/>
    <col min="15618" max="15618" width="38.140625" style="452" customWidth="1"/>
    <col min="15619" max="15619" width="1.85546875" style="452" customWidth="1"/>
    <col min="15620" max="15620" width="10.28515625" style="452" customWidth="1"/>
    <col min="15621" max="15621" width="18.28515625" style="452" customWidth="1"/>
    <col min="15622" max="15622" width="19" style="452" customWidth="1"/>
    <col min="15623" max="15623" width="1.7109375" style="452" customWidth="1"/>
    <col min="15624" max="15624" width="0.7109375" style="452" customWidth="1"/>
    <col min="15625" max="15871" width="7.5703125" style="452"/>
    <col min="15872" max="15872" width="1.28515625" style="452" customWidth="1"/>
    <col min="15873" max="15873" width="7.5703125" style="452"/>
    <col min="15874" max="15874" width="38.140625" style="452" customWidth="1"/>
    <col min="15875" max="15875" width="1.85546875" style="452" customWidth="1"/>
    <col min="15876" max="15876" width="10.28515625" style="452" customWidth="1"/>
    <col min="15877" max="15877" width="18.28515625" style="452" customWidth="1"/>
    <col min="15878" max="15878" width="19" style="452" customWidth="1"/>
    <col min="15879" max="15879" width="1.7109375" style="452" customWidth="1"/>
    <col min="15880" max="15880" width="0.7109375" style="452" customWidth="1"/>
    <col min="15881" max="16127" width="7.5703125" style="452"/>
    <col min="16128" max="16128" width="1.28515625" style="452" customWidth="1"/>
    <col min="16129" max="16129" width="7.5703125" style="452"/>
    <col min="16130" max="16130" width="38.140625" style="452" customWidth="1"/>
    <col min="16131" max="16131" width="1.85546875" style="452" customWidth="1"/>
    <col min="16132" max="16132" width="10.28515625" style="452" customWidth="1"/>
    <col min="16133" max="16133" width="18.28515625" style="452" customWidth="1"/>
    <col min="16134" max="16134" width="19" style="452" customWidth="1"/>
    <col min="16135" max="16135" width="1.7109375" style="452" customWidth="1"/>
    <col min="16136" max="16136" width="0.7109375" style="452" customWidth="1"/>
    <col min="16137" max="16384" width="7.5703125" style="452"/>
  </cols>
  <sheetData>
    <row r="2" spans="1:8" ht="16.5" customHeight="1">
      <c r="B2" s="453" t="s">
        <v>1219</v>
      </c>
      <c r="C2" s="454" t="s">
        <v>746</v>
      </c>
    </row>
    <row r="3" spans="1:8" ht="15" customHeight="1">
      <c r="B3" s="453"/>
      <c r="C3" s="454" t="s">
        <v>1170</v>
      </c>
    </row>
    <row r="4" spans="1:8" ht="16.5" customHeight="1">
      <c r="B4" s="456" t="s">
        <v>1220</v>
      </c>
      <c r="C4" s="457" t="s">
        <v>751</v>
      </c>
    </row>
    <row r="5" spans="1:8" ht="15" customHeight="1">
      <c r="B5" s="456"/>
      <c r="C5" s="457" t="s">
        <v>1169</v>
      </c>
    </row>
    <row r="6" spans="1:8" ht="10.15" customHeight="1" thickBot="1">
      <c r="A6" s="457"/>
    </row>
    <row r="7" spans="1:8" ht="3.75" customHeight="1" thickTop="1">
      <c r="A7" s="527"/>
      <c r="B7" s="527"/>
      <c r="C7" s="527"/>
      <c r="D7" s="528"/>
      <c r="E7" s="527"/>
      <c r="F7" s="527"/>
      <c r="G7" s="527"/>
      <c r="H7" s="527"/>
    </row>
    <row r="8" spans="1:8" ht="14.25" customHeight="1">
      <c r="A8" s="448"/>
      <c r="B8" s="577" t="s">
        <v>707</v>
      </c>
      <c r="C8" s="544"/>
      <c r="D8" s="578" t="s">
        <v>1</v>
      </c>
      <c r="E8" s="1726" t="s">
        <v>2</v>
      </c>
      <c r="F8" s="1726"/>
      <c r="G8" s="1726"/>
      <c r="H8" s="448"/>
    </row>
    <row r="9" spans="1:8">
      <c r="A9" s="448"/>
      <c r="B9" s="576" t="s">
        <v>710</v>
      </c>
      <c r="C9" s="544"/>
      <c r="D9" s="579" t="s">
        <v>6</v>
      </c>
      <c r="E9" s="1727" t="s">
        <v>7</v>
      </c>
      <c r="F9" s="1727"/>
      <c r="G9" s="1727"/>
      <c r="H9" s="448"/>
    </row>
    <row r="10" spans="1:8">
      <c r="A10" s="448"/>
      <c r="B10" s="448"/>
      <c r="C10" s="448"/>
      <c r="D10" s="579"/>
      <c r="E10" s="580" t="s">
        <v>2</v>
      </c>
      <c r="F10" s="580" t="s">
        <v>33</v>
      </c>
      <c r="G10" s="580" t="s">
        <v>34</v>
      </c>
      <c r="H10" s="448"/>
    </row>
    <row r="11" spans="1:8">
      <c r="A11" s="448"/>
      <c r="B11" s="448"/>
      <c r="C11" s="448"/>
      <c r="D11" s="579"/>
      <c r="E11" s="581" t="s">
        <v>7</v>
      </c>
      <c r="F11" s="581" t="s">
        <v>35</v>
      </c>
      <c r="G11" s="581" t="s">
        <v>36</v>
      </c>
      <c r="H11" s="448"/>
    </row>
    <row r="12" spans="1:8" ht="4.1500000000000004" customHeight="1">
      <c r="A12" s="473"/>
      <c r="B12" s="473"/>
      <c r="C12" s="473"/>
      <c r="D12" s="566"/>
      <c r="E12" s="473"/>
      <c r="F12" s="473"/>
      <c r="G12" s="473"/>
      <c r="H12" s="473"/>
    </row>
    <row r="13" spans="1:8" ht="6.75" customHeight="1">
      <c r="A13" s="448"/>
      <c r="B13" s="448"/>
      <c r="C13" s="448"/>
      <c r="D13" s="477"/>
      <c r="E13" s="448"/>
      <c r="F13" s="448"/>
      <c r="G13" s="448"/>
      <c r="H13" s="448"/>
    </row>
    <row r="14" spans="1:8" ht="15" customHeight="1">
      <c r="A14" s="448"/>
      <c r="B14" s="461" t="s">
        <v>2</v>
      </c>
      <c r="C14" s="438"/>
      <c r="D14" s="1671">
        <v>2023</v>
      </c>
      <c r="E14" s="423">
        <f>SUM('4.22 (6)'!E14,'4.22 (6)'!I14,'4.22 (7)'!E14,'4.22 (7)'!I14,'4.22 (8)'!E14,'4.22 (8)'!I14)</f>
        <v>148966</v>
      </c>
      <c r="F14" s="423">
        <f>SUM('4.22 (6)'!F14,'4.22 (6)'!J14,'4.22 (7)'!F14,'4.22 (7)'!J14,'4.22 (8)'!F14,'4.22 (8)'!J14)</f>
        <v>55497</v>
      </c>
      <c r="G14" s="423">
        <f>SUM('4.22 (6)'!G14,'4.22 (6)'!K14,'4.22 (7)'!G14,'4.22 (7)'!K14,'4.22 (8)'!G14,'4.22 (8)'!K14)</f>
        <v>93469</v>
      </c>
      <c r="H14" s="438"/>
    </row>
    <row r="15" spans="1:8" ht="15" customHeight="1">
      <c r="A15" s="448"/>
      <c r="B15" s="413" t="s">
        <v>7</v>
      </c>
      <c r="C15" s="438"/>
      <c r="D15" s="1671"/>
      <c r="E15" s="423"/>
      <c r="F15" s="423"/>
      <c r="G15" s="423"/>
      <c r="H15" s="438"/>
    </row>
    <row r="16" spans="1:8" ht="15" customHeight="1">
      <c r="A16" s="448"/>
      <c r="B16" s="413"/>
      <c r="C16" s="438"/>
      <c r="D16" s="427"/>
      <c r="E16" s="423"/>
      <c r="F16" s="423"/>
      <c r="G16" s="423"/>
      <c r="H16" s="438"/>
    </row>
    <row r="17" spans="1:8" ht="15" customHeight="1">
      <c r="A17" s="448"/>
      <c r="B17" s="461" t="s">
        <v>1164</v>
      </c>
      <c r="C17" s="466"/>
      <c r="D17" s="427">
        <v>2023</v>
      </c>
      <c r="E17" s="1675">
        <f>SUM('4.22 (6)'!E17,'4.22 (6)'!I17,'4.22 (7)'!E17,'4.22 (7)'!I17,'4.22 (8)'!E17,'4.22 (8)'!I17)</f>
        <v>294</v>
      </c>
      <c r="F17" s="1675">
        <f>SUM('4.22 (6)'!F17,'4.22 (6)'!J17,'4.22 (7)'!F17,'4.22 (7)'!J17,'4.22 (8)'!F17,'4.22 (8)'!J17)</f>
        <v>177</v>
      </c>
      <c r="G17" s="1675">
        <f>SUM('4.22 (6)'!G17,'4.22 (6)'!K17,'4.22 (7)'!G17,'4.22 (7)'!K17,'4.22 (8)'!G17,'4.22 (8)'!K17)</f>
        <v>117</v>
      </c>
      <c r="H17" s="438"/>
    </row>
    <row r="18" spans="1:8" ht="15" customHeight="1">
      <c r="A18" s="448"/>
      <c r="B18" s="413" t="s">
        <v>1165</v>
      </c>
      <c r="C18" s="482"/>
      <c r="D18" s="427"/>
      <c r="E18" s="514"/>
      <c r="F18" s="514"/>
      <c r="G18" s="514"/>
      <c r="H18" s="438"/>
    </row>
    <row r="19" spans="1:8" ht="15" customHeight="1">
      <c r="A19" s="448"/>
      <c r="B19" s="413"/>
      <c r="C19" s="482"/>
      <c r="D19" s="427"/>
      <c r="E19" s="514"/>
      <c r="F19" s="514"/>
      <c r="G19" s="514"/>
      <c r="H19" s="438"/>
    </row>
    <row r="20" spans="1:8" ht="15" customHeight="1">
      <c r="A20" s="448"/>
      <c r="B20" s="461" t="s">
        <v>713</v>
      </c>
      <c r="C20" s="438"/>
      <c r="D20" s="427">
        <v>2023</v>
      </c>
      <c r="E20" s="1675">
        <f>SUM('4.22 (6)'!E20,'4.22 (6)'!I20,'4.22 (7)'!E20,'4.22 (7)'!I20,'4.22 (8)'!E20,'4.22 (8)'!I20)</f>
        <v>12122</v>
      </c>
      <c r="F20" s="1675">
        <f>SUM('4.22 (6)'!F20,'4.22 (6)'!J20,'4.22 (7)'!F20,'4.22 (7)'!J20,'4.22 (8)'!F20,'4.22 (8)'!J20)</f>
        <v>3073</v>
      </c>
      <c r="G20" s="1675">
        <f>SUM('4.22 (6)'!G20,'4.22 (6)'!K20,'4.22 (7)'!G20,'4.22 (7)'!K20,'4.22 (8)'!G20,'4.22 (8)'!K20)</f>
        <v>9049</v>
      </c>
      <c r="H20" s="438"/>
    </row>
    <row r="21" spans="1:8" ht="15" customHeight="1">
      <c r="A21" s="448"/>
      <c r="B21" s="413" t="s">
        <v>714</v>
      </c>
      <c r="C21" s="461"/>
      <c r="D21" s="427"/>
      <c r="E21" s="514"/>
      <c r="F21" s="514"/>
      <c r="G21" s="514"/>
      <c r="H21" s="438"/>
    </row>
    <row r="22" spans="1:8" ht="15" customHeight="1">
      <c r="A22" s="448"/>
      <c r="B22" s="413"/>
      <c r="C22" s="461"/>
      <c r="D22" s="427"/>
      <c r="E22" s="514"/>
      <c r="F22" s="514"/>
      <c r="G22" s="514"/>
      <c r="H22" s="438"/>
    </row>
    <row r="23" spans="1:8" ht="15" customHeight="1">
      <c r="A23" s="448"/>
      <c r="B23" s="461" t="s">
        <v>754</v>
      </c>
      <c r="C23" s="466"/>
      <c r="D23" s="427">
        <v>2023</v>
      </c>
      <c r="E23" s="1675">
        <f>SUM('4.22 (6)'!E23,'4.22 (6)'!I23,'4.22 (7)'!E23,'4.22 (7)'!I23,'4.22 (8)'!E23,'4.22 (8)'!I23)</f>
        <v>13733</v>
      </c>
      <c r="F23" s="1675">
        <f>SUM('4.22 (6)'!F23,'4.22 (6)'!J23,'4.22 (7)'!F23,'4.22 (7)'!J23,'4.22 (8)'!F23,'4.22 (8)'!J23)</f>
        <v>4627</v>
      </c>
      <c r="G23" s="1675">
        <f>SUM('4.22 (6)'!G23,'4.22 (6)'!K23,'4.22 (7)'!G23,'4.22 (7)'!K23,'4.22 (8)'!G23,'4.22 (8)'!K23)</f>
        <v>9106</v>
      </c>
      <c r="H23" s="438"/>
    </row>
    <row r="24" spans="1:8" ht="15" customHeight="1">
      <c r="A24" s="448"/>
      <c r="B24" s="413" t="s">
        <v>1163</v>
      </c>
      <c r="C24" s="482"/>
      <c r="D24" s="427"/>
      <c r="E24" s="514"/>
      <c r="F24" s="514"/>
      <c r="G24" s="514"/>
      <c r="H24" s="438"/>
    </row>
    <row r="25" spans="1:8" ht="15" customHeight="1">
      <c r="A25" s="448"/>
      <c r="B25" s="413"/>
      <c r="C25" s="482"/>
      <c r="D25" s="427"/>
      <c r="E25" s="514"/>
      <c r="F25" s="514"/>
      <c r="G25" s="514"/>
      <c r="H25" s="438"/>
    </row>
    <row r="26" spans="1:8" ht="15" customHeight="1">
      <c r="A26" s="448"/>
      <c r="B26" s="461" t="s">
        <v>1161</v>
      </c>
      <c r="C26" s="438"/>
      <c r="D26" s="427">
        <v>2023</v>
      </c>
      <c r="E26" s="1675">
        <f>SUM('4.22 (6)'!E26,'4.22 (6)'!I26,'4.22 (7)'!E26,'4.22 (7)'!I26,'4.22 (8)'!E26,'4.22 (8)'!I26)</f>
        <v>12804</v>
      </c>
      <c r="F26" s="1675">
        <f>SUM('4.22 (6)'!F26,'4.22 (6)'!J26,'4.22 (7)'!F26,'4.22 (7)'!J26,'4.22 (8)'!F26,'4.22 (8)'!J26)</f>
        <v>3626</v>
      </c>
      <c r="G26" s="1675">
        <f>SUM('4.22 (6)'!G26,'4.22 (6)'!K26,'4.22 (7)'!G26,'4.22 (7)'!K26,'4.22 (8)'!G26,'4.22 (8)'!K26)</f>
        <v>9178</v>
      </c>
      <c r="H26" s="438"/>
    </row>
    <row r="27" spans="1:8" ht="15" customHeight="1">
      <c r="A27" s="448"/>
      <c r="B27" s="413" t="s">
        <v>1162</v>
      </c>
      <c r="C27" s="438"/>
      <c r="D27" s="427"/>
      <c r="E27" s="514"/>
      <c r="F27" s="514"/>
      <c r="G27" s="514"/>
      <c r="H27" s="438"/>
    </row>
    <row r="28" spans="1:8" ht="15" customHeight="1">
      <c r="A28" s="448"/>
      <c r="B28" s="413"/>
      <c r="C28" s="438"/>
      <c r="D28" s="427"/>
      <c r="E28" s="514"/>
      <c r="F28" s="514"/>
      <c r="G28" s="514"/>
      <c r="H28" s="438"/>
    </row>
    <row r="29" spans="1:8" ht="15" customHeight="1">
      <c r="A29" s="448"/>
      <c r="B29" s="461" t="s">
        <v>1159</v>
      </c>
      <c r="C29" s="466"/>
      <c r="D29" s="427">
        <v>2023</v>
      </c>
      <c r="E29" s="1675">
        <f>SUM('4.22 (6)'!E29,'4.22 (6)'!I29,'4.22 (7)'!E29,'4.22 (7)'!I29,'4.22 (8)'!E29,'4.22 (8)'!I29)</f>
        <v>40343</v>
      </c>
      <c r="F29" s="1675">
        <f>SUM('4.22 (6)'!F29,'4.22 (6)'!J29,'4.22 (7)'!F29,'4.22 (7)'!J29,'4.22 (8)'!F29,'4.22 (8)'!J29)</f>
        <v>12255</v>
      </c>
      <c r="G29" s="1675">
        <f>SUM('4.22 (6)'!G29,'4.22 (6)'!K29,'4.22 (7)'!G29,'4.22 (7)'!K29,'4.22 (8)'!G29,'4.22 (8)'!K29)</f>
        <v>28088</v>
      </c>
      <c r="H29" s="438"/>
    </row>
    <row r="30" spans="1:8" ht="15" customHeight="1">
      <c r="A30" s="448"/>
      <c r="B30" s="413" t="s">
        <v>1160</v>
      </c>
      <c r="C30" s="482"/>
      <c r="D30" s="427"/>
      <c r="E30" s="514"/>
      <c r="F30" s="514"/>
      <c r="G30" s="514"/>
      <c r="H30" s="438"/>
    </row>
    <row r="31" spans="1:8" ht="15" customHeight="1">
      <c r="A31" s="448"/>
      <c r="B31" s="413"/>
      <c r="C31" s="482"/>
      <c r="D31" s="427"/>
      <c r="E31" s="514"/>
      <c r="F31" s="514"/>
      <c r="G31" s="514"/>
      <c r="H31" s="438"/>
    </row>
    <row r="32" spans="1:8" ht="15" customHeight="1">
      <c r="A32" s="448"/>
      <c r="B32" s="461" t="s">
        <v>1157</v>
      </c>
      <c r="C32" s="438"/>
      <c r="D32" s="427">
        <v>2023</v>
      </c>
      <c r="E32" s="1675">
        <f>SUM('4.22 (6)'!E32,'4.22 (6)'!I32,'4.22 (7)'!E32,'4.22 (7)'!I32,'4.22 (8)'!E32,'4.22 (8)'!I32)</f>
        <v>12404</v>
      </c>
      <c r="F32" s="1675">
        <f>SUM('4.22 (6)'!F32,'4.22 (6)'!J32,'4.22 (7)'!F32,'4.22 (7)'!J32,'4.22 (8)'!F32,'4.22 (8)'!J32)</f>
        <v>3313</v>
      </c>
      <c r="G32" s="1675">
        <f>SUM('4.22 (6)'!G32,'4.22 (6)'!K32,'4.22 (7)'!G32,'4.22 (7)'!K32,'4.22 (8)'!G32,'4.22 (8)'!K32)</f>
        <v>9091</v>
      </c>
      <c r="H32" s="438"/>
    </row>
    <row r="33" spans="1:8" ht="15" customHeight="1">
      <c r="A33" s="448"/>
      <c r="B33" s="413" t="s">
        <v>1158</v>
      </c>
      <c r="C33" s="466"/>
      <c r="D33" s="427"/>
      <c r="E33" s="514"/>
      <c r="F33" s="514"/>
      <c r="G33" s="514"/>
      <c r="H33" s="438"/>
    </row>
    <row r="34" spans="1:8" ht="15" customHeight="1">
      <c r="A34" s="448"/>
      <c r="B34" s="462"/>
      <c r="C34" s="466"/>
      <c r="D34" s="427"/>
      <c r="E34" s="514"/>
      <c r="F34" s="514"/>
      <c r="G34" s="514"/>
      <c r="H34" s="438"/>
    </row>
    <row r="35" spans="1:8" ht="15" customHeight="1">
      <c r="A35" s="448"/>
      <c r="B35" s="461" t="s">
        <v>1155</v>
      </c>
      <c r="C35" s="466"/>
      <c r="D35" s="427">
        <v>2023</v>
      </c>
      <c r="E35" s="1675">
        <f>SUM('4.22 (6)'!E35,'4.22 (6)'!I35,'4.22 (7)'!E35,'4.22 (7)'!I35,'4.22 (8)'!E35,'4.22 (8)'!I35)</f>
        <v>10395</v>
      </c>
      <c r="F35" s="1675">
        <f>SUM('4.22 (6)'!F35,'4.22 (6)'!J35,'4.22 (7)'!F35,'4.22 (7)'!J35,'4.22 (8)'!F35,'4.22 (8)'!J35)</f>
        <v>5069</v>
      </c>
      <c r="G35" s="1675">
        <f>SUM('4.22 (6)'!G35,'4.22 (6)'!K35,'4.22 (7)'!G35,'4.22 (7)'!K35,'4.22 (8)'!G35,'4.22 (8)'!K35)</f>
        <v>5326</v>
      </c>
      <c r="H35" s="438"/>
    </row>
    <row r="36" spans="1:8" ht="15" customHeight="1">
      <c r="A36" s="448"/>
      <c r="B36" s="413" t="s">
        <v>1156</v>
      </c>
      <c r="C36" s="482"/>
      <c r="D36" s="427"/>
      <c r="E36" s="514"/>
      <c r="F36" s="514"/>
      <c r="G36" s="514"/>
      <c r="H36" s="438"/>
    </row>
    <row r="37" spans="1:8" ht="15" customHeight="1">
      <c r="A37" s="448"/>
      <c r="B37" s="413"/>
      <c r="C37" s="482"/>
      <c r="D37" s="427"/>
      <c r="E37" s="514"/>
      <c r="F37" s="514"/>
      <c r="G37" s="514"/>
      <c r="H37" s="438"/>
    </row>
    <row r="38" spans="1:8" ht="15" customHeight="1">
      <c r="A38" s="448"/>
      <c r="B38" s="461" t="s">
        <v>759</v>
      </c>
      <c r="C38" s="438"/>
      <c r="D38" s="427">
        <v>2023</v>
      </c>
      <c r="E38" s="1675">
        <f>SUM('4.22 (6)'!E38,'4.22 (6)'!I38,'4.22 (7)'!E38,'4.22 (7)'!I38,'4.22 (8)'!E38,'4.22 (8)'!I38)</f>
        <v>29402</v>
      </c>
      <c r="F38" s="1675">
        <f>SUM('4.22 (6)'!F38,'4.22 (6)'!J38,'4.22 (7)'!F38,'4.22 (7)'!J38,'4.22 (8)'!F38,'4.22 (8)'!J38)</f>
        <v>16874</v>
      </c>
      <c r="G38" s="1675">
        <f>SUM('4.22 (6)'!G38,'4.22 (6)'!K38,'4.22 (7)'!G38,'4.22 (7)'!K38,'4.22 (8)'!G38,'4.22 (8)'!K38)</f>
        <v>12528</v>
      </c>
      <c r="H38" s="438"/>
    </row>
    <row r="39" spans="1:8" ht="15" customHeight="1">
      <c r="A39" s="448"/>
      <c r="B39" s="462" t="s">
        <v>760</v>
      </c>
      <c r="C39" s="466"/>
      <c r="D39" s="427"/>
      <c r="E39" s="514"/>
      <c r="F39" s="514"/>
      <c r="G39" s="514"/>
      <c r="H39" s="438"/>
    </row>
    <row r="40" spans="1:8" ht="15" customHeight="1">
      <c r="A40" s="448"/>
      <c r="B40" s="462"/>
      <c r="C40" s="466"/>
      <c r="D40" s="427"/>
      <c r="E40" s="514"/>
      <c r="F40" s="514"/>
      <c r="G40" s="514"/>
      <c r="H40" s="438"/>
    </row>
    <row r="41" spans="1:8" ht="15" customHeight="1">
      <c r="A41" s="448"/>
      <c r="B41" s="461" t="s">
        <v>1153</v>
      </c>
      <c r="C41" s="466"/>
      <c r="D41" s="427">
        <v>2023</v>
      </c>
      <c r="E41" s="1675">
        <f>SUM('4.22 (6)'!E41,'4.22 (6)'!I41,'4.22 (7)'!E41,'4.22 (7)'!I41,'4.22 (8)'!E41,'4.22 (8)'!I41)</f>
        <v>3092</v>
      </c>
      <c r="F41" s="1675">
        <f>SUM('4.22 (6)'!F41,'4.22 (6)'!J41,'4.22 (7)'!F41,'4.22 (7)'!J41,'4.22 (8)'!F41,'4.22 (8)'!J41)</f>
        <v>1414</v>
      </c>
      <c r="G41" s="1675">
        <f>SUM('4.22 (6)'!G41,'4.22 (6)'!K41,'4.22 (7)'!G41,'4.22 (7)'!K41,'4.22 (8)'!G41,'4.22 (8)'!K41)</f>
        <v>1678</v>
      </c>
      <c r="H41" s="438"/>
    </row>
    <row r="42" spans="1:8" ht="15" customHeight="1">
      <c r="A42" s="448"/>
      <c r="B42" s="462" t="s">
        <v>1154</v>
      </c>
      <c r="C42" s="482"/>
      <c r="D42" s="427"/>
      <c r="E42" s="514"/>
      <c r="F42" s="514"/>
      <c r="G42" s="514"/>
      <c r="H42" s="438"/>
    </row>
    <row r="43" spans="1:8" ht="15" customHeight="1">
      <c r="A43" s="448"/>
      <c r="B43" s="462"/>
      <c r="C43" s="466"/>
      <c r="D43" s="427"/>
      <c r="E43" s="514"/>
      <c r="F43" s="514"/>
      <c r="G43" s="514"/>
      <c r="H43" s="438"/>
    </row>
    <row r="44" spans="1:8" ht="15" customHeight="1">
      <c r="A44" s="448"/>
      <c r="B44" s="461" t="s">
        <v>763</v>
      </c>
      <c r="C44" s="466"/>
      <c r="D44" s="427">
        <v>2023</v>
      </c>
      <c r="E44" s="1675">
        <f>SUM('4.22 (6)'!E44,'4.22 (6)'!I44,'4.22 (7)'!E44,'4.22 (7)'!I44,'4.22 (8)'!E44,'4.22 (8)'!I44)</f>
        <v>7741</v>
      </c>
      <c r="F44" s="1675">
        <f>SUM('4.22 (6)'!F44,'4.22 (6)'!J44,'4.22 (7)'!F44,'4.22 (7)'!J44,'4.22 (8)'!F44,'4.22 (8)'!J44)</f>
        <v>2110</v>
      </c>
      <c r="G44" s="1675">
        <f>SUM('4.22 (6)'!G44,'4.22 (6)'!K44,'4.22 (7)'!G44,'4.22 (7)'!K44,'4.22 (8)'!G44,'4.22 (8)'!K44)</f>
        <v>5631</v>
      </c>
      <c r="H44" s="438"/>
    </row>
    <row r="45" spans="1:8" ht="15" customHeight="1">
      <c r="A45" s="448"/>
      <c r="B45" s="413" t="s">
        <v>764</v>
      </c>
      <c r="C45" s="482"/>
      <c r="D45" s="427"/>
      <c r="E45" s="514"/>
      <c r="F45" s="514"/>
      <c r="G45" s="514"/>
      <c r="H45" s="438"/>
    </row>
    <row r="46" spans="1:8" ht="15" customHeight="1">
      <c r="A46" s="448"/>
      <c r="B46" s="462"/>
      <c r="C46" s="466"/>
      <c r="D46" s="427"/>
      <c r="E46" s="514"/>
      <c r="F46" s="514"/>
      <c r="G46" s="514"/>
      <c r="H46" s="438"/>
    </row>
    <row r="47" spans="1:8" ht="15" customHeight="1">
      <c r="A47" s="448"/>
      <c r="B47" s="461" t="s">
        <v>726</v>
      </c>
      <c r="C47" s="466"/>
      <c r="D47" s="427">
        <v>2023</v>
      </c>
      <c r="E47" s="1675">
        <f>SUM('4.22 (6)'!E47,'4.22 (6)'!I47,'4.22 (7)'!E47,'4.22 (7)'!I47,'4.22 (8)'!E47,'4.22 (8)'!I47)</f>
        <v>6636</v>
      </c>
      <c r="F47" s="1675">
        <f>SUM('4.22 (6)'!F47,'4.22 (6)'!J47,'4.22 (7)'!F47,'4.22 (7)'!J47,'4.22 (8)'!F47,'4.22 (8)'!J47)</f>
        <v>2959</v>
      </c>
      <c r="G47" s="1675">
        <f>SUM('4.22 (6)'!G47,'4.22 (6)'!K47,'4.22 (7)'!G47,'4.22 (7)'!K47,'4.22 (8)'!G47,'4.22 (8)'!K47)</f>
        <v>3677</v>
      </c>
      <c r="H47" s="438"/>
    </row>
    <row r="48" spans="1:8" ht="15" customHeight="1">
      <c r="A48" s="448"/>
      <c r="B48" s="413" t="s">
        <v>727</v>
      </c>
      <c r="C48" s="482"/>
      <c r="D48" s="427"/>
      <c r="E48" s="514"/>
      <c r="F48" s="514"/>
      <c r="G48" s="514"/>
      <c r="H48" s="438"/>
    </row>
    <row r="49" spans="1:8" ht="15" customHeight="1">
      <c r="A49" s="448"/>
      <c r="B49" s="462"/>
      <c r="C49" s="466"/>
      <c r="D49" s="427"/>
      <c r="E49" s="514"/>
      <c r="F49" s="514"/>
      <c r="G49" s="514"/>
      <c r="H49" s="438"/>
    </row>
    <row r="50" spans="1:8" ht="3.75" customHeight="1" thickBot="1">
      <c r="A50" s="484"/>
      <c r="B50" s="569"/>
      <c r="C50" s="569"/>
      <c r="D50" s="537"/>
      <c r="E50" s="537"/>
      <c r="F50" s="537"/>
      <c r="G50" s="537"/>
      <c r="H50" s="537"/>
    </row>
    <row r="51" spans="1:8" s="542" customFormat="1" ht="15" customHeight="1">
      <c r="A51" s="437"/>
      <c r="B51" s="438"/>
      <c r="C51" s="438"/>
      <c r="D51" s="427"/>
      <c r="E51" s="438"/>
      <c r="F51" s="582"/>
      <c r="G51" s="523"/>
      <c r="H51" s="367" t="s">
        <v>829</v>
      </c>
    </row>
    <row r="52" spans="1:8" s="542" customFormat="1" ht="18" customHeight="1">
      <c r="B52" s="529"/>
      <c r="C52" s="529"/>
      <c r="D52" s="574"/>
      <c r="E52" s="529"/>
      <c r="F52" s="529"/>
      <c r="G52" s="524"/>
      <c r="H52" s="368" t="s">
        <v>810</v>
      </c>
    </row>
    <row r="53" spans="1:8" ht="14.25" customHeight="1">
      <c r="H53" s="583"/>
    </row>
    <row r="54" spans="1:8" ht="15" customHeight="1"/>
    <row r="55" spans="1:8" ht="6" customHeight="1">
      <c r="A55" s="454"/>
      <c r="B55" s="448"/>
    </row>
    <row r="56" spans="1:8" ht="4.5" customHeight="1">
      <c r="A56" s="457"/>
      <c r="B56" s="491"/>
      <c r="C56" s="584"/>
      <c r="D56" s="585"/>
      <c r="E56" s="584"/>
      <c r="F56" s="584"/>
      <c r="G56" s="584"/>
    </row>
    <row r="57" spans="1:8" ht="13.5" customHeight="1">
      <c r="A57" s="457"/>
      <c r="B57" s="491"/>
      <c r="C57" s="584"/>
      <c r="D57" s="585"/>
      <c r="E57" s="584"/>
      <c r="F57" s="584"/>
      <c r="G57" s="584"/>
    </row>
    <row r="58" spans="1:8" ht="15.75" customHeight="1">
      <c r="A58" s="454"/>
      <c r="B58" s="491"/>
      <c r="C58" s="584"/>
      <c r="D58" s="585"/>
      <c r="E58" s="584"/>
      <c r="F58" s="584"/>
      <c r="G58" s="584"/>
    </row>
    <row r="59" spans="1:8" ht="17.25" customHeight="1">
      <c r="A59" s="457"/>
      <c r="B59" s="491"/>
      <c r="C59" s="584"/>
      <c r="D59" s="585"/>
      <c r="E59" s="584"/>
      <c r="F59" s="584"/>
      <c r="G59" s="584"/>
    </row>
    <row r="60" spans="1:8">
      <c r="A60" s="454"/>
      <c r="B60" s="584"/>
      <c r="C60" s="584"/>
      <c r="D60" s="585"/>
      <c r="E60" s="584"/>
      <c r="F60" s="584"/>
      <c r="G60" s="584"/>
    </row>
    <row r="61" spans="1:8" ht="1.5" customHeight="1">
      <c r="A61" s="457"/>
      <c r="B61" s="584"/>
      <c r="C61" s="584"/>
      <c r="D61" s="585"/>
      <c r="E61" s="584"/>
      <c r="F61" s="584"/>
      <c r="G61" s="584"/>
    </row>
    <row r="62" spans="1:8" ht="6.75" customHeight="1">
      <c r="A62" s="454"/>
      <c r="B62" s="584"/>
      <c r="C62" s="584"/>
      <c r="D62" s="585"/>
      <c r="E62" s="584"/>
      <c r="F62" s="584"/>
      <c r="G62" s="584"/>
    </row>
    <row r="63" spans="1:8" ht="15" customHeight="1">
      <c r="A63" s="454"/>
      <c r="B63" s="584"/>
      <c r="C63" s="584"/>
      <c r="D63" s="585"/>
      <c r="E63" s="584"/>
      <c r="F63" s="584"/>
      <c r="G63" s="584"/>
    </row>
    <row r="64" spans="1:8" ht="15" customHeight="1">
      <c r="A64" s="454"/>
      <c r="B64" s="584"/>
      <c r="C64" s="584"/>
      <c r="D64" s="585"/>
      <c r="E64" s="584"/>
      <c r="F64" s="584"/>
      <c r="G64" s="584"/>
    </row>
    <row r="65" spans="1:7" ht="19.5" customHeight="1">
      <c r="A65" s="457"/>
      <c r="B65" s="584"/>
      <c r="C65" s="584"/>
      <c r="D65" s="585"/>
      <c r="E65" s="584"/>
      <c r="F65" s="584"/>
      <c r="G65" s="584"/>
    </row>
    <row r="66" spans="1:7" ht="13.5" customHeight="1">
      <c r="A66" s="454"/>
      <c r="B66" s="584"/>
      <c r="C66" s="584"/>
      <c r="D66" s="585"/>
      <c r="E66" s="584"/>
      <c r="F66" s="584"/>
      <c r="G66" s="584"/>
    </row>
    <row r="67" spans="1:7" ht="15" customHeight="1">
      <c r="A67" s="457"/>
      <c r="B67" s="584"/>
      <c r="C67" s="584"/>
      <c r="D67" s="585"/>
      <c r="E67" s="584"/>
      <c r="F67" s="584"/>
      <c r="G67" s="584"/>
    </row>
    <row r="68" spans="1:7" ht="13.5" customHeight="1">
      <c r="A68" s="584"/>
      <c r="B68" s="584"/>
      <c r="C68" s="584"/>
      <c r="D68" s="585"/>
      <c r="E68" s="584"/>
      <c r="F68" s="584"/>
      <c r="G68" s="584"/>
    </row>
    <row r="69" spans="1:7" ht="15" customHeight="1"/>
    <row r="70" spans="1:7" ht="13.5" customHeight="1"/>
    <row r="71" spans="1:7" ht="15" customHeight="1"/>
    <row r="72" spans="1:7" ht="13.5" customHeight="1"/>
    <row r="73" spans="1:7" ht="15" customHeight="1"/>
    <row r="74" spans="1:7" ht="13.5" customHeight="1"/>
    <row r="75" spans="1:7" ht="15" customHeight="1"/>
    <row r="76" spans="1:7" ht="13.5" customHeight="1"/>
    <row r="77" spans="1:7" ht="15" customHeight="1"/>
    <row r="78" spans="1:7" s="448" customFormat="1" ht="13.5" customHeight="1">
      <c r="D78" s="477"/>
    </row>
    <row r="79" spans="1:7" s="448" customFormat="1" ht="15" customHeight="1">
      <c r="D79" s="477"/>
    </row>
    <row r="80" spans="1:7" s="448" customFormat="1" ht="13.5" customHeight="1">
      <c r="D80" s="477"/>
    </row>
    <row r="81" spans="4:4" s="448" customFormat="1" ht="15" customHeight="1">
      <c r="D81" s="477"/>
    </row>
    <row r="82" spans="4:4" s="448" customFormat="1" ht="13.5" customHeight="1">
      <c r="D82" s="477"/>
    </row>
    <row r="83" spans="4:4" s="448" customFormat="1" ht="1.5" customHeight="1">
      <c r="D83" s="477"/>
    </row>
    <row r="84" spans="4:4" s="384" customFormat="1" ht="16.5" customHeight="1">
      <c r="D84" s="492"/>
    </row>
    <row r="85" spans="4:4" s="384" customFormat="1" ht="12" customHeight="1">
      <c r="D85" s="492"/>
    </row>
    <row r="86" spans="4:4" s="448" customFormat="1" ht="9.75" customHeight="1">
      <c r="D86" s="477"/>
    </row>
    <row r="87" spans="4:4" s="448" customFormat="1" ht="15" customHeight="1">
      <c r="D87" s="477"/>
    </row>
    <row r="88" spans="4:4" s="448" customFormat="1" ht="15" customHeight="1">
      <c r="D88" s="477"/>
    </row>
    <row r="89" spans="4:4" s="448" customFormat="1" ht="9.75" customHeight="1">
      <c r="D89" s="477"/>
    </row>
    <row r="90" spans="4:4" s="448" customFormat="1" ht="15" customHeight="1">
      <c r="D90" s="477"/>
    </row>
    <row r="91" spans="4:4" s="448" customFormat="1" ht="9.75" customHeight="1">
      <c r="D91" s="477"/>
    </row>
    <row r="92" spans="4:4" s="448" customFormat="1" ht="15" customHeight="1">
      <c r="D92" s="477"/>
    </row>
    <row r="93" spans="4:4" s="448" customFormat="1" ht="9.75" customHeight="1">
      <c r="D93" s="477"/>
    </row>
    <row r="94" spans="4:4" s="448" customFormat="1" ht="9.75" customHeight="1">
      <c r="D94" s="477"/>
    </row>
    <row r="95" spans="4:4" s="448" customFormat="1" ht="15" customHeight="1">
      <c r="D95" s="477"/>
    </row>
    <row r="96" spans="4:4" s="448" customFormat="1" ht="9.75" customHeight="1">
      <c r="D96" s="477"/>
    </row>
    <row r="97" spans="4:4" s="448" customFormat="1" ht="9.75" customHeight="1">
      <c r="D97" s="477"/>
    </row>
    <row r="98" spans="4:4" s="448" customFormat="1" ht="15" customHeight="1">
      <c r="D98" s="477"/>
    </row>
    <row r="99" spans="4:4" s="448" customFormat="1" ht="9.75" customHeight="1">
      <c r="D99" s="477"/>
    </row>
    <row r="100" spans="4:4" s="448" customFormat="1" ht="15" customHeight="1">
      <c r="D100" s="477"/>
    </row>
    <row r="101" spans="4:4" s="448" customFormat="1" ht="9.75" customHeight="1">
      <c r="D101" s="477"/>
    </row>
    <row r="102" spans="4:4" s="448" customFormat="1" ht="15" customHeight="1">
      <c r="D102" s="477"/>
    </row>
    <row r="103" spans="4:4" s="448" customFormat="1" ht="9.75" customHeight="1">
      <c r="D103" s="477"/>
    </row>
    <row r="104" spans="4:4" s="448" customFormat="1" ht="15" customHeight="1">
      <c r="D104" s="477"/>
    </row>
    <row r="105" spans="4:4" s="448" customFormat="1" ht="9.75" customHeight="1">
      <c r="D105" s="477"/>
    </row>
    <row r="106" spans="4:4" s="448" customFormat="1" ht="18" customHeight="1">
      <c r="D106" s="477"/>
    </row>
    <row r="107" spans="4:4" s="448" customFormat="1" ht="15" customHeight="1">
      <c r="D107" s="477"/>
    </row>
    <row r="108" spans="4:4" s="448" customFormat="1" ht="9.75" customHeight="1">
      <c r="D108" s="477"/>
    </row>
    <row r="109" spans="4:4" s="448" customFormat="1" ht="15" customHeight="1">
      <c r="D109" s="477"/>
    </row>
    <row r="110" spans="4:4" s="448" customFormat="1" ht="9.75" customHeight="1">
      <c r="D110" s="477"/>
    </row>
    <row r="111" spans="4:4" s="448" customFormat="1" ht="5.0999999999999996" customHeight="1">
      <c r="D111" s="477"/>
    </row>
    <row r="112" spans="4:4" s="448" customFormat="1" ht="11.1" customHeight="1">
      <c r="D112" s="477"/>
    </row>
    <row r="113" spans="4:4" s="448" customFormat="1" ht="11.1" customHeight="1">
      <c r="D113" s="477"/>
    </row>
    <row r="114" spans="4:4" s="448" customFormat="1" ht="11.25" customHeight="1">
      <c r="D114" s="477"/>
    </row>
    <row r="115" spans="4:4" s="448" customFormat="1" ht="5.25" customHeight="1">
      <c r="D115" s="477"/>
    </row>
    <row r="116" spans="4:4" s="448" customFormat="1" ht="4.1500000000000004" customHeight="1">
      <c r="D116" s="477"/>
    </row>
    <row r="117" spans="4:4" s="448" customFormat="1" ht="11.1" customHeight="1">
      <c r="D117" s="477"/>
    </row>
    <row r="118" spans="4:4" s="448" customFormat="1" ht="10.5" customHeight="1">
      <c r="D118" s="477"/>
    </row>
    <row r="119" spans="4:4" s="448" customFormat="1">
      <c r="D119" s="477"/>
    </row>
    <row r="120" spans="4:4" s="448" customFormat="1">
      <c r="D120" s="477"/>
    </row>
    <row r="121" spans="4:4" s="448" customFormat="1">
      <c r="D121" s="477"/>
    </row>
    <row r="122" spans="4:4" s="448" customFormat="1">
      <c r="D122" s="477"/>
    </row>
    <row r="123" spans="4:4" s="448" customFormat="1">
      <c r="D123" s="477"/>
    </row>
    <row r="124" spans="4:4" s="448" customFormat="1">
      <c r="D124" s="477"/>
    </row>
    <row r="125" spans="4:4" s="448" customFormat="1">
      <c r="D125" s="477"/>
    </row>
    <row r="126" spans="4:4" s="448" customFormat="1">
      <c r="D126" s="477"/>
    </row>
    <row r="127" spans="4:4" s="448" customFormat="1">
      <c r="D127" s="477"/>
    </row>
    <row r="128" spans="4:4" s="448" customFormat="1">
      <c r="D128" s="477"/>
    </row>
    <row r="129" spans="4:4" s="448" customFormat="1">
      <c r="D129" s="477"/>
    </row>
    <row r="130" spans="4:4" s="448" customFormat="1">
      <c r="D130" s="477"/>
    </row>
    <row r="131" spans="4:4" s="448" customFormat="1">
      <c r="D131" s="477"/>
    </row>
    <row r="132" spans="4:4" s="448" customFormat="1">
      <c r="D132" s="477"/>
    </row>
    <row r="133" spans="4:4" s="448" customFormat="1">
      <c r="D133" s="477"/>
    </row>
    <row r="134" spans="4:4" s="448" customFormat="1">
      <c r="D134" s="477"/>
    </row>
    <row r="135" spans="4:4" s="448" customFormat="1">
      <c r="D135" s="477"/>
    </row>
    <row r="136" spans="4:4" s="448" customFormat="1">
      <c r="D136" s="477"/>
    </row>
    <row r="137" spans="4:4" s="448" customFormat="1">
      <c r="D137" s="477"/>
    </row>
    <row r="138" spans="4:4" s="448" customFormat="1">
      <c r="D138" s="477"/>
    </row>
    <row r="139" spans="4:4" s="448" customFormat="1">
      <c r="D139" s="477"/>
    </row>
    <row r="140" spans="4:4" s="448" customFormat="1">
      <c r="D140" s="477"/>
    </row>
    <row r="141" spans="4:4" s="448" customFormat="1">
      <c r="D141" s="477"/>
    </row>
    <row r="142" spans="4:4" s="448" customFormat="1">
      <c r="D142" s="477"/>
    </row>
    <row r="143" spans="4:4" s="448" customFormat="1">
      <c r="D143" s="477"/>
    </row>
    <row r="144" spans="4:4" s="448" customFormat="1">
      <c r="D144" s="477"/>
    </row>
    <row r="145" spans="4:4" s="448" customFormat="1">
      <c r="D145" s="477"/>
    </row>
    <row r="146" spans="4:4" s="448" customFormat="1">
      <c r="D146" s="477"/>
    </row>
    <row r="147" spans="4:4" s="448" customFormat="1">
      <c r="D147" s="477"/>
    </row>
    <row r="148" spans="4:4" s="448" customFormat="1">
      <c r="D148" s="477"/>
    </row>
    <row r="149" spans="4:4" s="448" customFormat="1">
      <c r="D149" s="477"/>
    </row>
    <row r="150" spans="4:4" s="448" customFormat="1">
      <c r="D150" s="477"/>
    </row>
    <row r="151" spans="4:4" s="448" customFormat="1">
      <c r="D151" s="477"/>
    </row>
    <row r="152" spans="4:4" s="448" customFormat="1">
      <c r="D152" s="477"/>
    </row>
    <row r="153" spans="4:4" s="448" customFormat="1">
      <c r="D153" s="477"/>
    </row>
    <row r="154" spans="4:4" s="448" customFormat="1">
      <c r="D154" s="477"/>
    </row>
    <row r="155" spans="4:4" s="448" customFormat="1">
      <c r="D155" s="477"/>
    </row>
    <row r="156" spans="4:4" s="448" customFormat="1">
      <c r="D156" s="477"/>
    </row>
    <row r="157" spans="4:4" s="448" customFormat="1">
      <c r="D157" s="477"/>
    </row>
    <row r="158" spans="4:4" s="448" customFormat="1">
      <c r="D158" s="477"/>
    </row>
    <row r="159" spans="4:4" s="448" customFormat="1">
      <c r="D159" s="477"/>
    </row>
    <row r="160" spans="4:4" s="448" customFormat="1">
      <c r="D160" s="477"/>
    </row>
    <row r="161" spans="4:4" s="448" customFormat="1">
      <c r="D161" s="477"/>
    </row>
    <row r="162" spans="4:4" s="448" customFormat="1">
      <c r="D162" s="477"/>
    </row>
    <row r="163" spans="4:4" s="448" customFormat="1">
      <c r="D163" s="477"/>
    </row>
    <row r="164" spans="4:4" s="448" customFormat="1">
      <c r="D164" s="477"/>
    </row>
    <row r="165" spans="4:4" s="448" customFormat="1">
      <c r="D165" s="477"/>
    </row>
    <row r="166" spans="4:4" s="448" customFormat="1">
      <c r="D166" s="477"/>
    </row>
    <row r="167" spans="4:4" s="448" customFormat="1">
      <c r="D167" s="477"/>
    </row>
    <row r="168" spans="4:4" s="448" customFormat="1">
      <c r="D168" s="477"/>
    </row>
    <row r="169" spans="4:4" s="448" customFormat="1">
      <c r="D169" s="477"/>
    </row>
    <row r="170" spans="4:4" s="448" customFormat="1">
      <c r="D170" s="477"/>
    </row>
    <row r="171" spans="4:4" s="448" customFormat="1">
      <c r="D171" s="477"/>
    </row>
    <row r="172" spans="4:4" s="448" customFormat="1">
      <c r="D172" s="477"/>
    </row>
    <row r="173" spans="4:4" s="448" customFormat="1">
      <c r="D173" s="477"/>
    </row>
    <row r="174" spans="4:4" s="448" customFormat="1">
      <c r="D174" s="477"/>
    </row>
    <row r="175" spans="4:4" s="448" customFormat="1">
      <c r="D175" s="477"/>
    </row>
    <row r="176" spans="4:4" s="448" customFormat="1">
      <c r="D176" s="477"/>
    </row>
    <row r="177" spans="4:4" s="448" customFormat="1">
      <c r="D177" s="477"/>
    </row>
    <row r="178" spans="4:4" s="448" customFormat="1">
      <c r="D178" s="477"/>
    </row>
    <row r="179" spans="4:4" s="448" customFormat="1">
      <c r="D179" s="477"/>
    </row>
    <row r="180" spans="4:4" s="448" customFormat="1">
      <c r="D180" s="477"/>
    </row>
    <row r="181" spans="4:4" s="448" customFormat="1">
      <c r="D181" s="477"/>
    </row>
    <row r="182" spans="4:4" s="448" customFormat="1">
      <c r="D182" s="477"/>
    </row>
    <row r="183" spans="4:4" s="448" customFormat="1">
      <c r="D183" s="477"/>
    </row>
    <row r="184" spans="4:4" s="448" customFormat="1">
      <c r="D184" s="477"/>
    </row>
    <row r="185" spans="4:4" s="448" customFormat="1">
      <c r="D185" s="477"/>
    </row>
    <row r="186" spans="4:4" s="448" customFormat="1">
      <c r="D186" s="477"/>
    </row>
    <row r="187" spans="4:4" s="448" customFormat="1">
      <c r="D187" s="477"/>
    </row>
    <row r="188" spans="4:4" s="448" customFormat="1">
      <c r="D188" s="477"/>
    </row>
    <row r="189" spans="4:4" s="448" customFormat="1">
      <c r="D189" s="477"/>
    </row>
    <row r="190" spans="4:4" s="448" customFormat="1">
      <c r="D190" s="477"/>
    </row>
    <row r="191" spans="4:4" s="448" customFormat="1">
      <c r="D191" s="477"/>
    </row>
    <row r="192" spans="4:4" s="448" customFormat="1">
      <c r="D192" s="477"/>
    </row>
    <row r="193" spans="4:4" s="448" customFormat="1">
      <c r="D193" s="477"/>
    </row>
    <row r="194" spans="4:4" s="448" customFormat="1">
      <c r="D194" s="477"/>
    </row>
    <row r="195" spans="4:4" s="448" customFormat="1">
      <c r="D195" s="477"/>
    </row>
    <row r="196" spans="4:4" s="448" customFormat="1">
      <c r="D196" s="477"/>
    </row>
    <row r="197" spans="4:4" s="448" customFormat="1">
      <c r="D197" s="477"/>
    </row>
    <row r="198" spans="4:4" s="448" customFormat="1">
      <c r="D198" s="477"/>
    </row>
    <row r="199" spans="4:4" s="448" customFormat="1">
      <c r="D199" s="477"/>
    </row>
    <row r="200" spans="4:4" s="448" customFormat="1">
      <c r="D200" s="477"/>
    </row>
    <row r="201" spans="4:4" s="448" customFormat="1">
      <c r="D201" s="477"/>
    </row>
    <row r="202" spans="4:4" s="448" customFormat="1">
      <c r="D202" s="477"/>
    </row>
    <row r="203" spans="4:4" s="448" customFormat="1">
      <c r="D203" s="477"/>
    </row>
    <row r="204" spans="4:4" s="448" customFormat="1">
      <c r="D204" s="477"/>
    </row>
    <row r="205" spans="4:4" s="448" customFormat="1">
      <c r="D205" s="477"/>
    </row>
    <row r="206" spans="4:4" s="448" customFormat="1">
      <c r="D206" s="477"/>
    </row>
    <row r="207" spans="4:4" s="448" customFormat="1">
      <c r="D207" s="477"/>
    </row>
    <row r="208" spans="4:4" s="448" customFormat="1">
      <c r="D208" s="477"/>
    </row>
    <row r="209" spans="4:4" s="448" customFormat="1">
      <c r="D209" s="477"/>
    </row>
    <row r="210" spans="4:4" s="448" customFormat="1">
      <c r="D210" s="477"/>
    </row>
    <row r="211" spans="4:4" s="448" customFormat="1">
      <c r="D211" s="477"/>
    </row>
    <row r="212" spans="4:4" s="448" customFormat="1">
      <c r="D212" s="477"/>
    </row>
    <row r="213" spans="4:4" s="448" customFormat="1">
      <c r="D213" s="477"/>
    </row>
    <row r="214" spans="4:4" s="448" customFormat="1">
      <c r="D214" s="477"/>
    </row>
    <row r="215" spans="4:4" s="448" customFormat="1">
      <c r="D215" s="477"/>
    </row>
    <row r="216" spans="4:4" s="448" customFormat="1">
      <c r="D216" s="477"/>
    </row>
    <row r="217" spans="4:4" s="448" customFormat="1">
      <c r="D217" s="477"/>
    </row>
    <row r="218" spans="4:4" s="448" customFormat="1">
      <c r="D218" s="477"/>
    </row>
    <row r="219" spans="4:4" s="448" customFormat="1">
      <c r="D219" s="477"/>
    </row>
    <row r="220" spans="4:4" s="448" customFormat="1">
      <c r="D220" s="477"/>
    </row>
    <row r="221" spans="4:4" s="448" customFormat="1">
      <c r="D221" s="477"/>
    </row>
    <row r="222" spans="4:4" s="448" customFormat="1">
      <c r="D222" s="477"/>
    </row>
    <row r="223" spans="4:4" s="448" customFormat="1">
      <c r="D223" s="477"/>
    </row>
    <row r="224" spans="4:4" s="448" customFormat="1">
      <c r="D224" s="477"/>
    </row>
    <row r="225" spans="4:4" s="448" customFormat="1">
      <c r="D225" s="477"/>
    </row>
    <row r="226" spans="4:4" s="448" customFormat="1">
      <c r="D226" s="477"/>
    </row>
    <row r="227" spans="4:4" s="448" customFormat="1">
      <c r="D227" s="477"/>
    </row>
    <row r="228" spans="4:4" s="448" customFormat="1">
      <c r="D228" s="477"/>
    </row>
    <row r="229" spans="4:4" s="448" customFormat="1">
      <c r="D229" s="477"/>
    </row>
    <row r="230" spans="4:4" s="448" customFormat="1">
      <c r="D230" s="477"/>
    </row>
    <row r="231" spans="4:4" s="448" customFormat="1">
      <c r="D231" s="477"/>
    </row>
    <row r="232" spans="4:4" s="448" customFormat="1">
      <c r="D232" s="477"/>
    </row>
    <row r="233" spans="4:4" s="448" customFormat="1">
      <c r="D233" s="477"/>
    </row>
    <row r="234" spans="4:4" s="448" customFormat="1">
      <c r="D234" s="477"/>
    </row>
    <row r="235" spans="4:4" s="448" customFormat="1">
      <c r="D235" s="477"/>
    </row>
    <row r="236" spans="4:4" s="448" customFormat="1">
      <c r="D236" s="477"/>
    </row>
    <row r="237" spans="4:4" s="448" customFormat="1">
      <c r="D237" s="477"/>
    </row>
    <row r="238" spans="4:4" s="448" customFormat="1">
      <c r="D238" s="477"/>
    </row>
    <row r="239" spans="4:4" s="448" customFormat="1">
      <c r="D239" s="477"/>
    </row>
    <row r="240" spans="4:4" s="448" customFormat="1">
      <c r="D240" s="477"/>
    </row>
    <row r="241" spans="4:4" s="448" customFormat="1">
      <c r="D241" s="477"/>
    </row>
    <row r="242" spans="4:4" s="448" customFormat="1">
      <c r="D242" s="477"/>
    </row>
    <row r="243" spans="4:4" s="448" customFormat="1">
      <c r="D243" s="477"/>
    </row>
    <row r="244" spans="4:4" s="448" customFormat="1">
      <c r="D244" s="477"/>
    </row>
    <row r="245" spans="4:4" s="448" customFormat="1">
      <c r="D245" s="477"/>
    </row>
    <row r="246" spans="4:4" s="448" customFormat="1">
      <c r="D246" s="477"/>
    </row>
    <row r="247" spans="4:4" s="448" customFormat="1">
      <c r="D247" s="477"/>
    </row>
    <row r="248" spans="4:4" s="448" customFormat="1">
      <c r="D248" s="477"/>
    </row>
    <row r="249" spans="4:4" s="448" customFormat="1">
      <c r="D249" s="477"/>
    </row>
    <row r="250" spans="4:4" s="448" customFormat="1">
      <c r="D250" s="477"/>
    </row>
    <row r="251" spans="4:4" s="448" customFormat="1">
      <c r="D251" s="477"/>
    </row>
    <row r="252" spans="4:4" s="448" customFormat="1">
      <c r="D252" s="477"/>
    </row>
    <row r="253" spans="4:4" s="448" customFormat="1">
      <c r="D253" s="477"/>
    </row>
    <row r="254" spans="4:4" s="448" customFormat="1">
      <c r="D254" s="477"/>
    </row>
    <row r="255" spans="4:4" s="448" customFormat="1">
      <c r="D255" s="477"/>
    </row>
    <row r="256" spans="4:4" s="448" customFormat="1">
      <c r="D256" s="477"/>
    </row>
    <row r="257" spans="4:4" s="448" customFormat="1">
      <c r="D257" s="477"/>
    </row>
    <row r="258" spans="4:4" s="448" customFormat="1">
      <c r="D258" s="477"/>
    </row>
    <row r="259" spans="4:4" s="448" customFormat="1">
      <c r="D259" s="477"/>
    </row>
    <row r="260" spans="4:4" s="448" customFormat="1">
      <c r="D260" s="477"/>
    </row>
    <row r="261" spans="4:4" s="448" customFormat="1">
      <c r="D261" s="477"/>
    </row>
    <row r="262" spans="4:4" s="448" customFormat="1">
      <c r="D262" s="477"/>
    </row>
    <row r="263" spans="4:4" s="448" customFormat="1">
      <c r="D263" s="477"/>
    </row>
    <row r="264" spans="4:4" s="448" customFormat="1">
      <c r="D264" s="477"/>
    </row>
    <row r="265" spans="4:4" s="448" customFormat="1">
      <c r="D265" s="477"/>
    </row>
    <row r="266" spans="4:4" s="448" customFormat="1">
      <c r="D266" s="477"/>
    </row>
    <row r="267" spans="4:4" s="448" customFormat="1">
      <c r="D267" s="477"/>
    </row>
    <row r="268" spans="4:4" s="448" customFormat="1">
      <c r="D268" s="477"/>
    </row>
    <row r="269" spans="4:4" s="448" customFormat="1">
      <c r="D269" s="477"/>
    </row>
    <row r="270" spans="4:4" s="448" customFormat="1">
      <c r="D270" s="477"/>
    </row>
    <row r="271" spans="4:4" s="448" customFormat="1">
      <c r="D271" s="477"/>
    </row>
    <row r="272" spans="4:4" s="448" customFormat="1">
      <c r="D272" s="477"/>
    </row>
    <row r="273" spans="4:4" s="448" customFormat="1">
      <c r="D273" s="477"/>
    </row>
    <row r="274" spans="4:4" s="448" customFormat="1">
      <c r="D274" s="477"/>
    </row>
    <row r="275" spans="4:4" s="448" customFormat="1">
      <c r="D275" s="477"/>
    </row>
    <row r="276" spans="4:4" s="448" customFormat="1">
      <c r="D276" s="477"/>
    </row>
    <row r="277" spans="4:4" s="448" customFormat="1">
      <c r="D277" s="477"/>
    </row>
    <row r="278" spans="4:4" s="448" customFormat="1">
      <c r="D278" s="477"/>
    </row>
    <row r="279" spans="4:4" s="448" customFormat="1">
      <c r="D279" s="477"/>
    </row>
    <row r="280" spans="4:4" s="448" customFormat="1">
      <c r="D280" s="477"/>
    </row>
    <row r="281" spans="4:4" s="448" customFormat="1">
      <c r="D281" s="477"/>
    </row>
    <row r="282" spans="4:4" s="448" customFormat="1">
      <c r="D282" s="477"/>
    </row>
    <row r="283" spans="4:4" s="448" customFormat="1">
      <c r="D283" s="477"/>
    </row>
    <row r="284" spans="4:4" s="448" customFormat="1">
      <c r="D284" s="477"/>
    </row>
    <row r="285" spans="4:4" s="448" customFormat="1">
      <c r="D285" s="477"/>
    </row>
    <row r="286" spans="4:4" s="448" customFormat="1">
      <c r="D286" s="477"/>
    </row>
    <row r="287" spans="4:4" s="448" customFormat="1">
      <c r="D287" s="477"/>
    </row>
    <row r="288" spans="4:4" s="448" customFormat="1">
      <c r="D288" s="477"/>
    </row>
    <row r="289" spans="4:4" s="448" customFormat="1">
      <c r="D289" s="477"/>
    </row>
    <row r="290" spans="4:4" s="448" customFormat="1">
      <c r="D290" s="477"/>
    </row>
    <row r="291" spans="4:4" s="448" customFormat="1">
      <c r="D291" s="477"/>
    </row>
    <row r="292" spans="4:4" s="448" customFormat="1">
      <c r="D292" s="477"/>
    </row>
    <row r="293" spans="4:4" s="448" customFormat="1">
      <c r="D293" s="477"/>
    </row>
    <row r="294" spans="4:4" s="448" customFormat="1">
      <c r="D294" s="477"/>
    </row>
    <row r="295" spans="4:4" s="448" customFormat="1">
      <c r="D295" s="477"/>
    </row>
    <row r="296" spans="4:4" s="448" customFormat="1">
      <c r="D296" s="477"/>
    </row>
    <row r="297" spans="4:4" s="448" customFormat="1">
      <c r="D297" s="477"/>
    </row>
    <row r="298" spans="4:4" s="448" customFormat="1">
      <c r="D298" s="477"/>
    </row>
    <row r="299" spans="4:4" s="448" customFormat="1">
      <c r="D299" s="477"/>
    </row>
    <row r="300" spans="4:4" s="448" customFormat="1">
      <c r="D300" s="477"/>
    </row>
    <row r="301" spans="4:4" s="448" customFormat="1">
      <c r="D301" s="477"/>
    </row>
    <row r="302" spans="4:4" s="448" customFormat="1">
      <c r="D302" s="477"/>
    </row>
    <row r="303" spans="4:4" s="448" customFormat="1">
      <c r="D303" s="477"/>
    </row>
    <row r="304" spans="4:4" s="448" customFormat="1">
      <c r="D304" s="477"/>
    </row>
    <row r="305" spans="4:4" s="448" customFormat="1">
      <c r="D305" s="477"/>
    </row>
    <row r="306" spans="4:4" s="448" customFormat="1">
      <c r="D306" s="477"/>
    </row>
    <row r="307" spans="4:4" s="448" customFormat="1">
      <c r="D307" s="477"/>
    </row>
    <row r="308" spans="4:4" s="448" customFormat="1">
      <c r="D308" s="477"/>
    </row>
    <row r="309" spans="4:4" s="448" customFormat="1">
      <c r="D309" s="477"/>
    </row>
    <row r="310" spans="4:4" s="448" customFormat="1">
      <c r="D310" s="477"/>
    </row>
    <row r="311" spans="4:4" s="448" customFormat="1">
      <c r="D311" s="477"/>
    </row>
    <row r="312" spans="4:4" s="448" customFormat="1">
      <c r="D312" s="477"/>
    </row>
    <row r="313" spans="4:4" s="448" customFormat="1">
      <c r="D313" s="477"/>
    </row>
    <row r="314" spans="4:4" s="448" customFormat="1">
      <c r="D314" s="477"/>
    </row>
    <row r="315" spans="4:4" s="448" customFormat="1">
      <c r="D315" s="477"/>
    </row>
    <row r="316" spans="4:4" s="448" customFormat="1">
      <c r="D316" s="477"/>
    </row>
    <row r="317" spans="4:4" s="448" customFormat="1">
      <c r="D317" s="477"/>
    </row>
    <row r="318" spans="4:4" s="448" customFormat="1">
      <c r="D318" s="477"/>
    </row>
    <row r="319" spans="4:4" s="448" customFormat="1">
      <c r="D319" s="477"/>
    </row>
    <row r="320" spans="4:4" s="448" customFormat="1">
      <c r="D320" s="477"/>
    </row>
    <row r="321" spans="4:4" s="448" customFormat="1">
      <c r="D321" s="477"/>
    </row>
    <row r="322" spans="4:4" s="448" customFormat="1">
      <c r="D322" s="477"/>
    </row>
    <row r="323" spans="4:4" s="448" customFormat="1">
      <c r="D323" s="477"/>
    </row>
    <row r="324" spans="4:4" s="448" customFormat="1">
      <c r="D324" s="477"/>
    </row>
    <row r="325" spans="4:4" s="448" customFormat="1">
      <c r="D325" s="477"/>
    </row>
    <row r="326" spans="4:4" s="448" customFormat="1">
      <c r="D326" s="477"/>
    </row>
    <row r="327" spans="4:4" s="448" customFormat="1">
      <c r="D327" s="477"/>
    </row>
    <row r="328" spans="4:4" s="448" customFormat="1">
      <c r="D328" s="477"/>
    </row>
    <row r="329" spans="4:4" s="448" customFormat="1">
      <c r="D329" s="477"/>
    </row>
    <row r="330" spans="4:4" s="448" customFormat="1">
      <c r="D330" s="477"/>
    </row>
    <row r="331" spans="4:4" s="448" customFormat="1">
      <c r="D331" s="477"/>
    </row>
    <row r="332" spans="4:4" s="448" customFormat="1">
      <c r="D332" s="477"/>
    </row>
    <row r="333" spans="4:4" s="448" customFormat="1">
      <c r="D333" s="477"/>
    </row>
    <row r="334" spans="4:4" s="448" customFormat="1">
      <c r="D334" s="477"/>
    </row>
    <row r="335" spans="4:4" s="448" customFormat="1">
      <c r="D335" s="477"/>
    </row>
    <row r="336" spans="4:4" s="448" customFormat="1">
      <c r="D336" s="477"/>
    </row>
    <row r="337" spans="4:4" s="448" customFormat="1">
      <c r="D337" s="477"/>
    </row>
    <row r="338" spans="4:4" s="448" customFormat="1">
      <c r="D338" s="477"/>
    </row>
    <row r="339" spans="4:4" s="448" customFormat="1">
      <c r="D339" s="477"/>
    </row>
    <row r="340" spans="4:4" s="448" customFormat="1">
      <c r="D340" s="477"/>
    </row>
    <row r="341" spans="4:4" s="448" customFormat="1">
      <c r="D341" s="477"/>
    </row>
    <row r="342" spans="4:4" s="448" customFormat="1">
      <c r="D342" s="477"/>
    </row>
    <row r="343" spans="4:4" s="448" customFormat="1">
      <c r="D343" s="477"/>
    </row>
    <row r="344" spans="4:4" s="448" customFormat="1">
      <c r="D344" s="477"/>
    </row>
    <row r="345" spans="4:4" s="448" customFormat="1">
      <c r="D345" s="477"/>
    </row>
    <row r="346" spans="4:4" s="448" customFormat="1">
      <c r="D346" s="477"/>
    </row>
    <row r="347" spans="4:4" s="448" customFormat="1">
      <c r="D347" s="477"/>
    </row>
    <row r="348" spans="4:4" s="448" customFormat="1">
      <c r="D348" s="477"/>
    </row>
    <row r="349" spans="4:4" s="448" customFormat="1">
      <c r="D349" s="477"/>
    </row>
    <row r="350" spans="4:4" s="448" customFormat="1">
      <c r="D350" s="477"/>
    </row>
    <row r="351" spans="4:4" s="448" customFormat="1">
      <c r="D351" s="477"/>
    </row>
    <row r="352" spans="4:4" s="448" customFormat="1">
      <c r="D352" s="477"/>
    </row>
    <row r="353" spans="4:4" s="448" customFormat="1">
      <c r="D353" s="477"/>
    </row>
    <row r="354" spans="4:4" s="448" customFormat="1">
      <c r="D354" s="477"/>
    </row>
    <row r="355" spans="4:4" s="448" customFormat="1">
      <c r="D355" s="477"/>
    </row>
    <row r="356" spans="4:4" s="448" customFormat="1">
      <c r="D356" s="477"/>
    </row>
    <row r="357" spans="4:4" s="448" customFormat="1">
      <c r="D357" s="477"/>
    </row>
    <row r="358" spans="4:4" s="448" customFormat="1">
      <c r="D358" s="477"/>
    </row>
    <row r="359" spans="4:4" s="448" customFormat="1">
      <c r="D359" s="477"/>
    </row>
    <row r="360" spans="4:4" s="448" customFormat="1">
      <c r="D360" s="477"/>
    </row>
    <row r="361" spans="4:4" s="448" customFormat="1">
      <c r="D361" s="477"/>
    </row>
    <row r="362" spans="4:4" s="448" customFormat="1">
      <c r="D362" s="477"/>
    </row>
    <row r="363" spans="4:4" s="448" customFormat="1">
      <c r="D363" s="477"/>
    </row>
    <row r="364" spans="4:4" s="448" customFormat="1">
      <c r="D364" s="477"/>
    </row>
    <row r="365" spans="4:4" s="448" customFormat="1">
      <c r="D365" s="477"/>
    </row>
    <row r="366" spans="4:4" s="448" customFormat="1">
      <c r="D366" s="477"/>
    </row>
    <row r="367" spans="4:4" s="448" customFormat="1">
      <c r="D367" s="477"/>
    </row>
    <row r="368" spans="4:4" s="448" customFormat="1">
      <c r="D368" s="477"/>
    </row>
    <row r="369" spans="4:4" s="448" customFormat="1">
      <c r="D369" s="477"/>
    </row>
    <row r="370" spans="4:4" s="448" customFormat="1">
      <c r="D370" s="477"/>
    </row>
    <row r="371" spans="4:4" s="448" customFormat="1">
      <c r="D371" s="477"/>
    </row>
    <row r="372" spans="4:4" s="448" customFormat="1">
      <c r="D372" s="477"/>
    </row>
    <row r="373" spans="4:4" s="448" customFormat="1">
      <c r="D373" s="477"/>
    </row>
    <row r="374" spans="4:4" s="448" customFormat="1">
      <c r="D374" s="477"/>
    </row>
    <row r="375" spans="4:4" s="448" customFormat="1">
      <c r="D375" s="477"/>
    </row>
    <row r="376" spans="4:4" s="448" customFormat="1">
      <c r="D376" s="477"/>
    </row>
    <row r="377" spans="4:4" s="448" customFormat="1">
      <c r="D377" s="477"/>
    </row>
    <row r="378" spans="4:4" s="448" customFormat="1">
      <c r="D378" s="477"/>
    </row>
    <row r="379" spans="4:4" s="448" customFormat="1">
      <c r="D379" s="477"/>
    </row>
    <row r="380" spans="4:4" s="448" customFormat="1">
      <c r="D380" s="477"/>
    </row>
    <row r="381" spans="4:4" s="448" customFormat="1">
      <c r="D381" s="477"/>
    </row>
    <row r="382" spans="4:4" s="448" customFormat="1">
      <c r="D382" s="477"/>
    </row>
    <row r="383" spans="4:4" s="448" customFormat="1">
      <c r="D383" s="477"/>
    </row>
    <row r="384" spans="4:4" s="448" customFormat="1">
      <c r="D384" s="477"/>
    </row>
    <row r="385" spans="4:4" s="448" customFormat="1">
      <c r="D385" s="477"/>
    </row>
    <row r="386" spans="4:4" s="448" customFormat="1">
      <c r="D386" s="477"/>
    </row>
    <row r="387" spans="4:4" s="448" customFormat="1">
      <c r="D387" s="477"/>
    </row>
    <row r="388" spans="4:4" s="448" customFormat="1">
      <c r="D388" s="477"/>
    </row>
    <row r="389" spans="4:4" s="448" customFormat="1">
      <c r="D389" s="477"/>
    </row>
    <row r="390" spans="4:4" s="448" customFormat="1">
      <c r="D390" s="477"/>
    </row>
    <row r="391" spans="4:4" s="448" customFormat="1">
      <c r="D391" s="477"/>
    </row>
    <row r="392" spans="4:4" s="448" customFormat="1">
      <c r="D392" s="477"/>
    </row>
    <row r="393" spans="4:4" s="448" customFormat="1">
      <c r="D393" s="477"/>
    </row>
    <row r="394" spans="4:4" s="448" customFormat="1">
      <c r="D394" s="477"/>
    </row>
    <row r="395" spans="4:4" s="448" customFormat="1">
      <c r="D395" s="477"/>
    </row>
    <row r="396" spans="4:4" s="448" customFormat="1">
      <c r="D396" s="477"/>
    </row>
    <row r="397" spans="4:4" s="448" customFormat="1">
      <c r="D397" s="477"/>
    </row>
    <row r="398" spans="4:4" s="448" customFormat="1">
      <c r="D398" s="477"/>
    </row>
    <row r="399" spans="4:4" s="448" customFormat="1">
      <c r="D399" s="477"/>
    </row>
    <row r="400" spans="4:4" s="448" customFormat="1">
      <c r="D400" s="477"/>
    </row>
    <row r="401" spans="4:4" s="448" customFormat="1">
      <c r="D401" s="477"/>
    </row>
    <row r="402" spans="4:4" s="448" customFormat="1">
      <c r="D402" s="477"/>
    </row>
    <row r="403" spans="4:4" s="448" customFormat="1">
      <c r="D403" s="477"/>
    </row>
    <row r="404" spans="4:4" s="448" customFormat="1">
      <c r="D404" s="477"/>
    </row>
    <row r="405" spans="4:4" s="448" customFormat="1">
      <c r="D405" s="477"/>
    </row>
    <row r="406" spans="4:4" s="448" customFormat="1">
      <c r="D406" s="477"/>
    </row>
    <row r="407" spans="4:4" s="448" customFormat="1">
      <c r="D407" s="477"/>
    </row>
    <row r="408" spans="4:4" s="448" customFormat="1">
      <c r="D408" s="477"/>
    </row>
    <row r="409" spans="4:4" s="448" customFormat="1">
      <c r="D409" s="477"/>
    </row>
    <row r="410" spans="4:4" s="448" customFormat="1">
      <c r="D410" s="477"/>
    </row>
    <row r="411" spans="4:4" s="448" customFormat="1">
      <c r="D411" s="477"/>
    </row>
    <row r="412" spans="4:4" s="448" customFormat="1">
      <c r="D412" s="477"/>
    </row>
    <row r="413" spans="4:4" s="448" customFormat="1">
      <c r="D413" s="477"/>
    </row>
    <row r="414" spans="4:4" s="448" customFormat="1">
      <c r="D414" s="477"/>
    </row>
    <row r="415" spans="4:4" s="448" customFormat="1">
      <c r="D415" s="477"/>
    </row>
    <row r="416" spans="4:4" s="448" customFormat="1">
      <c r="D416" s="477"/>
    </row>
    <row r="417" spans="4:4" s="448" customFormat="1">
      <c r="D417" s="477"/>
    </row>
    <row r="418" spans="4:4" s="448" customFormat="1">
      <c r="D418" s="477"/>
    </row>
    <row r="419" spans="4:4" s="448" customFormat="1">
      <c r="D419" s="477"/>
    </row>
    <row r="420" spans="4:4" s="448" customFormat="1">
      <c r="D420" s="477"/>
    </row>
    <row r="421" spans="4:4" s="448" customFormat="1">
      <c r="D421" s="477"/>
    </row>
    <row r="422" spans="4:4" s="448" customFormat="1">
      <c r="D422" s="477"/>
    </row>
    <row r="423" spans="4:4" s="448" customFormat="1">
      <c r="D423" s="477"/>
    </row>
    <row r="424" spans="4:4" s="448" customFormat="1">
      <c r="D424" s="477"/>
    </row>
    <row r="425" spans="4:4" s="448" customFormat="1">
      <c r="D425" s="477"/>
    </row>
    <row r="426" spans="4:4" s="448" customFormat="1">
      <c r="D426" s="477"/>
    </row>
    <row r="427" spans="4:4" s="448" customFormat="1">
      <c r="D427" s="477"/>
    </row>
    <row r="428" spans="4:4" s="448" customFormat="1">
      <c r="D428" s="477"/>
    </row>
    <row r="429" spans="4:4" s="448" customFormat="1">
      <c r="D429" s="477"/>
    </row>
    <row r="430" spans="4:4" s="448" customFormat="1">
      <c r="D430" s="477"/>
    </row>
    <row r="431" spans="4:4" s="448" customFormat="1">
      <c r="D431" s="477"/>
    </row>
    <row r="432" spans="4:4" s="448" customFormat="1">
      <c r="D432" s="477"/>
    </row>
    <row r="433" spans="4:4" s="448" customFormat="1">
      <c r="D433" s="477"/>
    </row>
    <row r="434" spans="4:4" s="448" customFormat="1">
      <c r="D434" s="477"/>
    </row>
    <row r="435" spans="4:4" s="448" customFormat="1">
      <c r="D435" s="477"/>
    </row>
    <row r="436" spans="4:4" s="448" customFormat="1">
      <c r="D436" s="477"/>
    </row>
    <row r="437" spans="4:4" s="448" customFormat="1">
      <c r="D437" s="477"/>
    </row>
    <row r="438" spans="4:4" s="448" customFormat="1">
      <c r="D438" s="477"/>
    </row>
    <row r="439" spans="4:4" s="448" customFormat="1">
      <c r="D439" s="477"/>
    </row>
    <row r="440" spans="4:4" s="448" customFormat="1">
      <c r="D440" s="477"/>
    </row>
    <row r="441" spans="4:4" s="448" customFormat="1">
      <c r="D441" s="477"/>
    </row>
    <row r="442" spans="4:4" s="448" customFormat="1">
      <c r="D442" s="477"/>
    </row>
    <row r="443" spans="4:4" s="448" customFormat="1">
      <c r="D443" s="477"/>
    </row>
    <row r="444" spans="4:4" s="448" customFormat="1">
      <c r="D444" s="477"/>
    </row>
    <row r="445" spans="4:4" s="448" customFormat="1">
      <c r="D445" s="477"/>
    </row>
    <row r="446" spans="4:4" s="448" customFormat="1">
      <c r="D446" s="477"/>
    </row>
    <row r="447" spans="4:4" s="448" customFormat="1">
      <c r="D447" s="477"/>
    </row>
    <row r="448" spans="4:4" s="448" customFormat="1">
      <c r="D448" s="477"/>
    </row>
    <row r="449" spans="4:4" s="448" customFormat="1">
      <c r="D449" s="477"/>
    </row>
    <row r="450" spans="4:4" s="448" customFormat="1">
      <c r="D450" s="477"/>
    </row>
    <row r="451" spans="4:4" s="448" customFormat="1">
      <c r="D451" s="477"/>
    </row>
    <row r="452" spans="4:4" s="448" customFormat="1">
      <c r="D452" s="477"/>
    </row>
    <row r="453" spans="4:4" s="448" customFormat="1">
      <c r="D453" s="477"/>
    </row>
    <row r="454" spans="4:4" s="448" customFormat="1">
      <c r="D454" s="477"/>
    </row>
    <row r="455" spans="4:4" s="448" customFormat="1">
      <c r="D455" s="477"/>
    </row>
    <row r="456" spans="4:4" s="448" customFormat="1">
      <c r="D456" s="477"/>
    </row>
    <row r="457" spans="4:4" s="448" customFormat="1">
      <c r="D457" s="477"/>
    </row>
    <row r="458" spans="4:4" s="448" customFormat="1">
      <c r="D458" s="477"/>
    </row>
    <row r="459" spans="4:4" s="448" customFormat="1">
      <c r="D459" s="477"/>
    </row>
    <row r="460" spans="4:4" s="448" customFormat="1">
      <c r="D460" s="477"/>
    </row>
    <row r="461" spans="4:4" s="448" customFormat="1">
      <c r="D461" s="477"/>
    </row>
    <row r="462" spans="4:4" s="448" customFormat="1">
      <c r="D462" s="477"/>
    </row>
    <row r="463" spans="4:4" s="448" customFormat="1">
      <c r="D463" s="477"/>
    </row>
    <row r="464" spans="4:4" s="448" customFormat="1">
      <c r="D464" s="477"/>
    </row>
    <row r="465" spans="4:4" s="448" customFormat="1">
      <c r="D465" s="477"/>
    </row>
    <row r="466" spans="4:4" s="448" customFormat="1">
      <c r="D466" s="477"/>
    </row>
    <row r="467" spans="4:4" s="448" customFormat="1">
      <c r="D467" s="477"/>
    </row>
    <row r="468" spans="4:4" s="448" customFormat="1">
      <c r="D468" s="477"/>
    </row>
    <row r="469" spans="4:4" s="448" customFormat="1">
      <c r="D469" s="477"/>
    </row>
    <row r="470" spans="4:4" s="448" customFormat="1">
      <c r="D470" s="477"/>
    </row>
    <row r="471" spans="4:4" s="448" customFormat="1">
      <c r="D471" s="477"/>
    </row>
    <row r="472" spans="4:4" s="448" customFormat="1">
      <c r="D472" s="477"/>
    </row>
    <row r="473" spans="4:4" s="448" customFormat="1">
      <c r="D473" s="477"/>
    </row>
    <row r="474" spans="4:4" s="448" customFormat="1">
      <c r="D474" s="477"/>
    </row>
    <row r="475" spans="4:4" s="448" customFormat="1">
      <c r="D475" s="477"/>
    </row>
    <row r="476" spans="4:4" s="448" customFormat="1">
      <c r="D476" s="477"/>
    </row>
    <row r="477" spans="4:4" s="448" customFormat="1">
      <c r="D477" s="477"/>
    </row>
    <row r="478" spans="4:4" s="448" customFormat="1">
      <c r="D478" s="477"/>
    </row>
    <row r="479" spans="4:4" s="448" customFormat="1">
      <c r="D479" s="477"/>
    </row>
    <row r="480" spans="4:4" s="448" customFormat="1">
      <c r="D480" s="477"/>
    </row>
    <row r="481" spans="4:4" s="448" customFormat="1">
      <c r="D481" s="477"/>
    </row>
    <row r="482" spans="4:4" s="448" customFormat="1">
      <c r="D482" s="477"/>
    </row>
    <row r="483" spans="4:4" s="448" customFormat="1">
      <c r="D483" s="477"/>
    </row>
    <row r="484" spans="4:4" s="448" customFormat="1">
      <c r="D484" s="477"/>
    </row>
    <row r="485" spans="4:4" s="448" customFormat="1">
      <c r="D485" s="477"/>
    </row>
    <row r="486" spans="4:4" s="448" customFormat="1">
      <c r="D486" s="477"/>
    </row>
    <row r="487" spans="4:4" s="448" customFormat="1">
      <c r="D487" s="477"/>
    </row>
    <row r="488" spans="4:4" s="448" customFormat="1">
      <c r="D488" s="477"/>
    </row>
    <row r="489" spans="4:4" s="448" customFormat="1">
      <c r="D489" s="477"/>
    </row>
    <row r="490" spans="4:4" s="448" customFormat="1">
      <c r="D490" s="477"/>
    </row>
    <row r="491" spans="4:4" s="448" customFormat="1">
      <c r="D491" s="477"/>
    </row>
    <row r="492" spans="4:4" s="448" customFormat="1">
      <c r="D492" s="477"/>
    </row>
    <row r="493" spans="4:4" s="448" customFormat="1">
      <c r="D493" s="477"/>
    </row>
    <row r="494" spans="4:4" s="448" customFormat="1">
      <c r="D494" s="477"/>
    </row>
    <row r="495" spans="4:4" s="448" customFormat="1">
      <c r="D495" s="477"/>
    </row>
    <row r="496" spans="4:4" s="448" customFormat="1">
      <c r="D496" s="477"/>
    </row>
    <row r="497" spans="4:4" s="448" customFormat="1">
      <c r="D497" s="477"/>
    </row>
    <row r="498" spans="4:4" s="448" customFormat="1">
      <c r="D498" s="477"/>
    </row>
    <row r="499" spans="4:4" s="448" customFormat="1">
      <c r="D499" s="477"/>
    </row>
    <row r="500" spans="4:4" s="448" customFormat="1">
      <c r="D500" s="477"/>
    </row>
    <row r="501" spans="4:4" s="448" customFormat="1">
      <c r="D501" s="477"/>
    </row>
    <row r="502" spans="4:4" s="448" customFormat="1">
      <c r="D502" s="477"/>
    </row>
    <row r="503" spans="4:4" s="448" customFormat="1">
      <c r="D503" s="477"/>
    </row>
    <row r="504" spans="4:4" s="448" customFormat="1">
      <c r="D504" s="477"/>
    </row>
    <row r="505" spans="4:4" s="448" customFormat="1">
      <c r="D505" s="477"/>
    </row>
    <row r="506" spans="4:4" s="448" customFormat="1">
      <c r="D506" s="477"/>
    </row>
    <row r="507" spans="4:4" s="448" customFormat="1">
      <c r="D507" s="477"/>
    </row>
    <row r="508" spans="4:4" s="448" customFormat="1">
      <c r="D508" s="477"/>
    </row>
    <row r="509" spans="4:4" s="448" customFormat="1">
      <c r="D509" s="477"/>
    </row>
    <row r="510" spans="4:4" s="448" customFormat="1">
      <c r="D510" s="477"/>
    </row>
    <row r="511" spans="4:4" s="448" customFormat="1">
      <c r="D511" s="477"/>
    </row>
    <row r="512" spans="4:4" s="448" customFormat="1">
      <c r="D512" s="477"/>
    </row>
    <row r="513" spans="4:4" s="448" customFormat="1">
      <c r="D513" s="477"/>
    </row>
    <row r="514" spans="4:4" s="448" customFormat="1">
      <c r="D514" s="477"/>
    </row>
    <row r="515" spans="4:4" s="448" customFormat="1">
      <c r="D515" s="477"/>
    </row>
    <row r="516" spans="4:4" s="448" customFormat="1">
      <c r="D516" s="477"/>
    </row>
    <row r="517" spans="4:4" s="448" customFormat="1">
      <c r="D517" s="477"/>
    </row>
    <row r="518" spans="4:4" s="448" customFormat="1">
      <c r="D518" s="477"/>
    </row>
    <row r="519" spans="4:4" s="448" customFormat="1">
      <c r="D519" s="477"/>
    </row>
    <row r="520" spans="4:4" s="448" customFormat="1">
      <c r="D520" s="477"/>
    </row>
    <row r="521" spans="4:4" s="448" customFormat="1">
      <c r="D521" s="477"/>
    </row>
    <row r="522" spans="4:4" s="448" customFormat="1">
      <c r="D522" s="477"/>
    </row>
    <row r="523" spans="4:4" s="448" customFormat="1">
      <c r="D523" s="477"/>
    </row>
    <row r="524" spans="4:4" s="448" customFormat="1">
      <c r="D524" s="477"/>
    </row>
    <row r="525" spans="4:4" s="448" customFormat="1">
      <c r="D525" s="477"/>
    </row>
    <row r="526" spans="4:4" s="448" customFormat="1">
      <c r="D526" s="477"/>
    </row>
    <row r="527" spans="4:4" s="448" customFormat="1">
      <c r="D527" s="477"/>
    </row>
    <row r="528" spans="4:4" s="448" customFormat="1">
      <c r="D528" s="477"/>
    </row>
    <row r="529" spans="4:4" s="448" customFormat="1">
      <c r="D529" s="477"/>
    </row>
    <row r="530" spans="4:4" s="448" customFormat="1">
      <c r="D530" s="477"/>
    </row>
    <row r="531" spans="4:4" s="448" customFormat="1">
      <c r="D531" s="477"/>
    </row>
    <row r="532" spans="4:4" s="448" customFormat="1">
      <c r="D532" s="477"/>
    </row>
    <row r="533" spans="4:4" s="448" customFormat="1">
      <c r="D533" s="477"/>
    </row>
    <row r="534" spans="4:4" s="448" customFormat="1">
      <c r="D534" s="477"/>
    </row>
    <row r="535" spans="4:4" s="448" customFormat="1">
      <c r="D535" s="477"/>
    </row>
    <row r="536" spans="4:4" s="448" customFormat="1">
      <c r="D536" s="477"/>
    </row>
    <row r="537" spans="4:4" s="448" customFormat="1">
      <c r="D537" s="477"/>
    </row>
    <row r="538" spans="4:4" s="448" customFormat="1">
      <c r="D538" s="477"/>
    </row>
    <row r="539" spans="4:4" s="448" customFormat="1">
      <c r="D539" s="477"/>
    </row>
  </sheetData>
  <mergeCells count="2">
    <mergeCell ref="E8:G8"/>
    <mergeCell ref="E9:G9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80" orientation="portrait" r:id="rId1"/>
  <headerFooter scaleWithDoc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W79"/>
  <sheetViews>
    <sheetView showGridLines="0" view="pageBreakPreview" zoomScale="90" zoomScaleNormal="100" zoomScaleSheetLayoutView="90" workbookViewId="0">
      <selection activeCell="B6" sqref="B6"/>
    </sheetView>
  </sheetViews>
  <sheetFormatPr defaultColWidth="7.5703125" defaultRowHeight="16.5"/>
  <cols>
    <col min="1" max="1" width="1.85546875" style="391" customWidth="1"/>
    <col min="2" max="2" width="13.28515625" style="391" customWidth="1"/>
    <col min="3" max="3" width="30.85546875" style="391" customWidth="1"/>
    <col min="4" max="4" width="14.85546875" style="392" customWidth="1"/>
    <col min="5" max="6" width="14.85546875" style="391" customWidth="1"/>
    <col min="7" max="7" width="19.140625" style="391" customWidth="1"/>
    <col min="8" max="8" width="1.85546875" style="398" customWidth="1"/>
    <col min="9" max="10" width="7.5703125" style="391"/>
    <col min="11" max="11" width="11.5703125" style="391" customWidth="1"/>
    <col min="12" max="12" width="10.140625" style="391" customWidth="1"/>
    <col min="13" max="255" width="7.5703125" style="391"/>
    <col min="256" max="256" width="0.5703125" style="391" customWidth="1"/>
    <col min="257" max="257" width="2.85546875" style="391" customWidth="1"/>
    <col min="258" max="258" width="4" style="391" customWidth="1"/>
    <col min="259" max="259" width="40.5703125" style="391" customWidth="1"/>
    <col min="260" max="260" width="14.140625" style="391" customWidth="1"/>
    <col min="261" max="261" width="13.28515625" style="391" customWidth="1"/>
    <col min="262" max="262" width="16.7109375" style="391" customWidth="1"/>
    <col min="263" max="263" width="1.7109375" style="391" customWidth="1"/>
    <col min="264" max="264" width="2.7109375" style="391" customWidth="1"/>
    <col min="265" max="266" width="7.5703125" style="391"/>
    <col min="267" max="267" width="11.5703125" style="391" customWidth="1"/>
    <col min="268" max="268" width="10.140625" style="391" customWidth="1"/>
    <col min="269" max="511" width="7.5703125" style="391"/>
    <col min="512" max="512" width="0.5703125" style="391" customWidth="1"/>
    <col min="513" max="513" width="2.85546875" style="391" customWidth="1"/>
    <col min="514" max="514" width="4" style="391" customWidth="1"/>
    <col min="515" max="515" width="40.5703125" style="391" customWidth="1"/>
    <col min="516" max="516" width="14.140625" style="391" customWidth="1"/>
    <col min="517" max="517" width="13.28515625" style="391" customWidth="1"/>
    <col min="518" max="518" width="16.7109375" style="391" customWidth="1"/>
    <col min="519" max="519" width="1.7109375" style="391" customWidth="1"/>
    <col min="520" max="520" width="2.7109375" style="391" customWidth="1"/>
    <col min="521" max="522" width="7.5703125" style="391"/>
    <col min="523" max="523" width="11.5703125" style="391" customWidth="1"/>
    <col min="524" max="524" width="10.140625" style="391" customWidth="1"/>
    <col min="525" max="767" width="7.5703125" style="391"/>
    <col min="768" max="768" width="0.5703125" style="391" customWidth="1"/>
    <col min="769" max="769" width="2.85546875" style="391" customWidth="1"/>
    <col min="770" max="770" width="4" style="391" customWidth="1"/>
    <col min="771" max="771" width="40.5703125" style="391" customWidth="1"/>
    <col min="772" max="772" width="14.140625" style="391" customWidth="1"/>
    <col min="773" max="773" width="13.28515625" style="391" customWidth="1"/>
    <col min="774" max="774" width="16.7109375" style="391" customWidth="1"/>
    <col min="775" max="775" width="1.7109375" style="391" customWidth="1"/>
    <col min="776" max="776" width="2.7109375" style="391" customWidth="1"/>
    <col min="777" max="778" width="7.5703125" style="391"/>
    <col min="779" max="779" width="11.5703125" style="391" customWidth="1"/>
    <col min="780" max="780" width="10.140625" style="391" customWidth="1"/>
    <col min="781" max="1023" width="7.5703125" style="391"/>
    <col min="1024" max="1024" width="0.5703125" style="391" customWidth="1"/>
    <col min="1025" max="1025" width="2.85546875" style="391" customWidth="1"/>
    <col min="1026" max="1026" width="4" style="391" customWidth="1"/>
    <col min="1027" max="1027" width="40.5703125" style="391" customWidth="1"/>
    <col min="1028" max="1028" width="14.140625" style="391" customWidth="1"/>
    <col min="1029" max="1029" width="13.28515625" style="391" customWidth="1"/>
    <col min="1030" max="1030" width="16.7109375" style="391" customWidth="1"/>
    <col min="1031" max="1031" width="1.7109375" style="391" customWidth="1"/>
    <col min="1032" max="1032" width="2.7109375" style="391" customWidth="1"/>
    <col min="1033" max="1034" width="7.5703125" style="391"/>
    <col min="1035" max="1035" width="11.5703125" style="391" customWidth="1"/>
    <col min="1036" max="1036" width="10.140625" style="391" customWidth="1"/>
    <col min="1037" max="1279" width="7.5703125" style="391"/>
    <col min="1280" max="1280" width="0.5703125" style="391" customWidth="1"/>
    <col min="1281" max="1281" width="2.85546875" style="391" customWidth="1"/>
    <col min="1282" max="1282" width="4" style="391" customWidth="1"/>
    <col min="1283" max="1283" width="40.5703125" style="391" customWidth="1"/>
    <col min="1284" max="1284" width="14.140625" style="391" customWidth="1"/>
    <col min="1285" max="1285" width="13.28515625" style="391" customWidth="1"/>
    <col min="1286" max="1286" width="16.7109375" style="391" customWidth="1"/>
    <col min="1287" max="1287" width="1.7109375" style="391" customWidth="1"/>
    <col min="1288" max="1288" width="2.7109375" style="391" customWidth="1"/>
    <col min="1289" max="1290" width="7.5703125" style="391"/>
    <col min="1291" max="1291" width="11.5703125" style="391" customWidth="1"/>
    <col min="1292" max="1292" width="10.140625" style="391" customWidth="1"/>
    <col min="1293" max="1535" width="7.5703125" style="391"/>
    <col min="1536" max="1536" width="0.5703125" style="391" customWidth="1"/>
    <col min="1537" max="1537" width="2.85546875" style="391" customWidth="1"/>
    <col min="1538" max="1538" width="4" style="391" customWidth="1"/>
    <col min="1539" max="1539" width="40.5703125" style="391" customWidth="1"/>
    <col min="1540" max="1540" width="14.140625" style="391" customWidth="1"/>
    <col min="1541" max="1541" width="13.28515625" style="391" customWidth="1"/>
    <col min="1542" max="1542" width="16.7109375" style="391" customWidth="1"/>
    <col min="1543" max="1543" width="1.7109375" style="391" customWidth="1"/>
    <col min="1544" max="1544" width="2.7109375" style="391" customWidth="1"/>
    <col min="1545" max="1546" width="7.5703125" style="391"/>
    <col min="1547" max="1547" width="11.5703125" style="391" customWidth="1"/>
    <col min="1548" max="1548" width="10.140625" style="391" customWidth="1"/>
    <col min="1549" max="1791" width="7.5703125" style="391"/>
    <col min="1792" max="1792" width="0.5703125" style="391" customWidth="1"/>
    <col min="1793" max="1793" width="2.85546875" style="391" customWidth="1"/>
    <col min="1794" max="1794" width="4" style="391" customWidth="1"/>
    <col min="1795" max="1795" width="40.5703125" style="391" customWidth="1"/>
    <col min="1796" max="1796" width="14.140625" style="391" customWidth="1"/>
    <col min="1797" max="1797" width="13.28515625" style="391" customWidth="1"/>
    <col min="1798" max="1798" width="16.7109375" style="391" customWidth="1"/>
    <col min="1799" max="1799" width="1.7109375" style="391" customWidth="1"/>
    <col min="1800" max="1800" width="2.7109375" style="391" customWidth="1"/>
    <col min="1801" max="1802" width="7.5703125" style="391"/>
    <col min="1803" max="1803" width="11.5703125" style="391" customWidth="1"/>
    <col min="1804" max="1804" width="10.140625" style="391" customWidth="1"/>
    <col min="1805" max="2047" width="7.5703125" style="391"/>
    <col min="2048" max="2048" width="0.5703125" style="391" customWidth="1"/>
    <col min="2049" max="2049" width="2.85546875" style="391" customWidth="1"/>
    <col min="2050" max="2050" width="4" style="391" customWidth="1"/>
    <col min="2051" max="2051" width="40.5703125" style="391" customWidth="1"/>
    <col min="2052" max="2052" width="14.140625" style="391" customWidth="1"/>
    <col min="2053" max="2053" width="13.28515625" style="391" customWidth="1"/>
    <col min="2054" max="2054" width="16.7109375" style="391" customWidth="1"/>
    <col min="2055" max="2055" width="1.7109375" style="391" customWidth="1"/>
    <col min="2056" max="2056" width="2.7109375" style="391" customWidth="1"/>
    <col min="2057" max="2058" width="7.5703125" style="391"/>
    <col min="2059" max="2059" width="11.5703125" style="391" customWidth="1"/>
    <col min="2060" max="2060" width="10.140625" style="391" customWidth="1"/>
    <col min="2061" max="2303" width="7.5703125" style="391"/>
    <col min="2304" max="2304" width="0.5703125" style="391" customWidth="1"/>
    <col min="2305" max="2305" width="2.85546875" style="391" customWidth="1"/>
    <col min="2306" max="2306" width="4" style="391" customWidth="1"/>
    <col min="2307" max="2307" width="40.5703125" style="391" customWidth="1"/>
    <col min="2308" max="2308" width="14.140625" style="391" customWidth="1"/>
    <col min="2309" max="2309" width="13.28515625" style="391" customWidth="1"/>
    <col min="2310" max="2310" width="16.7109375" style="391" customWidth="1"/>
    <col min="2311" max="2311" width="1.7109375" style="391" customWidth="1"/>
    <col min="2312" max="2312" width="2.7109375" style="391" customWidth="1"/>
    <col min="2313" max="2314" width="7.5703125" style="391"/>
    <col min="2315" max="2315" width="11.5703125" style="391" customWidth="1"/>
    <col min="2316" max="2316" width="10.140625" style="391" customWidth="1"/>
    <col min="2317" max="2559" width="7.5703125" style="391"/>
    <col min="2560" max="2560" width="0.5703125" style="391" customWidth="1"/>
    <col min="2561" max="2561" width="2.85546875" style="391" customWidth="1"/>
    <col min="2562" max="2562" width="4" style="391" customWidth="1"/>
    <col min="2563" max="2563" width="40.5703125" style="391" customWidth="1"/>
    <col min="2564" max="2564" width="14.140625" style="391" customWidth="1"/>
    <col min="2565" max="2565" width="13.28515625" style="391" customWidth="1"/>
    <col min="2566" max="2566" width="16.7109375" style="391" customWidth="1"/>
    <col min="2567" max="2567" width="1.7109375" style="391" customWidth="1"/>
    <col min="2568" max="2568" width="2.7109375" style="391" customWidth="1"/>
    <col min="2569" max="2570" width="7.5703125" style="391"/>
    <col min="2571" max="2571" width="11.5703125" style="391" customWidth="1"/>
    <col min="2572" max="2572" width="10.140625" style="391" customWidth="1"/>
    <col min="2573" max="2815" width="7.5703125" style="391"/>
    <col min="2816" max="2816" width="0.5703125" style="391" customWidth="1"/>
    <col min="2817" max="2817" width="2.85546875" style="391" customWidth="1"/>
    <col min="2818" max="2818" width="4" style="391" customWidth="1"/>
    <col min="2819" max="2819" width="40.5703125" style="391" customWidth="1"/>
    <col min="2820" max="2820" width="14.140625" style="391" customWidth="1"/>
    <col min="2821" max="2821" width="13.28515625" style="391" customWidth="1"/>
    <col min="2822" max="2822" width="16.7109375" style="391" customWidth="1"/>
    <col min="2823" max="2823" width="1.7109375" style="391" customWidth="1"/>
    <col min="2824" max="2824" width="2.7109375" style="391" customWidth="1"/>
    <col min="2825" max="2826" width="7.5703125" style="391"/>
    <col min="2827" max="2827" width="11.5703125" style="391" customWidth="1"/>
    <col min="2828" max="2828" width="10.140625" style="391" customWidth="1"/>
    <col min="2829" max="3071" width="7.5703125" style="391"/>
    <col min="3072" max="3072" width="0.5703125" style="391" customWidth="1"/>
    <col min="3073" max="3073" width="2.85546875" style="391" customWidth="1"/>
    <col min="3074" max="3074" width="4" style="391" customWidth="1"/>
    <col min="3075" max="3075" width="40.5703125" style="391" customWidth="1"/>
    <col min="3076" max="3076" width="14.140625" style="391" customWidth="1"/>
    <col min="3077" max="3077" width="13.28515625" style="391" customWidth="1"/>
    <col min="3078" max="3078" width="16.7109375" style="391" customWidth="1"/>
    <col min="3079" max="3079" width="1.7109375" style="391" customWidth="1"/>
    <col min="3080" max="3080" width="2.7109375" style="391" customWidth="1"/>
    <col min="3081" max="3082" width="7.5703125" style="391"/>
    <col min="3083" max="3083" width="11.5703125" style="391" customWidth="1"/>
    <col min="3084" max="3084" width="10.140625" style="391" customWidth="1"/>
    <col min="3085" max="3327" width="7.5703125" style="391"/>
    <col min="3328" max="3328" width="0.5703125" style="391" customWidth="1"/>
    <col min="3329" max="3329" width="2.85546875" style="391" customWidth="1"/>
    <col min="3330" max="3330" width="4" style="391" customWidth="1"/>
    <col min="3331" max="3331" width="40.5703125" style="391" customWidth="1"/>
    <col min="3332" max="3332" width="14.140625" style="391" customWidth="1"/>
    <col min="3333" max="3333" width="13.28515625" style="391" customWidth="1"/>
    <col min="3334" max="3334" width="16.7109375" style="391" customWidth="1"/>
    <col min="3335" max="3335" width="1.7109375" style="391" customWidth="1"/>
    <col min="3336" max="3336" width="2.7109375" style="391" customWidth="1"/>
    <col min="3337" max="3338" width="7.5703125" style="391"/>
    <col min="3339" max="3339" width="11.5703125" style="391" customWidth="1"/>
    <col min="3340" max="3340" width="10.140625" style="391" customWidth="1"/>
    <col min="3341" max="3583" width="7.5703125" style="391"/>
    <col min="3584" max="3584" width="0.5703125" style="391" customWidth="1"/>
    <col min="3585" max="3585" width="2.85546875" style="391" customWidth="1"/>
    <col min="3586" max="3586" width="4" style="391" customWidth="1"/>
    <col min="3587" max="3587" width="40.5703125" style="391" customWidth="1"/>
    <col min="3588" max="3588" width="14.140625" style="391" customWidth="1"/>
    <col min="3589" max="3589" width="13.28515625" style="391" customWidth="1"/>
    <col min="3590" max="3590" width="16.7109375" style="391" customWidth="1"/>
    <col min="3591" max="3591" width="1.7109375" style="391" customWidth="1"/>
    <col min="3592" max="3592" width="2.7109375" style="391" customWidth="1"/>
    <col min="3593" max="3594" width="7.5703125" style="391"/>
    <col min="3595" max="3595" width="11.5703125" style="391" customWidth="1"/>
    <col min="3596" max="3596" width="10.140625" style="391" customWidth="1"/>
    <col min="3597" max="3839" width="7.5703125" style="391"/>
    <col min="3840" max="3840" width="0.5703125" style="391" customWidth="1"/>
    <col min="3841" max="3841" width="2.85546875" style="391" customWidth="1"/>
    <col min="3842" max="3842" width="4" style="391" customWidth="1"/>
    <col min="3843" max="3843" width="40.5703125" style="391" customWidth="1"/>
    <col min="3844" max="3844" width="14.140625" style="391" customWidth="1"/>
    <col min="3845" max="3845" width="13.28515625" style="391" customWidth="1"/>
    <col min="3846" max="3846" width="16.7109375" style="391" customWidth="1"/>
    <col min="3847" max="3847" width="1.7109375" style="391" customWidth="1"/>
    <col min="3848" max="3848" width="2.7109375" style="391" customWidth="1"/>
    <col min="3849" max="3850" width="7.5703125" style="391"/>
    <col min="3851" max="3851" width="11.5703125" style="391" customWidth="1"/>
    <col min="3852" max="3852" width="10.140625" style="391" customWidth="1"/>
    <col min="3853" max="4095" width="7.5703125" style="391"/>
    <col min="4096" max="4096" width="0.5703125" style="391" customWidth="1"/>
    <col min="4097" max="4097" width="2.85546875" style="391" customWidth="1"/>
    <col min="4098" max="4098" width="4" style="391" customWidth="1"/>
    <col min="4099" max="4099" width="40.5703125" style="391" customWidth="1"/>
    <col min="4100" max="4100" width="14.140625" style="391" customWidth="1"/>
    <col min="4101" max="4101" width="13.28515625" style="391" customWidth="1"/>
    <col min="4102" max="4102" width="16.7109375" style="391" customWidth="1"/>
    <col min="4103" max="4103" width="1.7109375" style="391" customWidth="1"/>
    <col min="4104" max="4104" width="2.7109375" style="391" customWidth="1"/>
    <col min="4105" max="4106" width="7.5703125" style="391"/>
    <col min="4107" max="4107" width="11.5703125" style="391" customWidth="1"/>
    <col min="4108" max="4108" width="10.140625" style="391" customWidth="1"/>
    <col min="4109" max="4351" width="7.5703125" style="391"/>
    <col min="4352" max="4352" width="0.5703125" style="391" customWidth="1"/>
    <col min="4353" max="4353" width="2.85546875" style="391" customWidth="1"/>
    <col min="4354" max="4354" width="4" style="391" customWidth="1"/>
    <col min="4355" max="4355" width="40.5703125" style="391" customWidth="1"/>
    <col min="4356" max="4356" width="14.140625" style="391" customWidth="1"/>
    <col min="4357" max="4357" width="13.28515625" style="391" customWidth="1"/>
    <col min="4358" max="4358" width="16.7109375" style="391" customWidth="1"/>
    <col min="4359" max="4359" width="1.7109375" style="391" customWidth="1"/>
    <col min="4360" max="4360" width="2.7109375" style="391" customWidth="1"/>
    <col min="4361" max="4362" width="7.5703125" style="391"/>
    <col min="4363" max="4363" width="11.5703125" style="391" customWidth="1"/>
    <col min="4364" max="4364" width="10.140625" style="391" customWidth="1"/>
    <col min="4365" max="4607" width="7.5703125" style="391"/>
    <col min="4608" max="4608" width="0.5703125" style="391" customWidth="1"/>
    <col min="4609" max="4609" width="2.85546875" style="391" customWidth="1"/>
    <col min="4610" max="4610" width="4" style="391" customWidth="1"/>
    <col min="4611" max="4611" width="40.5703125" style="391" customWidth="1"/>
    <col min="4612" max="4612" width="14.140625" style="391" customWidth="1"/>
    <col min="4613" max="4613" width="13.28515625" style="391" customWidth="1"/>
    <col min="4614" max="4614" width="16.7109375" style="391" customWidth="1"/>
    <col min="4615" max="4615" width="1.7109375" style="391" customWidth="1"/>
    <col min="4616" max="4616" width="2.7109375" style="391" customWidth="1"/>
    <col min="4617" max="4618" width="7.5703125" style="391"/>
    <col min="4619" max="4619" width="11.5703125" style="391" customWidth="1"/>
    <col min="4620" max="4620" width="10.140625" style="391" customWidth="1"/>
    <col min="4621" max="4863" width="7.5703125" style="391"/>
    <col min="4864" max="4864" width="0.5703125" style="391" customWidth="1"/>
    <col min="4865" max="4865" width="2.85546875" style="391" customWidth="1"/>
    <col min="4866" max="4866" width="4" style="391" customWidth="1"/>
    <col min="4867" max="4867" width="40.5703125" style="391" customWidth="1"/>
    <col min="4868" max="4868" width="14.140625" style="391" customWidth="1"/>
    <col min="4869" max="4869" width="13.28515625" style="391" customWidth="1"/>
    <col min="4870" max="4870" width="16.7109375" style="391" customWidth="1"/>
    <col min="4871" max="4871" width="1.7109375" style="391" customWidth="1"/>
    <col min="4872" max="4872" width="2.7109375" style="391" customWidth="1"/>
    <col min="4873" max="4874" width="7.5703125" style="391"/>
    <col min="4875" max="4875" width="11.5703125" style="391" customWidth="1"/>
    <col min="4876" max="4876" width="10.140625" style="391" customWidth="1"/>
    <col min="4877" max="5119" width="7.5703125" style="391"/>
    <col min="5120" max="5120" width="0.5703125" style="391" customWidth="1"/>
    <col min="5121" max="5121" width="2.85546875" style="391" customWidth="1"/>
    <col min="5122" max="5122" width="4" style="391" customWidth="1"/>
    <col min="5123" max="5123" width="40.5703125" style="391" customWidth="1"/>
    <col min="5124" max="5124" width="14.140625" style="391" customWidth="1"/>
    <col min="5125" max="5125" width="13.28515625" style="391" customWidth="1"/>
    <col min="5126" max="5126" width="16.7109375" style="391" customWidth="1"/>
    <col min="5127" max="5127" width="1.7109375" style="391" customWidth="1"/>
    <col min="5128" max="5128" width="2.7109375" style="391" customWidth="1"/>
    <col min="5129" max="5130" width="7.5703125" style="391"/>
    <col min="5131" max="5131" width="11.5703125" style="391" customWidth="1"/>
    <col min="5132" max="5132" width="10.140625" style="391" customWidth="1"/>
    <col min="5133" max="5375" width="7.5703125" style="391"/>
    <col min="5376" max="5376" width="0.5703125" style="391" customWidth="1"/>
    <col min="5377" max="5377" width="2.85546875" style="391" customWidth="1"/>
    <col min="5378" max="5378" width="4" style="391" customWidth="1"/>
    <col min="5379" max="5379" width="40.5703125" style="391" customWidth="1"/>
    <col min="5380" max="5380" width="14.140625" style="391" customWidth="1"/>
    <col min="5381" max="5381" width="13.28515625" style="391" customWidth="1"/>
    <col min="5382" max="5382" width="16.7109375" style="391" customWidth="1"/>
    <col min="5383" max="5383" width="1.7109375" style="391" customWidth="1"/>
    <col min="5384" max="5384" width="2.7109375" style="391" customWidth="1"/>
    <col min="5385" max="5386" width="7.5703125" style="391"/>
    <col min="5387" max="5387" width="11.5703125" style="391" customWidth="1"/>
    <col min="5388" max="5388" width="10.140625" style="391" customWidth="1"/>
    <col min="5389" max="5631" width="7.5703125" style="391"/>
    <col min="5632" max="5632" width="0.5703125" style="391" customWidth="1"/>
    <col min="5633" max="5633" width="2.85546875" style="391" customWidth="1"/>
    <col min="5634" max="5634" width="4" style="391" customWidth="1"/>
    <col min="5635" max="5635" width="40.5703125" style="391" customWidth="1"/>
    <col min="5636" max="5636" width="14.140625" style="391" customWidth="1"/>
    <col min="5637" max="5637" width="13.28515625" style="391" customWidth="1"/>
    <col min="5638" max="5638" width="16.7109375" style="391" customWidth="1"/>
    <col min="5639" max="5639" width="1.7109375" style="391" customWidth="1"/>
    <col min="5640" max="5640" width="2.7109375" style="391" customWidth="1"/>
    <col min="5641" max="5642" width="7.5703125" style="391"/>
    <col min="5643" max="5643" width="11.5703125" style="391" customWidth="1"/>
    <col min="5644" max="5644" width="10.140625" style="391" customWidth="1"/>
    <col min="5645" max="5887" width="7.5703125" style="391"/>
    <col min="5888" max="5888" width="0.5703125" style="391" customWidth="1"/>
    <col min="5889" max="5889" width="2.85546875" style="391" customWidth="1"/>
    <col min="5890" max="5890" width="4" style="391" customWidth="1"/>
    <col min="5891" max="5891" width="40.5703125" style="391" customWidth="1"/>
    <col min="5892" max="5892" width="14.140625" style="391" customWidth="1"/>
    <col min="5893" max="5893" width="13.28515625" style="391" customWidth="1"/>
    <col min="5894" max="5894" width="16.7109375" style="391" customWidth="1"/>
    <col min="5895" max="5895" width="1.7109375" style="391" customWidth="1"/>
    <col min="5896" max="5896" width="2.7109375" style="391" customWidth="1"/>
    <col min="5897" max="5898" width="7.5703125" style="391"/>
    <col min="5899" max="5899" width="11.5703125" style="391" customWidth="1"/>
    <col min="5900" max="5900" width="10.140625" style="391" customWidth="1"/>
    <col min="5901" max="6143" width="7.5703125" style="391"/>
    <col min="6144" max="6144" width="0.5703125" style="391" customWidth="1"/>
    <col min="6145" max="6145" width="2.85546875" style="391" customWidth="1"/>
    <col min="6146" max="6146" width="4" style="391" customWidth="1"/>
    <col min="6147" max="6147" width="40.5703125" style="391" customWidth="1"/>
    <col min="6148" max="6148" width="14.140625" style="391" customWidth="1"/>
    <col min="6149" max="6149" width="13.28515625" style="391" customWidth="1"/>
    <col min="6150" max="6150" width="16.7109375" style="391" customWidth="1"/>
    <col min="6151" max="6151" width="1.7109375" style="391" customWidth="1"/>
    <col min="6152" max="6152" width="2.7109375" style="391" customWidth="1"/>
    <col min="6153" max="6154" width="7.5703125" style="391"/>
    <col min="6155" max="6155" width="11.5703125" style="391" customWidth="1"/>
    <col min="6156" max="6156" width="10.140625" style="391" customWidth="1"/>
    <col min="6157" max="6399" width="7.5703125" style="391"/>
    <col min="6400" max="6400" width="0.5703125" style="391" customWidth="1"/>
    <col min="6401" max="6401" width="2.85546875" style="391" customWidth="1"/>
    <col min="6402" max="6402" width="4" style="391" customWidth="1"/>
    <col min="6403" max="6403" width="40.5703125" style="391" customWidth="1"/>
    <col min="6404" max="6404" width="14.140625" style="391" customWidth="1"/>
    <col min="6405" max="6405" width="13.28515625" style="391" customWidth="1"/>
    <col min="6406" max="6406" width="16.7109375" style="391" customWidth="1"/>
    <col min="6407" max="6407" width="1.7109375" style="391" customWidth="1"/>
    <col min="6408" max="6408" width="2.7109375" style="391" customWidth="1"/>
    <col min="6409" max="6410" width="7.5703125" style="391"/>
    <col min="6411" max="6411" width="11.5703125" style="391" customWidth="1"/>
    <col min="6412" max="6412" width="10.140625" style="391" customWidth="1"/>
    <col min="6413" max="6655" width="7.5703125" style="391"/>
    <col min="6656" max="6656" width="0.5703125" style="391" customWidth="1"/>
    <col min="6657" max="6657" width="2.85546875" style="391" customWidth="1"/>
    <col min="6658" max="6658" width="4" style="391" customWidth="1"/>
    <col min="6659" max="6659" width="40.5703125" style="391" customWidth="1"/>
    <col min="6660" max="6660" width="14.140625" style="391" customWidth="1"/>
    <col min="6661" max="6661" width="13.28515625" style="391" customWidth="1"/>
    <col min="6662" max="6662" width="16.7109375" style="391" customWidth="1"/>
    <col min="6663" max="6663" width="1.7109375" style="391" customWidth="1"/>
    <col min="6664" max="6664" width="2.7109375" style="391" customWidth="1"/>
    <col min="6665" max="6666" width="7.5703125" style="391"/>
    <col min="6667" max="6667" width="11.5703125" style="391" customWidth="1"/>
    <col min="6668" max="6668" width="10.140625" style="391" customWidth="1"/>
    <col min="6669" max="6911" width="7.5703125" style="391"/>
    <col min="6912" max="6912" width="0.5703125" style="391" customWidth="1"/>
    <col min="6913" max="6913" width="2.85546875" style="391" customWidth="1"/>
    <col min="6914" max="6914" width="4" style="391" customWidth="1"/>
    <col min="6915" max="6915" width="40.5703125" style="391" customWidth="1"/>
    <col min="6916" max="6916" width="14.140625" style="391" customWidth="1"/>
    <col min="6917" max="6917" width="13.28515625" style="391" customWidth="1"/>
    <col min="6918" max="6918" width="16.7109375" style="391" customWidth="1"/>
    <col min="6919" max="6919" width="1.7109375" style="391" customWidth="1"/>
    <col min="6920" max="6920" width="2.7109375" style="391" customWidth="1"/>
    <col min="6921" max="6922" width="7.5703125" style="391"/>
    <col min="6923" max="6923" width="11.5703125" style="391" customWidth="1"/>
    <col min="6924" max="6924" width="10.140625" style="391" customWidth="1"/>
    <col min="6925" max="7167" width="7.5703125" style="391"/>
    <col min="7168" max="7168" width="0.5703125" style="391" customWidth="1"/>
    <col min="7169" max="7169" width="2.85546875" style="391" customWidth="1"/>
    <col min="7170" max="7170" width="4" style="391" customWidth="1"/>
    <col min="7171" max="7171" width="40.5703125" style="391" customWidth="1"/>
    <col min="7172" max="7172" width="14.140625" style="391" customWidth="1"/>
    <col min="7173" max="7173" width="13.28515625" style="391" customWidth="1"/>
    <col min="7174" max="7174" width="16.7109375" style="391" customWidth="1"/>
    <col min="7175" max="7175" width="1.7109375" style="391" customWidth="1"/>
    <col min="7176" max="7176" width="2.7109375" style="391" customWidth="1"/>
    <col min="7177" max="7178" width="7.5703125" style="391"/>
    <col min="7179" max="7179" width="11.5703125" style="391" customWidth="1"/>
    <col min="7180" max="7180" width="10.140625" style="391" customWidth="1"/>
    <col min="7181" max="7423" width="7.5703125" style="391"/>
    <col min="7424" max="7424" width="0.5703125" style="391" customWidth="1"/>
    <col min="7425" max="7425" width="2.85546875" style="391" customWidth="1"/>
    <col min="7426" max="7426" width="4" style="391" customWidth="1"/>
    <col min="7427" max="7427" width="40.5703125" style="391" customWidth="1"/>
    <col min="7428" max="7428" width="14.140625" style="391" customWidth="1"/>
    <col min="7429" max="7429" width="13.28515625" style="391" customWidth="1"/>
    <col min="7430" max="7430" width="16.7109375" style="391" customWidth="1"/>
    <col min="7431" max="7431" width="1.7109375" style="391" customWidth="1"/>
    <col min="7432" max="7432" width="2.7109375" style="391" customWidth="1"/>
    <col min="7433" max="7434" width="7.5703125" style="391"/>
    <col min="7435" max="7435" width="11.5703125" style="391" customWidth="1"/>
    <col min="7436" max="7436" width="10.140625" style="391" customWidth="1"/>
    <col min="7437" max="7679" width="7.5703125" style="391"/>
    <col min="7680" max="7680" width="0.5703125" style="391" customWidth="1"/>
    <col min="7681" max="7681" width="2.85546875" style="391" customWidth="1"/>
    <col min="7682" max="7682" width="4" style="391" customWidth="1"/>
    <col min="7683" max="7683" width="40.5703125" style="391" customWidth="1"/>
    <col min="7684" max="7684" width="14.140625" style="391" customWidth="1"/>
    <col min="7685" max="7685" width="13.28515625" style="391" customWidth="1"/>
    <col min="7686" max="7686" width="16.7109375" style="391" customWidth="1"/>
    <col min="7687" max="7687" width="1.7109375" style="391" customWidth="1"/>
    <col min="7688" max="7688" width="2.7109375" style="391" customWidth="1"/>
    <col min="7689" max="7690" width="7.5703125" style="391"/>
    <col min="7691" max="7691" width="11.5703125" style="391" customWidth="1"/>
    <col min="7692" max="7692" width="10.140625" style="391" customWidth="1"/>
    <col min="7693" max="7935" width="7.5703125" style="391"/>
    <col min="7936" max="7936" width="0.5703125" style="391" customWidth="1"/>
    <col min="7937" max="7937" width="2.85546875" style="391" customWidth="1"/>
    <col min="7938" max="7938" width="4" style="391" customWidth="1"/>
    <col min="7939" max="7939" width="40.5703125" style="391" customWidth="1"/>
    <col min="7940" max="7940" width="14.140625" style="391" customWidth="1"/>
    <col min="7941" max="7941" width="13.28515625" style="391" customWidth="1"/>
    <col min="7942" max="7942" width="16.7109375" style="391" customWidth="1"/>
    <col min="7943" max="7943" width="1.7109375" style="391" customWidth="1"/>
    <col min="7944" max="7944" width="2.7109375" style="391" customWidth="1"/>
    <col min="7945" max="7946" width="7.5703125" style="391"/>
    <col min="7947" max="7947" width="11.5703125" style="391" customWidth="1"/>
    <col min="7948" max="7948" width="10.140625" style="391" customWidth="1"/>
    <col min="7949" max="8191" width="7.5703125" style="391"/>
    <col min="8192" max="8192" width="0.5703125" style="391" customWidth="1"/>
    <col min="8193" max="8193" width="2.85546875" style="391" customWidth="1"/>
    <col min="8194" max="8194" width="4" style="391" customWidth="1"/>
    <col min="8195" max="8195" width="40.5703125" style="391" customWidth="1"/>
    <col min="8196" max="8196" width="14.140625" style="391" customWidth="1"/>
    <col min="8197" max="8197" width="13.28515625" style="391" customWidth="1"/>
    <col min="8198" max="8198" width="16.7109375" style="391" customWidth="1"/>
    <col min="8199" max="8199" width="1.7109375" style="391" customWidth="1"/>
    <col min="8200" max="8200" width="2.7109375" style="391" customWidth="1"/>
    <col min="8201" max="8202" width="7.5703125" style="391"/>
    <col min="8203" max="8203" width="11.5703125" style="391" customWidth="1"/>
    <col min="8204" max="8204" width="10.140625" style="391" customWidth="1"/>
    <col min="8205" max="8447" width="7.5703125" style="391"/>
    <col min="8448" max="8448" width="0.5703125" style="391" customWidth="1"/>
    <col min="8449" max="8449" width="2.85546875" style="391" customWidth="1"/>
    <col min="8450" max="8450" width="4" style="391" customWidth="1"/>
    <col min="8451" max="8451" width="40.5703125" style="391" customWidth="1"/>
    <col min="8452" max="8452" width="14.140625" style="391" customWidth="1"/>
    <col min="8453" max="8453" width="13.28515625" style="391" customWidth="1"/>
    <col min="8454" max="8454" width="16.7109375" style="391" customWidth="1"/>
    <col min="8455" max="8455" width="1.7109375" style="391" customWidth="1"/>
    <col min="8456" max="8456" width="2.7109375" style="391" customWidth="1"/>
    <col min="8457" max="8458" width="7.5703125" style="391"/>
    <col min="8459" max="8459" width="11.5703125" style="391" customWidth="1"/>
    <col min="8460" max="8460" width="10.140625" style="391" customWidth="1"/>
    <col min="8461" max="8703" width="7.5703125" style="391"/>
    <col min="8704" max="8704" width="0.5703125" style="391" customWidth="1"/>
    <col min="8705" max="8705" width="2.85546875" style="391" customWidth="1"/>
    <col min="8706" max="8706" width="4" style="391" customWidth="1"/>
    <col min="8707" max="8707" width="40.5703125" style="391" customWidth="1"/>
    <col min="8708" max="8708" width="14.140625" style="391" customWidth="1"/>
    <col min="8709" max="8709" width="13.28515625" style="391" customWidth="1"/>
    <col min="8710" max="8710" width="16.7109375" style="391" customWidth="1"/>
    <col min="8711" max="8711" width="1.7109375" style="391" customWidth="1"/>
    <col min="8712" max="8712" width="2.7109375" style="391" customWidth="1"/>
    <col min="8713" max="8714" width="7.5703125" style="391"/>
    <col min="8715" max="8715" width="11.5703125" style="391" customWidth="1"/>
    <col min="8716" max="8716" width="10.140625" style="391" customWidth="1"/>
    <col min="8717" max="8959" width="7.5703125" style="391"/>
    <col min="8960" max="8960" width="0.5703125" style="391" customWidth="1"/>
    <col min="8961" max="8961" width="2.85546875" style="391" customWidth="1"/>
    <col min="8962" max="8962" width="4" style="391" customWidth="1"/>
    <col min="8963" max="8963" width="40.5703125" style="391" customWidth="1"/>
    <col min="8964" max="8964" width="14.140625" style="391" customWidth="1"/>
    <col min="8965" max="8965" width="13.28515625" style="391" customWidth="1"/>
    <col min="8966" max="8966" width="16.7109375" style="391" customWidth="1"/>
    <col min="8967" max="8967" width="1.7109375" style="391" customWidth="1"/>
    <col min="8968" max="8968" width="2.7109375" style="391" customWidth="1"/>
    <col min="8969" max="8970" width="7.5703125" style="391"/>
    <col min="8971" max="8971" width="11.5703125" style="391" customWidth="1"/>
    <col min="8972" max="8972" width="10.140625" style="391" customWidth="1"/>
    <col min="8973" max="9215" width="7.5703125" style="391"/>
    <col min="9216" max="9216" width="0.5703125" style="391" customWidth="1"/>
    <col min="9217" max="9217" width="2.85546875" style="391" customWidth="1"/>
    <col min="9218" max="9218" width="4" style="391" customWidth="1"/>
    <col min="9219" max="9219" width="40.5703125" style="391" customWidth="1"/>
    <col min="9220" max="9220" width="14.140625" style="391" customWidth="1"/>
    <col min="9221" max="9221" width="13.28515625" style="391" customWidth="1"/>
    <col min="9222" max="9222" width="16.7109375" style="391" customWidth="1"/>
    <col min="9223" max="9223" width="1.7109375" style="391" customWidth="1"/>
    <col min="9224" max="9224" width="2.7109375" style="391" customWidth="1"/>
    <col min="9225" max="9226" width="7.5703125" style="391"/>
    <col min="9227" max="9227" width="11.5703125" style="391" customWidth="1"/>
    <col min="9228" max="9228" width="10.140625" style="391" customWidth="1"/>
    <col min="9229" max="9471" width="7.5703125" style="391"/>
    <col min="9472" max="9472" width="0.5703125" style="391" customWidth="1"/>
    <col min="9473" max="9473" width="2.85546875" style="391" customWidth="1"/>
    <col min="9474" max="9474" width="4" style="391" customWidth="1"/>
    <col min="9475" max="9475" width="40.5703125" style="391" customWidth="1"/>
    <col min="9476" max="9476" width="14.140625" style="391" customWidth="1"/>
    <col min="9477" max="9477" width="13.28515625" style="391" customWidth="1"/>
    <col min="9478" max="9478" width="16.7109375" style="391" customWidth="1"/>
    <col min="9479" max="9479" width="1.7109375" style="391" customWidth="1"/>
    <col min="9480" max="9480" width="2.7109375" style="391" customWidth="1"/>
    <col min="9481" max="9482" width="7.5703125" style="391"/>
    <col min="9483" max="9483" width="11.5703125" style="391" customWidth="1"/>
    <col min="9484" max="9484" width="10.140625" style="391" customWidth="1"/>
    <col min="9485" max="9727" width="7.5703125" style="391"/>
    <col min="9728" max="9728" width="0.5703125" style="391" customWidth="1"/>
    <col min="9729" max="9729" width="2.85546875" style="391" customWidth="1"/>
    <col min="9730" max="9730" width="4" style="391" customWidth="1"/>
    <col min="9731" max="9731" width="40.5703125" style="391" customWidth="1"/>
    <col min="9732" max="9732" width="14.140625" style="391" customWidth="1"/>
    <col min="9733" max="9733" width="13.28515625" style="391" customWidth="1"/>
    <col min="9734" max="9734" width="16.7109375" style="391" customWidth="1"/>
    <col min="9735" max="9735" width="1.7109375" style="391" customWidth="1"/>
    <col min="9736" max="9736" width="2.7109375" style="391" customWidth="1"/>
    <col min="9737" max="9738" width="7.5703125" style="391"/>
    <col min="9739" max="9739" width="11.5703125" style="391" customWidth="1"/>
    <col min="9740" max="9740" width="10.140625" style="391" customWidth="1"/>
    <col min="9741" max="9983" width="7.5703125" style="391"/>
    <col min="9984" max="9984" width="0.5703125" style="391" customWidth="1"/>
    <col min="9985" max="9985" width="2.85546875" style="391" customWidth="1"/>
    <col min="9986" max="9986" width="4" style="391" customWidth="1"/>
    <col min="9987" max="9987" width="40.5703125" style="391" customWidth="1"/>
    <col min="9988" max="9988" width="14.140625" style="391" customWidth="1"/>
    <col min="9989" max="9989" width="13.28515625" style="391" customWidth="1"/>
    <col min="9990" max="9990" width="16.7109375" style="391" customWidth="1"/>
    <col min="9991" max="9991" width="1.7109375" style="391" customWidth="1"/>
    <col min="9992" max="9992" width="2.7109375" style="391" customWidth="1"/>
    <col min="9993" max="9994" width="7.5703125" style="391"/>
    <col min="9995" max="9995" width="11.5703125" style="391" customWidth="1"/>
    <col min="9996" max="9996" width="10.140625" style="391" customWidth="1"/>
    <col min="9997" max="10239" width="7.5703125" style="391"/>
    <col min="10240" max="10240" width="0.5703125" style="391" customWidth="1"/>
    <col min="10241" max="10241" width="2.85546875" style="391" customWidth="1"/>
    <col min="10242" max="10242" width="4" style="391" customWidth="1"/>
    <col min="10243" max="10243" width="40.5703125" style="391" customWidth="1"/>
    <col min="10244" max="10244" width="14.140625" style="391" customWidth="1"/>
    <col min="10245" max="10245" width="13.28515625" style="391" customWidth="1"/>
    <col min="10246" max="10246" width="16.7109375" style="391" customWidth="1"/>
    <col min="10247" max="10247" width="1.7109375" style="391" customWidth="1"/>
    <col min="10248" max="10248" width="2.7109375" style="391" customWidth="1"/>
    <col min="10249" max="10250" width="7.5703125" style="391"/>
    <col min="10251" max="10251" width="11.5703125" style="391" customWidth="1"/>
    <col min="10252" max="10252" width="10.140625" style="391" customWidth="1"/>
    <col min="10253" max="10495" width="7.5703125" style="391"/>
    <col min="10496" max="10496" width="0.5703125" style="391" customWidth="1"/>
    <col min="10497" max="10497" width="2.85546875" style="391" customWidth="1"/>
    <col min="10498" max="10498" width="4" style="391" customWidth="1"/>
    <col min="10499" max="10499" width="40.5703125" style="391" customWidth="1"/>
    <col min="10500" max="10500" width="14.140625" style="391" customWidth="1"/>
    <col min="10501" max="10501" width="13.28515625" style="391" customWidth="1"/>
    <col min="10502" max="10502" width="16.7109375" style="391" customWidth="1"/>
    <col min="10503" max="10503" width="1.7109375" style="391" customWidth="1"/>
    <col min="10504" max="10504" width="2.7109375" style="391" customWidth="1"/>
    <col min="10505" max="10506" width="7.5703125" style="391"/>
    <col min="10507" max="10507" width="11.5703125" style="391" customWidth="1"/>
    <col min="10508" max="10508" width="10.140625" style="391" customWidth="1"/>
    <col min="10509" max="10751" width="7.5703125" style="391"/>
    <col min="10752" max="10752" width="0.5703125" style="391" customWidth="1"/>
    <col min="10753" max="10753" width="2.85546875" style="391" customWidth="1"/>
    <col min="10754" max="10754" width="4" style="391" customWidth="1"/>
    <col min="10755" max="10755" width="40.5703125" style="391" customWidth="1"/>
    <col min="10756" max="10756" width="14.140625" style="391" customWidth="1"/>
    <col min="10757" max="10757" width="13.28515625" style="391" customWidth="1"/>
    <col min="10758" max="10758" width="16.7109375" style="391" customWidth="1"/>
    <col min="10759" max="10759" width="1.7109375" style="391" customWidth="1"/>
    <col min="10760" max="10760" width="2.7109375" style="391" customWidth="1"/>
    <col min="10761" max="10762" width="7.5703125" style="391"/>
    <col min="10763" max="10763" width="11.5703125" style="391" customWidth="1"/>
    <col min="10764" max="10764" width="10.140625" style="391" customWidth="1"/>
    <col min="10765" max="11007" width="7.5703125" style="391"/>
    <col min="11008" max="11008" width="0.5703125" style="391" customWidth="1"/>
    <col min="11009" max="11009" width="2.85546875" style="391" customWidth="1"/>
    <col min="11010" max="11010" width="4" style="391" customWidth="1"/>
    <col min="11011" max="11011" width="40.5703125" style="391" customWidth="1"/>
    <col min="11012" max="11012" width="14.140625" style="391" customWidth="1"/>
    <col min="11013" max="11013" width="13.28515625" style="391" customWidth="1"/>
    <col min="11014" max="11014" width="16.7109375" style="391" customWidth="1"/>
    <col min="11015" max="11015" width="1.7109375" style="391" customWidth="1"/>
    <col min="11016" max="11016" width="2.7109375" style="391" customWidth="1"/>
    <col min="11017" max="11018" width="7.5703125" style="391"/>
    <col min="11019" max="11019" width="11.5703125" style="391" customWidth="1"/>
    <col min="11020" max="11020" width="10.140625" style="391" customWidth="1"/>
    <col min="11021" max="11263" width="7.5703125" style="391"/>
    <col min="11264" max="11264" width="0.5703125" style="391" customWidth="1"/>
    <col min="11265" max="11265" width="2.85546875" style="391" customWidth="1"/>
    <col min="11266" max="11266" width="4" style="391" customWidth="1"/>
    <col min="11267" max="11267" width="40.5703125" style="391" customWidth="1"/>
    <col min="11268" max="11268" width="14.140625" style="391" customWidth="1"/>
    <col min="11269" max="11269" width="13.28515625" style="391" customWidth="1"/>
    <col min="11270" max="11270" width="16.7109375" style="391" customWidth="1"/>
    <col min="11271" max="11271" width="1.7109375" style="391" customWidth="1"/>
    <col min="11272" max="11272" width="2.7109375" style="391" customWidth="1"/>
    <col min="11273" max="11274" width="7.5703125" style="391"/>
    <col min="11275" max="11275" width="11.5703125" style="391" customWidth="1"/>
    <col min="11276" max="11276" width="10.140625" style="391" customWidth="1"/>
    <col min="11277" max="11519" width="7.5703125" style="391"/>
    <col min="11520" max="11520" width="0.5703125" style="391" customWidth="1"/>
    <col min="11521" max="11521" width="2.85546875" style="391" customWidth="1"/>
    <col min="11522" max="11522" width="4" style="391" customWidth="1"/>
    <col min="11523" max="11523" width="40.5703125" style="391" customWidth="1"/>
    <col min="11524" max="11524" width="14.140625" style="391" customWidth="1"/>
    <col min="11525" max="11525" width="13.28515625" style="391" customWidth="1"/>
    <col min="11526" max="11526" width="16.7109375" style="391" customWidth="1"/>
    <col min="11527" max="11527" width="1.7109375" style="391" customWidth="1"/>
    <col min="11528" max="11528" width="2.7109375" style="391" customWidth="1"/>
    <col min="11529" max="11530" width="7.5703125" style="391"/>
    <col min="11531" max="11531" width="11.5703125" style="391" customWidth="1"/>
    <col min="11532" max="11532" width="10.140625" style="391" customWidth="1"/>
    <col min="11533" max="11775" width="7.5703125" style="391"/>
    <col min="11776" max="11776" width="0.5703125" style="391" customWidth="1"/>
    <col min="11777" max="11777" width="2.85546875" style="391" customWidth="1"/>
    <col min="11778" max="11778" width="4" style="391" customWidth="1"/>
    <col min="11779" max="11779" width="40.5703125" style="391" customWidth="1"/>
    <col min="11780" max="11780" width="14.140625" style="391" customWidth="1"/>
    <col min="11781" max="11781" width="13.28515625" style="391" customWidth="1"/>
    <col min="11782" max="11782" width="16.7109375" style="391" customWidth="1"/>
    <col min="11783" max="11783" width="1.7109375" style="391" customWidth="1"/>
    <col min="11784" max="11784" width="2.7109375" style="391" customWidth="1"/>
    <col min="11785" max="11786" width="7.5703125" style="391"/>
    <col min="11787" max="11787" width="11.5703125" style="391" customWidth="1"/>
    <col min="11788" max="11788" width="10.140625" style="391" customWidth="1"/>
    <col min="11789" max="12031" width="7.5703125" style="391"/>
    <col min="12032" max="12032" width="0.5703125" style="391" customWidth="1"/>
    <col min="12033" max="12033" width="2.85546875" style="391" customWidth="1"/>
    <col min="12034" max="12034" width="4" style="391" customWidth="1"/>
    <col min="12035" max="12035" width="40.5703125" style="391" customWidth="1"/>
    <col min="12036" max="12036" width="14.140625" style="391" customWidth="1"/>
    <col min="12037" max="12037" width="13.28515625" style="391" customWidth="1"/>
    <col min="12038" max="12038" width="16.7109375" style="391" customWidth="1"/>
    <col min="12039" max="12039" width="1.7109375" style="391" customWidth="1"/>
    <col min="12040" max="12040" width="2.7109375" style="391" customWidth="1"/>
    <col min="12041" max="12042" width="7.5703125" style="391"/>
    <col min="12043" max="12043" width="11.5703125" style="391" customWidth="1"/>
    <col min="12044" max="12044" width="10.140625" style="391" customWidth="1"/>
    <col min="12045" max="12287" width="7.5703125" style="391"/>
    <col min="12288" max="12288" width="0.5703125" style="391" customWidth="1"/>
    <col min="12289" max="12289" width="2.85546875" style="391" customWidth="1"/>
    <col min="12290" max="12290" width="4" style="391" customWidth="1"/>
    <col min="12291" max="12291" width="40.5703125" style="391" customWidth="1"/>
    <col min="12292" max="12292" width="14.140625" style="391" customWidth="1"/>
    <col min="12293" max="12293" width="13.28515625" style="391" customWidth="1"/>
    <col min="12294" max="12294" width="16.7109375" style="391" customWidth="1"/>
    <col min="12295" max="12295" width="1.7109375" style="391" customWidth="1"/>
    <col min="12296" max="12296" width="2.7109375" style="391" customWidth="1"/>
    <col min="12297" max="12298" width="7.5703125" style="391"/>
    <col min="12299" max="12299" width="11.5703125" style="391" customWidth="1"/>
    <col min="12300" max="12300" width="10.140625" style="391" customWidth="1"/>
    <col min="12301" max="12543" width="7.5703125" style="391"/>
    <col min="12544" max="12544" width="0.5703125" style="391" customWidth="1"/>
    <col min="12545" max="12545" width="2.85546875" style="391" customWidth="1"/>
    <col min="12546" max="12546" width="4" style="391" customWidth="1"/>
    <col min="12547" max="12547" width="40.5703125" style="391" customWidth="1"/>
    <col min="12548" max="12548" width="14.140625" style="391" customWidth="1"/>
    <col min="12549" max="12549" width="13.28515625" style="391" customWidth="1"/>
    <col min="12550" max="12550" width="16.7109375" style="391" customWidth="1"/>
    <col min="12551" max="12551" width="1.7109375" style="391" customWidth="1"/>
    <col min="12552" max="12552" width="2.7109375" style="391" customWidth="1"/>
    <col min="12553" max="12554" width="7.5703125" style="391"/>
    <col min="12555" max="12555" width="11.5703125" style="391" customWidth="1"/>
    <col min="12556" max="12556" width="10.140625" style="391" customWidth="1"/>
    <col min="12557" max="12799" width="7.5703125" style="391"/>
    <col min="12800" max="12800" width="0.5703125" style="391" customWidth="1"/>
    <col min="12801" max="12801" width="2.85546875" style="391" customWidth="1"/>
    <col min="12802" max="12802" width="4" style="391" customWidth="1"/>
    <col min="12803" max="12803" width="40.5703125" style="391" customWidth="1"/>
    <col min="12804" max="12804" width="14.140625" style="391" customWidth="1"/>
    <col min="12805" max="12805" width="13.28515625" style="391" customWidth="1"/>
    <col min="12806" max="12806" width="16.7109375" style="391" customWidth="1"/>
    <col min="12807" max="12807" width="1.7109375" style="391" customWidth="1"/>
    <col min="12808" max="12808" width="2.7109375" style="391" customWidth="1"/>
    <col min="12809" max="12810" width="7.5703125" style="391"/>
    <col min="12811" max="12811" width="11.5703125" style="391" customWidth="1"/>
    <col min="12812" max="12812" width="10.140625" style="391" customWidth="1"/>
    <col min="12813" max="13055" width="7.5703125" style="391"/>
    <col min="13056" max="13056" width="0.5703125" style="391" customWidth="1"/>
    <col min="13057" max="13057" width="2.85546875" style="391" customWidth="1"/>
    <col min="13058" max="13058" width="4" style="391" customWidth="1"/>
    <col min="13059" max="13059" width="40.5703125" style="391" customWidth="1"/>
    <col min="13060" max="13060" width="14.140625" style="391" customWidth="1"/>
    <col min="13061" max="13061" width="13.28515625" style="391" customWidth="1"/>
    <col min="13062" max="13062" width="16.7109375" style="391" customWidth="1"/>
    <col min="13063" max="13063" width="1.7109375" style="391" customWidth="1"/>
    <col min="13064" max="13064" width="2.7109375" style="391" customWidth="1"/>
    <col min="13065" max="13066" width="7.5703125" style="391"/>
    <col min="13067" max="13067" width="11.5703125" style="391" customWidth="1"/>
    <col min="13068" max="13068" width="10.140625" style="391" customWidth="1"/>
    <col min="13069" max="13311" width="7.5703125" style="391"/>
    <col min="13312" max="13312" width="0.5703125" style="391" customWidth="1"/>
    <col min="13313" max="13313" width="2.85546875" style="391" customWidth="1"/>
    <col min="13314" max="13314" width="4" style="391" customWidth="1"/>
    <col min="13315" max="13315" width="40.5703125" style="391" customWidth="1"/>
    <col min="13316" max="13316" width="14.140625" style="391" customWidth="1"/>
    <col min="13317" max="13317" width="13.28515625" style="391" customWidth="1"/>
    <col min="13318" max="13318" width="16.7109375" style="391" customWidth="1"/>
    <col min="13319" max="13319" width="1.7109375" style="391" customWidth="1"/>
    <col min="13320" max="13320" width="2.7109375" style="391" customWidth="1"/>
    <col min="13321" max="13322" width="7.5703125" style="391"/>
    <col min="13323" max="13323" width="11.5703125" style="391" customWidth="1"/>
    <col min="13324" max="13324" width="10.140625" style="391" customWidth="1"/>
    <col min="13325" max="13567" width="7.5703125" style="391"/>
    <col min="13568" max="13568" width="0.5703125" style="391" customWidth="1"/>
    <col min="13569" max="13569" width="2.85546875" style="391" customWidth="1"/>
    <col min="13570" max="13570" width="4" style="391" customWidth="1"/>
    <col min="13571" max="13571" width="40.5703125" style="391" customWidth="1"/>
    <col min="13572" max="13572" width="14.140625" style="391" customWidth="1"/>
    <col min="13573" max="13573" width="13.28515625" style="391" customWidth="1"/>
    <col min="13574" max="13574" width="16.7109375" style="391" customWidth="1"/>
    <col min="13575" max="13575" width="1.7109375" style="391" customWidth="1"/>
    <col min="13576" max="13576" width="2.7109375" style="391" customWidth="1"/>
    <col min="13577" max="13578" width="7.5703125" style="391"/>
    <col min="13579" max="13579" width="11.5703125" style="391" customWidth="1"/>
    <col min="13580" max="13580" width="10.140625" style="391" customWidth="1"/>
    <col min="13581" max="13823" width="7.5703125" style="391"/>
    <col min="13824" max="13824" width="0.5703125" style="391" customWidth="1"/>
    <col min="13825" max="13825" width="2.85546875" style="391" customWidth="1"/>
    <col min="13826" max="13826" width="4" style="391" customWidth="1"/>
    <col min="13827" max="13827" width="40.5703125" style="391" customWidth="1"/>
    <col min="13828" max="13828" width="14.140625" style="391" customWidth="1"/>
    <col min="13829" max="13829" width="13.28515625" style="391" customWidth="1"/>
    <col min="13830" max="13830" width="16.7109375" style="391" customWidth="1"/>
    <col min="13831" max="13831" width="1.7109375" style="391" customWidth="1"/>
    <col min="13832" max="13832" width="2.7109375" style="391" customWidth="1"/>
    <col min="13833" max="13834" width="7.5703125" style="391"/>
    <col min="13835" max="13835" width="11.5703125" style="391" customWidth="1"/>
    <col min="13836" max="13836" width="10.140625" style="391" customWidth="1"/>
    <col min="13837" max="14079" width="7.5703125" style="391"/>
    <col min="14080" max="14080" width="0.5703125" style="391" customWidth="1"/>
    <col min="14081" max="14081" width="2.85546875" style="391" customWidth="1"/>
    <col min="14082" max="14082" width="4" style="391" customWidth="1"/>
    <col min="14083" max="14083" width="40.5703125" style="391" customWidth="1"/>
    <col min="14084" max="14084" width="14.140625" style="391" customWidth="1"/>
    <col min="14085" max="14085" width="13.28515625" style="391" customWidth="1"/>
    <col min="14086" max="14086" width="16.7109375" style="391" customWidth="1"/>
    <col min="14087" max="14087" width="1.7109375" style="391" customWidth="1"/>
    <col min="14088" max="14088" width="2.7109375" style="391" customWidth="1"/>
    <col min="14089" max="14090" width="7.5703125" style="391"/>
    <col min="14091" max="14091" width="11.5703125" style="391" customWidth="1"/>
    <col min="14092" max="14092" width="10.140625" style="391" customWidth="1"/>
    <col min="14093" max="14335" width="7.5703125" style="391"/>
    <col min="14336" max="14336" width="0.5703125" style="391" customWidth="1"/>
    <col min="14337" max="14337" width="2.85546875" style="391" customWidth="1"/>
    <col min="14338" max="14338" width="4" style="391" customWidth="1"/>
    <col min="14339" max="14339" width="40.5703125" style="391" customWidth="1"/>
    <col min="14340" max="14340" width="14.140625" style="391" customWidth="1"/>
    <col min="14341" max="14341" width="13.28515625" style="391" customWidth="1"/>
    <col min="14342" max="14342" width="16.7109375" style="391" customWidth="1"/>
    <col min="14343" max="14343" width="1.7109375" style="391" customWidth="1"/>
    <col min="14344" max="14344" width="2.7109375" style="391" customWidth="1"/>
    <col min="14345" max="14346" width="7.5703125" style="391"/>
    <col min="14347" max="14347" width="11.5703125" style="391" customWidth="1"/>
    <col min="14348" max="14348" width="10.140625" style="391" customWidth="1"/>
    <col min="14349" max="14591" width="7.5703125" style="391"/>
    <col min="14592" max="14592" width="0.5703125" style="391" customWidth="1"/>
    <col min="14593" max="14593" width="2.85546875" style="391" customWidth="1"/>
    <col min="14594" max="14594" width="4" style="391" customWidth="1"/>
    <col min="14595" max="14595" width="40.5703125" style="391" customWidth="1"/>
    <col min="14596" max="14596" width="14.140625" style="391" customWidth="1"/>
    <col min="14597" max="14597" width="13.28515625" style="391" customWidth="1"/>
    <col min="14598" max="14598" width="16.7109375" style="391" customWidth="1"/>
    <col min="14599" max="14599" width="1.7109375" style="391" customWidth="1"/>
    <col min="14600" max="14600" width="2.7109375" style="391" customWidth="1"/>
    <col min="14601" max="14602" width="7.5703125" style="391"/>
    <col min="14603" max="14603" width="11.5703125" style="391" customWidth="1"/>
    <col min="14604" max="14604" width="10.140625" style="391" customWidth="1"/>
    <col min="14605" max="14847" width="7.5703125" style="391"/>
    <col min="14848" max="14848" width="0.5703125" style="391" customWidth="1"/>
    <col min="14849" max="14849" width="2.85546875" style="391" customWidth="1"/>
    <col min="14850" max="14850" width="4" style="391" customWidth="1"/>
    <col min="14851" max="14851" width="40.5703125" style="391" customWidth="1"/>
    <col min="14852" max="14852" width="14.140625" style="391" customWidth="1"/>
    <col min="14853" max="14853" width="13.28515625" style="391" customWidth="1"/>
    <col min="14854" max="14854" width="16.7109375" style="391" customWidth="1"/>
    <col min="14855" max="14855" width="1.7109375" style="391" customWidth="1"/>
    <col min="14856" max="14856" width="2.7109375" style="391" customWidth="1"/>
    <col min="14857" max="14858" width="7.5703125" style="391"/>
    <col min="14859" max="14859" width="11.5703125" style="391" customWidth="1"/>
    <col min="14860" max="14860" width="10.140625" style="391" customWidth="1"/>
    <col min="14861" max="15103" width="7.5703125" style="391"/>
    <col min="15104" max="15104" width="0.5703125" style="391" customWidth="1"/>
    <col min="15105" max="15105" width="2.85546875" style="391" customWidth="1"/>
    <col min="15106" max="15106" width="4" style="391" customWidth="1"/>
    <col min="15107" max="15107" width="40.5703125" style="391" customWidth="1"/>
    <col min="15108" max="15108" width="14.140625" style="391" customWidth="1"/>
    <col min="15109" max="15109" width="13.28515625" style="391" customWidth="1"/>
    <col min="15110" max="15110" width="16.7109375" style="391" customWidth="1"/>
    <col min="15111" max="15111" width="1.7109375" style="391" customWidth="1"/>
    <col min="15112" max="15112" width="2.7109375" style="391" customWidth="1"/>
    <col min="15113" max="15114" width="7.5703125" style="391"/>
    <col min="15115" max="15115" width="11.5703125" style="391" customWidth="1"/>
    <col min="15116" max="15116" width="10.140625" style="391" customWidth="1"/>
    <col min="15117" max="15359" width="7.5703125" style="391"/>
    <col min="15360" max="15360" width="0.5703125" style="391" customWidth="1"/>
    <col min="15361" max="15361" width="2.85546875" style="391" customWidth="1"/>
    <col min="15362" max="15362" width="4" style="391" customWidth="1"/>
    <col min="15363" max="15363" width="40.5703125" style="391" customWidth="1"/>
    <col min="15364" max="15364" width="14.140625" style="391" customWidth="1"/>
    <col min="15365" max="15365" width="13.28515625" style="391" customWidth="1"/>
    <col min="15366" max="15366" width="16.7109375" style="391" customWidth="1"/>
    <col min="15367" max="15367" width="1.7109375" style="391" customWidth="1"/>
    <col min="15368" max="15368" width="2.7109375" style="391" customWidth="1"/>
    <col min="15369" max="15370" width="7.5703125" style="391"/>
    <col min="15371" max="15371" width="11.5703125" style="391" customWidth="1"/>
    <col min="15372" max="15372" width="10.140625" style="391" customWidth="1"/>
    <col min="15373" max="15615" width="7.5703125" style="391"/>
    <col min="15616" max="15616" width="0.5703125" style="391" customWidth="1"/>
    <col min="15617" max="15617" width="2.85546875" style="391" customWidth="1"/>
    <col min="15618" max="15618" width="4" style="391" customWidth="1"/>
    <col min="15619" max="15619" width="40.5703125" style="391" customWidth="1"/>
    <col min="15620" max="15620" width="14.140625" style="391" customWidth="1"/>
    <col min="15621" max="15621" width="13.28515625" style="391" customWidth="1"/>
    <col min="15622" max="15622" width="16.7109375" style="391" customWidth="1"/>
    <col min="15623" max="15623" width="1.7109375" style="391" customWidth="1"/>
    <col min="15624" max="15624" width="2.7109375" style="391" customWidth="1"/>
    <col min="15625" max="15626" width="7.5703125" style="391"/>
    <col min="15627" max="15627" width="11.5703125" style="391" customWidth="1"/>
    <col min="15628" max="15628" width="10.140625" style="391" customWidth="1"/>
    <col min="15629" max="15871" width="7.5703125" style="391"/>
    <col min="15872" max="15872" width="0.5703125" style="391" customWidth="1"/>
    <col min="15873" max="15873" width="2.85546875" style="391" customWidth="1"/>
    <col min="15874" max="15874" width="4" style="391" customWidth="1"/>
    <col min="15875" max="15875" width="40.5703125" style="391" customWidth="1"/>
    <col min="15876" max="15876" width="14.140625" style="391" customWidth="1"/>
    <col min="15877" max="15877" width="13.28515625" style="391" customWidth="1"/>
    <col min="15878" max="15878" width="16.7109375" style="391" customWidth="1"/>
    <col min="15879" max="15879" width="1.7109375" style="391" customWidth="1"/>
    <col min="15880" max="15880" width="2.7109375" style="391" customWidth="1"/>
    <col min="15881" max="15882" width="7.5703125" style="391"/>
    <col min="15883" max="15883" width="11.5703125" style="391" customWidth="1"/>
    <col min="15884" max="15884" width="10.140625" style="391" customWidth="1"/>
    <col min="15885" max="16127" width="7.5703125" style="391"/>
    <col min="16128" max="16128" width="0.5703125" style="391" customWidth="1"/>
    <col min="16129" max="16129" width="2.85546875" style="391" customWidth="1"/>
    <col min="16130" max="16130" width="4" style="391" customWidth="1"/>
    <col min="16131" max="16131" width="40.5703125" style="391" customWidth="1"/>
    <col min="16132" max="16132" width="14.140625" style="391" customWidth="1"/>
    <col min="16133" max="16133" width="13.28515625" style="391" customWidth="1"/>
    <col min="16134" max="16134" width="16.7109375" style="391" customWidth="1"/>
    <col min="16135" max="16135" width="1.7109375" style="391" customWidth="1"/>
    <col min="16136" max="16136" width="2.7109375" style="391" customWidth="1"/>
    <col min="16137" max="16138" width="7.5703125" style="391"/>
    <col min="16139" max="16139" width="11.5703125" style="391" customWidth="1"/>
    <col min="16140" max="16140" width="10.140625" style="391" customWidth="1"/>
    <col min="16141" max="16384" width="7.5703125" style="391"/>
  </cols>
  <sheetData>
    <row r="1" spans="1:8" ht="10.15" customHeight="1">
      <c r="E1" s="393"/>
      <c r="F1" s="393"/>
      <c r="G1" s="393"/>
      <c r="H1" s="394"/>
    </row>
    <row r="2" spans="1:8" ht="10.15" customHeight="1">
      <c r="E2" s="393"/>
      <c r="F2" s="393"/>
      <c r="G2" s="393"/>
      <c r="H2" s="394"/>
    </row>
    <row r="3" spans="1:8" ht="16.5" customHeight="1">
      <c r="B3" s="395" t="s">
        <v>1221</v>
      </c>
      <c r="C3" s="396" t="s">
        <v>752</v>
      </c>
      <c r="D3" s="397"/>
      <c r="E3" s="393"/>
      <c r="F3" s="393"/>
      <c r="G3" s="393"/>
    </row>
    <row r="4" spans="1:8" ht="15" customHeight="1">
      <c r="B4" s="395"/>
      <c r="C4" s="396" t="s">
        <v>1166</v>
      </c>
      <c r="D4" s="397"/>
      <c r="E4" s="393"/>
      <c r="F4" s="393"/>
      <c r="G4" s="393"/>
    </row>
    <row r="5" spans="1:8" ht="16.5" customHeight="1">
      <c r="B5" s="399" t="s">
        <v>1222</v>
      </c>
      <c r="C5" s="400" t="s">
        <v>753</v>
      </c>
      <c r="D5" s="401"/>
      <c r="E5" s="393"/>
      <c r="F5" s="393"/>
      <c r="G5" s="393"/>
    </row>
    <row r="6" spans="1:8" ht="15" customHeight="1">
      <c r="B6" s="399"/>
      <c r="C6" s="400" t="s">
        <v>1166</v>
      </c>
      <c r="D6" s="401"/>
      <c r="E6" s="393"/>
      <c r="F6" s="393"/>
      <c r="G6" s="393"/>
    </row>
    <row r="7" spans="1:8" ht="10.15" customHeight="1" thickBot="1">
      <c r="A7" s="400"/>
      <c r="E7" s="393"/>
      <c r="F7" s="393"/>
      <c r="G7" s="393"/>
    </row>
    <row r="8" spans="1:8" ht="8.1" customHeight="1" thickTop="1">
      <c r="A8" s="402"/>
      <c r="B8" s="403"/>
      <c r="C8" s="402"/>
      <c r="D8" s="404"/>
      <c r="E8" s="405"/>
      <c r="F8" s="405"/>
      <c r="G8" s="405"/>
      <c r="H8" s="406"/>
    </row>
    <row r="9" spans="1:8" s="412" customFormat="1" ht="13.5">
      <c r="A9" s="407"/>
      <c r="B9" s="408" t="s">
        <v>707</v>
      </c>
      <c r="C9" s="409"/>
      <c r="D9" s="410" t="s">
        <v>1</v>
      </c>
      <c r="E9" s="382" t="s">
        <v>2</v>
      </c>
      <c r="F9" s="382" t="s">
        <v>571</v>
      </c>
      <c r="G9" s="382" t="s">
        <v>34</v>
      </c>
      <c r="H9" s="411"/>
    </row>
    <row r="10" spans="1:8" s="412" customFormat="1" ht="13.5">
      <c r="A10" s="407"/>
      <c r="B10" s="413" t="s">
        <v>710</v>
      </c>
      <c r="C10" s="414"/>
      <c r="D10" s="415" t="s">
        <v>6</v>
      </c>
      <c r="E10" s="383" t="s">
        <v>7</v>
      </c>
      <c r="F10" s="383" t="s">
        <v>572</v>
      </c>
      <c r="G10" s="383" t="s">
        <v>36</v>
      </c>
      <c r="H10" s="411"/>
    </row>
    <row r="11" spans="1:8" ht="8.1" customHeight="1">
      <c r="A11" s="416"/>
      <c r="B11" s="416"/>
      <c r="C11" s="416"/>
      <c r="D11" s="417"/>
      <c r="E11" s="416"/>
      <c r="F11" s="416"/>
      <c r="G11" s="416"/>
      <c r="H11" s="418"/>
    </row>
    <row r="12" spans="1:8" ht="8.1" customHeight="1">
      <c r="A12" s="419"/>
      <c r="B12" s="419"/>
      <c r="C12" s="419"/>
      <c r="D12" s="420"/>
      <c r="E12" s="419"/>
      <c r="F12" s="419"/>
      <c r="G12" s="419"/>
      <c r="H12" s="421"/>
    </row>
    <row r="13" spans="1:8" ht="18" customHeight="1">
      <c r="A13" s="393"/>
      <c r="B13" s="408" t="s">
        <v>2</v>
      </c>
      <c r="C13" s="407"/>
      <c r="D13" s="1333">
        <v>2020</v>
      </c>
      <c r="E13" s="423">
        <f t="shared" ref="E13:G15" si="0">SUM(E17,E21,E25,E29,E33,E37,E41,E45,E49)</f>
        <v>537434</v>
      </c>
      <c r="F13" s="423">
        <f t="shared" si="0"/>
        <v>252908</v>
      </c>
      <c r="G13" s="423">
        <f t="shared" si="0"/>
        <v>284526</v>
      </c>
      <c r="H13" s="424"/>
    </row>
    <row r="14" spans="1:8" ht="14.1" customHeight="1">
      <c r="A14" s="393"/>
      <c r="B14" s="425" t="s">
        <v>7</v>
      </c>
      <c r="C14" s="407"/>
      <c r="D14" s="1333">
        <v>2021</v>
      </c>
      <c r="E14" s="423">
        <f t="shared" si="0"/>
        <v>517580</v>
      </c>
      <c r="F14" s="423">
        <f t="shared" si="0"/>
        <v>241618</v>
      </c>
      <c r="G14" s="423">
        <f t="shared" si="0"/>
        <v>275962</v>
      </c>
      <c r="H14" s="426"/>
    </row>
    <row r="15" spans="1:8" ht="15" customHeight="1">
      <c r="A15" s="393"/>
      <c r="B15" s="407"/>
      <c r="C15" s="407"/>
      <c r="D15" s="1333">
        <v>2022</v>
      </c>
      <c r="E15" s="423">
        <f t="shared" si="0"/>
        <v>513523</v>
      </c>
      <c r="F15" s="423">
        <f t="shared" si="0"/>
        <v>237839</v>
      </c>
      <c r="G15" s="423">
        <f t="shared" si="0"/>
        <v>275684</v>
      </c>
      <c r="H15" s="426"/>
    </row>
    <row r="16" spans="1:8" ht="15" customHeight="1">
      <c r="A16" s="393"/>
      <c r="B16" s="407"/>
      <c r="C16" s="407"/>
      <c r="D16" s="427"/>
      <c r="E16" s="428"/>
      <c r="F16" s="428"/>
      <c r="G16" s="428"/>
      <c r="H16" s="426"/>
    </row>
    <row r="17" spans="1:12" ht="18" customHeight="1">
      <c r="A17" s="393"/>
      <c r="B17" s="408" t="s">
        <v>713</v>
      </c>
      <c r="C17" s="409"/>
      <c r="D17" s="427">
        <v>2020</v>
      </c>
      <c r="E17" s="428">
        <f>SUM(F17:G17)</f>
        <v>41114</v>
      </c>
      <c r="F17" s="428">
        <v>5585</v>
      </c>
      <c r="G17" s="428">
        <v>35529</v>
      </c>
      <c r="H17" s="429"/>
    </row>
    <row r="18" spans="1:12" ht="14.1" customHeight="1">
      <c r="A18" s="393"/>
      <c r="B18" s="430" t="s">
        <v>714</v>
      </c>
      <c r="C18" s="409"/>
      <c r="D18" s="427">
        <v>2021</v>
      </c>
      <c r="E18" s="428">
        <f t="shared" ref="E18:E19" si="1">SUM(F18:G18)</f>
        <v>41800</v>
      </c>
      <c r="F18" s="428">
        <v>6025</v>
      </c>
      <c r="G18" s="428">
        <v>35775</v>
      </c>
      <c r="H18" s="426"/>
    </row>
    <row r="19" spans="1:12">
      <c r="A19" s="393"/>
      <c r="B19" s="430"/>
      <c r="C19" s="409"/>
      <c r="D19" s="427">
        <v>2022</v>
      </c>
      <c r="E19" s="428">
        <f t="shared" si="1"/>
        <v>44735</v>
      </c>
      <c r="F19" s="428">
        <v>6728</v>
      </c>
      <c r="G19" s="428">
        <v>38007</v>
      </c>
      <c r="H19" s="426"/>
    </row>
    <row r="20" spans="1:12" ht="20.100000000000001" customHeight="1">
      <c r="A20" s="393"/>
      <c r="B20" s="430"/>
      <c r="C20" s="409"/>
      <c r="D20" s="427"/>
      <c r="E20" s="428"/>
      <c r="F20" s="428"/>
      <c r="G20" s="428"/>
      <c r="H20" s="426"/>
    </row>
    <row r="21" spans="1:12" s="1453" customFormat="1" ht="18" customHeight="1">
      <c r="A21" s="1448"/>
      <c r="B21" s="1449" t="s">
        <v>754</v>
      </c>
      <c r="C21" s="1450"/>
      <c r="D21" s="1451">
        <v>2020</v>
      </c>
      <c r="E21" s="1452">
        <f>SUM(F21:G21)</f>
        <v>47918</v>
      </c>
      <c r="F21" s="1452">
        <v>23845</v>
      </c>
      <c r="G21" s="1452">
        <v>24073</v>
      </c>
      <c r="H21" s="1452"/>
      <c r="I21" s="1448"/>
      <c r="J21" s="1448"/>
      <c r="K21" s="1448"/>
      <c r="L21" s="1448"/>
    </row>
    <row r="22" spans="1:12" s="1453" customFormat="1" ht="14.1" customHeight="1">
      <c r="A22" s="1448"/>
      <c r="B22" s="1454" t="s">
        <v>755</v>
      </c>
      <c r="C22" s="1450"/>
      <c r="D22" s="1451">
        <v>2021</v>
      </c>
      <c r="E22" s="1452">
        <f t="shared" ref="E22:E23" si="2">SUM(F22:G22)</f>
        <v>46707</v>
      </c>
      <c r="F22" s="1452">
        <v>22787</v>
      </c>
      <c r="G22" s="1452">
        <v>23920</v>
      </c>
      <c r="H22" s="1452"/>
      <c r="I22" s="1448"/>
      <c r="J22" s="1448"/>
      <c r="K22" s="1448"/>
      <c r="L22" s="1448"/>
    </row>
    <row r="23" spans="1:12" s="1453" customFormat="1" ht="20.100000000000001" customHeight="1">
      <c r="A23" s="1448"/>
      <c r="B23" s="1454"/>
      <c r="C23" s="1450"/>
      <c r="D23" s="1451">
        <v>2022</v>
      </c>
      <c r="E23" s="1452">
        <f t="shared" si="2"/>
        <v>44383</v>
      </c>
      <c r="F23" s="1452">
        <v>21653</v>
      </c>
      <c r="G23" s="1452">
        <v>22730</v>
      </c>
      <c r="H23" s="1452"/>
      <c r="I23" s="1448"/>
      <c r="J23" s="1448"/>
      <c r="K23" s="1448"/>
      <c r="L23" s="1448"/>
    </row>
    <row r="24" spans="1:12" ht="20.100000000000001" customHeight="1">
      <c r="A24" s="393"/>
      <c r="B24" s="430"/>
      <c r="C24" s="409"/>
      <c r="D24" s="427"/>
      <c r="E24" s="428"/>
      <c r="F24" s="428"/>
      <c r="G24" s="428"/>
      <c r="H24" s="429"/>
      <c r="I24" s="393"/>
      <c r="J24" s="393"/>
      <c r="K24" s="393"/>
      <c r="L24" s="393"/>
    </row>
    <row r="25" spans="1:12" s="1453" customFormat="1" ht="14.1" customHeight="1">
      <c r="A25" s="1448"/>
      <c r="B25" s="1449" t="s">
        <v>756</v>
      </c>
      <c r="C25" s="1450"/>
      <c r="D25" s="1451">
        <v>2020</v>
      </c>
      <c r="E25" s="1452">
        <f>SUM(F25:G25)</f>
        <v>215331</v>
      </c>
      <c r="F25" s="1452">
        <v>91701</v>
      </c>
      <c r="G25" s="1452">
        <v>123630</v>
      </c>
      <c r="H25" s="1452"/>
      <c r="I25" s="1448"/>
      <c r="J25" s="1448"/>
      <c r="K25" s="1448"/>
      <c r="L25" s="1448"/>
    </row>
    <row r="26" spans="1:12" s="1453" customFormat="1" ht="14.1" customHeight="1">
      <c r="A26" s="1448"/>
      <c r="B26" s="1454" t="s">
        <v>757</v>
      </c>
      <c r="C26" s="1450"/>
      <c r="D26" s="1451">
        <v>2021</v>
      </c>
      <c r="E26" s="1452">
        <f t="shared" ref="E26:E27" si="3">SUM(F26:G26)</f>
        <v>207062</v>
      </c>
      <c r="F26" s="1452">
        <v>88142</v>
      </c>
      <c r="G26" s="1452">
        <v>118920</v>
      </c>
      <c r="H26" s="1455"/>
      <c r="I26" s="1448"/>
      <c r="J26" s="1448"/>
      <c r="K26" s="1448"/>
      <c r="L26" s="1448"/>
    </row>
    <row r="27" spans="1:12" s="1453" customFormat="1" ht="20.100000000000001" customHeight="1">
      <c r="A27" s="1448"/>
      <c r="B27" s="1449"/>
      <c r="C27" s="1456"/>
      <c r="D27" s="1451">
        <v>2022</v>
      </c>
      <c r="E27" s="1452">
        <f t="shared" si="3"/>
        <v>202732</v>
      </c>
      <c r="F27" s="1452">
        <v>85979</v>
      </c>
      <c r="G27" s="1452">
        <v>116753</v>
      </c>
      <c r="H27" s="1452"/>
    </row>
    <row r="28" spans="1:12" ht="20.100000000000001" customHeight="1">
      <c r="A28" s="393"/>
      <c r="B28" s="408"/>
      <c r="C28" s="431"/>
      <c r="D28" s="427"/>
      <c r="E28" s="428"/>
      <c r="F28" s="428"/>
      <c r="G28" s="428"/>
      <c r="H28" s="429"/>
    </row>
    <row r="29" spans="1:12" s="1453" customFormat="1" ht="14.1" customHeight="1">
      <c r="A29" s="1448"/>
      <c r="B29" s="1449" t="s">
        <v>758</v>
      </c>
      <c r="C29" s="1457"/>
      <c r="D29" s="1451">
        <v>2020</v>
      </c>
      <c r="E29" s="1452">
        <f>SUM(F29:G29)</f>
        <v>48055</v>
      </c>
      <c r="F29" s="1452">
        <v>34784</v>
      </c>
      <c r="G29" s="1452">
        <v>13271</v>
      </c>
      <c r="H29" s="1452"/>
      <c r="I29" s="1448"/>
      <c r="J29" s="1448"/>
      <c r="K29" s="1448"/>
      <c r="L29" s="1448"/>
    </row>
    <row r="30" spans="1:12" s="1453" customFormat="1" ht="14.1" customHeight="1">
      <c r="A30" s="1448"/>
      <c r="B30" s="1458" t="s">
        <v>1060</v>
      </c>
      <c r="C30" s="1457"/>
      <c r="D30" s="1451">
        <v>2021</v>
      </c>
      <c r="E30" s="1452">
        <f t="shared" ref="E30:E31" si="4">SUM(F30:G30)</f>
        <v>49877</v>
      </c>
      <c r="F30" s="1452">
        <v>35731</v>
      </c>
      <c r="G30" s="1452">
        <v>14146</v>
      </c>
      <c r="H30" s="1452"/>
      <c r="I30" s="1448"/>
      <c r="J30" s="1448"/>
      <c r="K30" s="1448"/>
      <c r="L30" s="1448"/>
    </row>
    <row r="31" spans="1:12" s="1453" customFormat="1" ht="20.100000000000001" customHeight="1">
      <c r="A31" s="1448"/>
      <c r="B31" s="1449"/>
      <c r="C31" s="1449"/>
      <c r="D31" s="1451">
        <v>2022</v>
      </c>
      <c r="E31" s="1452">
        <f t="shared" si="4"/>
        <v>54911</v>
      </c>
      <c r="F31" s="1452">
        <v>38891</v>
      </c>
      <c r="G31" s="1452">
        <v>16020</v>
      </c>
      <c r="H31" s="1452"/>
    </row>
    <row r="32" spans="1:12" ht="20.100000000000001" customHeight="1">
      <c r="A32" s="393"/>
      <c r="B32" s="408"/>
      <c r="C32" s="408"/>
      <c r="D32" s="427"/>
      <c r="E32" s="428"/>
      <c r="F32" s="428"/>
      <c r="G32" s="428"/>
      <c r="H32" s="429"/>
    </row>
    <row r="33" spans="1:12" s="1453" customFormat="1" ht="14.25" customHeight="1">
      <c r="A33" s="1448"/>
      <c r="B33" s="1449" t="s">
        <v>759</v>
      </c>
      <c r="C33" s="1450"/>
      <c r="D33" s="1451">
        <v>2020</v>
      </c>
      <c r="E33" s="1452">
        <f>SUM(F33:G33)</f>
        <v>62643</v>
      </c>
      <c r="F33" s="1452">
        <v>46186</v>
      </c>
      <c r="G33" s="1452">
        <v>16457</v>
      </c>
      <c r="H33" s="1452"/>
      <c r="I33" s="1448"/>
      <c r="J33" s="1448"/>
      <c r="K33" s="1448"/>
      <c r="L33" s="1448"/>
    </row>
    <row r="34" spans="1:12" s="1453" customFormat="1" ht="14.25" customHeight="1">
      <c r="A34" s="1448"/>
      <c r="B34" s="1454" t="s">
        <v>760</v>
      </c>
      <c r="C34" s="1450"/>
      <c r="D34" s="1451">
        <v>2021</v>
      </c>
      <c r="E34" s="1452">
        <f t="shared" ref="E34:E35" si="5">SUM(F34:G34)</f>
        <v>54331</v>
      </c>
      <c r="F34" s="1452">
        <v>39821</v>
      </c>
      <c r="G34" s="1452">
        <v>14510</v>
      </c>
      <c r="H34" s="1455"/>
      <c r="I34" s="1448"/>
      <c r="J34" s="1448"/>
      <c r="K34" s="1448"/>
      <c r="L34" s="1448"/>
    </row>
    <row r="35" spans="1:12" s="1453" customFormat="1" ht="20.100000000000001" customHeight="1">
      <c r="A35" s="1448"/>
      <c r="B35" s="1449"/>
      <c r="C35" s="1457"/>
      <c r="D35" s="1451">
        <v>2022</v>
      </c>
      <c r="E35" s="1452">
        <f t="shared" si="5"/>
        <v>46868</v>
      </c>
      <c r="F35" s="1452">
        <v>34473</v>
      </c>
      <c r="G35" s="1452">
        <v>12395</v>
      </c>
      <c r="H35" s="1452"/>
    </row>
    <row r="36" spans="1:12" ht="20.100000000000001" customHeight="1">
      <c r="A36" s="393"/>
      <c r="B36" s="408"/>
      <c r="C36" s="407"/>
      <c r="D36" s="427"/>
      <c r="E36" s="428"/>
      <c r="F36" s="428"/>
      <c r="G36" s="428"/>
      <c r="H36" s="429"/>
    </row>
    <row r="37" spans="1:12" s="1453" customFormat="1">
      <c r="A37" s="1448"/>
      <c r="B37" s="1449" t="s">
        <v>761</v>
      </c>
      <c r="C37" s="1457"/>
      <c r="D37" s="1451">
        <v>2020</v>
      </c>
      <c r="E37" s="1452">
        <f>SUM(F37:G37)</f>
        <v>1011</v>
      </c>
      <c r="F37" s="1452">
        <v>621</v>
      </c>
      <c r="G37" s="1452">
        <v>390</v>
      </c>
      <c r="H37" s="1452"/>
    </row>
    <row r="38" spans="1:12" s="1453" customFormat="1" ht="14.1" customHeight="1">
      <c r="A38" s="1448"/>
      <c r="B38" s="1454" t="s">
        <v>762</v>
      </c>
      <c r="C38" s="1457"/>
      <c r="D38" s="1451">
        <v>2021</v>
      </c>
      <c r="E38" s="1452">
        <f t="shared" ref="E38:E39" si="6">SUM(F38:G38)</f>
        <v>917</v>
      </c>
      <c r="F38" s="1452">
        <v>566</v>
      </c>
      <c r="G38" s="1452">
        <v>351</v>
      </c>
      <c r="H38" s="1452"/>
    </row>
    <row r="39" spans="1:12" s="1453" customFormat="1" ht="20.100000000000001" customHeight="1">
      <c r="A39" s="1448"/>
      <c r="B39" s="1450"/>
      <c r="C39" s="1457"/>
      <c r="D39" s="1451">
        <v>2022</v>
      </c>
      <c r="E39" s="1452">
        <f t="shared" si="6"/>
        <v>931</v>
      </c>
      <c r="F39" s="1452">
        <v>623</v>
      </c>
      <c r="G39" s="1452">
        <v>308</v>
      </c>
      <c r="H39" s="1452"/>
    </row>
    <row r="40" spans="1:12" ht="20.100000000000001" customHeight="1">
      <c r="A40" s="393"/>
      <c r="B40" s="409"/>
      <c r="C40" s="407"/>
      <c r="D40" s="427"/>
      <c r="E40" s="428"/>
      <c r="F40" s="428"/>
      <c r="G40" s="428"/>
      <c r="H40" s="429"/>
    </row>
    <row r="41" spans="1:12" s="1453" customFormat="1">
      <c r="A41" s="1448"/>
      <c r="B41" s="1449" t="s">
        <v>763</v>
      </c>
      <c r="C41" s="1450"/>
      <c r="D41" s="1451">
        <v>2020</v>
      </c>
      <c r="E41" s="1452">
        <f>SUM(F41:G41)</f>
        <v>45721</v>
      </c>
      <c r="F41" s="1452">
        <v>11207</v>
      </c>
      <c r="G41" s="1452">
        <v>34514</v>
      </c>
      <c r="H41" s="1452"/>
    </row>
    <row r="42" spans="1:12" s="1453" customFormat="1" ht="18" customHeight="1">
      <c r="A42" s="1448"/>
      <c r="B42" s="1454" t="s">
        <v>764</v>
      </c>
      <c r="C42" s="1450"/>
      <c r="D42" s="1451">
        <v>2021</v>
      </c>
      <c r="E42" s="1452">
        <f t="shared" ref="E42:E43" si="7">SUM(F42:G42)</f>
        <v>45391</v>
      </c>
      <c r="F42" s="1452">
        <v>11314</v>
      </c>
      <c r="G42" s="1452">
        <v>34077</v>
      </c>
      <c r="H42" s="1455"/>
    </row>
    <row r="43" spans="1:12" s="1453" customFormat="1" ht="20.100000000000001" customHeight="1">
      <c r="A43" s="1448"/>
      <c r="B43" s="1459"/>
      <c r="C43" s="1457"/>
      <c r="D43" s="1451">
        <v>2022</v>
      </c>
      <c r="E43" s="1452">
        <f t="shared" si="7"/>
        <v>46508</v>
      </c>
      <c r="F43" s="1452">
        <v>11408</v>
      </c>
      <c r="G43" s="1452">
        <v>35100</v>
      </c>
      <c r="H43" s="1452"/>
    </row>
    <row r="44" spans="1:12" ht="20.100000000000001" customHeight="1">
      <c r="A44" s="393"/>
      <c r="B44" s="414"/>
      <c r="C44" s="407"/>
      <c r="D44" s="427"/>
      <c r="E44" s="428"/>
      <c r="F44" s="428"/>
      <c r="G44" s="428"/>
      <c r="H44" s="429"/>
    </row>
    <row r="45" spans="1:12" s="1453" customFormat="1" ht="18" customHeight="1">
      <c r="A45" s="1448"/>
      <c r="B45" s="1449" t="s">
        <v>726</v>
      </c>
      <c r="C45" s="1457"/>
      <c r="D45" s="1451">
        <v>2020</v>
      </c>
      <c r="E45" s="1452">
        <f>SUM(F45:G45)</f>
        <v>43485</v>
      </c>
      <c r="F45" s="1452">
        <v>23013</v>
      </c>
      <c r="G45" s="1452">
        <v>20472</v>
      </c>
      <c r="H45" s="1452"/>
    </row>
    <row r="46" spans="1:12" s="1453" customFormat="1" ht="14.1" customHeight="1">
      <c r="A46" s="1448"/>
      <c r="B46" s="1454" t="s">
        <v>727</v>
      </c>
      <c r="C46" s="1457"/>
      <c r="D46" s="1451">
        <v>2021</v>
      </c>
      <c r="E46" s="1452">
        <f t="shared" ref="E46:E47" si="8">SUM(F46:G46)</f>
        <v>41201</v>
      </c>
      <c r="F46" s="1452">
        <v>22359</v>
      </c>
      <c r="G46" s="1452">
        <v>18842</v>
      </c>
      <c r="H46" s="1460"/>
    </row>
    <row r="47" spans="1:12" s="1453" customFormat="1" ht="20.100000000000001" customHeight="1">
      <c r="A47" s="1448"/>
      <c r="B47" s="1454"/>
      <c r="C47" s="1457"/>
      <c r="D47" s="1451">
        <v>2022</v>
      </c>
      <c r="E47" s="1452">
        <f t="shared" si="8"/>
        <v>38011</v>
      </c>
      <c r="F47" s="1452">
        <v>21349</v>
      </c>
      <c r="G47" s="1452">
        <v>16662</v>
      </c>
      <c r="H47" s="1460"/>
    </row>
    <row r="48" spans="1:12" ht="20.100000000000001" customHeight="1">
      <c r="A48" s="393"/>
      <c r="B48" s="425"/>
      <c r="C48" s="407"/>
      <c r="D48" s="427"/>
      <c r="E48" s="428"/>
      <c r="F48" s="428"/>
      <c r="G48" s="428"/>
      <c r="H48" s="432"/>
    </row>
    <row r="49" spans="1:23" s="1453" customFormat="1">
      <c r="A49" s="1448"/>
      <c r="B49" s="1449" t="s">
        <v>728</v>
      </c>
      <c r="C49" s="1450"/>
      <c r="D49" s="1451">
        <v>2020</v>
      </c>
      <c r="E49" s="1452">
        <f>SUM(F49:G49)</f>
        <v>32156</v>
      </c>
      <c r="F49" s="1452">
        <v>15966</v>
      </c>
      <c r="G49" s="1452">
        <v>16190</v>
      </c>
      <c r="H49" s="1452"/>
    </row>
    <row r="50" spans="1:23" s="1453" customFormat="1" ht="14.1" customHeight="1">
      <c r="A50" s="1448"/>
      <c r="B50" s="1454" t="s">
        <v>729</v>
      </c>
      <c r="C50" s="1450"/>
      <c r="D50" s="1451">
        <v>2021</v>
      </c>
      <c r="E50" s="1452">
        <f t="shared" ref="E50:E51" si="9">SUM(F50:G50)</f>
        <v>30294</v>
      </c>
      <c r="F50" s="1452">
        <v>14873</v>
      </c>
      <c r="G50" s="1452">
        <v>15421</v>
      </c>
      <c r="H50" s="1455"/>
    </row>
    <row r="51" spans="1:23" s="1453" customFormat="1" ht="14.1" customHeight="1">
      <c r="A51" s="1448"/>
      <c r="B51" s="1454"/>
      <c r="C51" s="1450"/>
      <c r="D51" s="1451">
        <v>2022</v>
      </c>
      <c r="E51" s="1452">
        <f t="shared" si="9"/>
        <v>34444</v>
      </c>
      <c r="F51" s="1452">
        <v>16735</v>
      </c>
      <c r="G51" s="1452">
        <v>17709</v>
      </c>
      <c r="H51" s="1455"/>
    </row>
    <row r="52" spans="1:23" ht="14.1" customHeight="1" thickBot="1">
      <c r="A52" s="433"/>
      <c r="B52" s="434"/>
      <c r="C52" s="434"/>
      <c r="D52" s="435"/>
      <c r="E52" s="434"/>
      <c r="F52" s="434"/>
      <c r="G52" s="434"/>
      <c r="H52" s="436"/>
    </row>
    <row r="53" spans="1:23" s="437" customFormat="1" ht="16.5" customHeight="1">
      <c r="B53" s="438"/>
      <c r="C53" s="438"/>
      <c r="D53" s="427"/>
      <c r="E53" s="438"/>
      <c r="F53" s="439"/>
      <c r="G53" s="438"/>
      <c r="H53" s="367" t="s">
        <v>829</v>
      </c>
    </row>
    <row r="54" spans="1:23" s="437" customFormat="1" ht="15" customHeight="1">
      <c r="B54" s="438"/>
      <c r="C54" s="438"/>
      <c r="D54" s="427"/>
      <c r="E54" s="440"/>
      <c r="F54" s="441"/>
      <c r="G54" s="442"/>
      <c r="H54" s="368" t="s">
        <v>810</v>
      </c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443"/>
      <c r="U54" s="443"/>
      <c r="V54" s="443"/>
      <c r="W54" s="443"/>
    </row>
    <row r="55" spans="1:23">
      <c r="B55" s="400"/>
      <c r="C55" s="444"/>
      <c r="D55" s="401"/>
      <c r="E55" s="393"/>
      <c r="F55" s="393"/>
      <c r="G55" s="393"/>
      <c r="H55" s="445"/>
    </row>
    <row r="56" spans="1:23" ht="15" customHeight="1">
      <c r="B56" s="396"/>
      <c r="E56" s="393"/>
      <c r="F56" s="393"/>
      <c r="G56" s="393"/>
      <c r="H56" s="445"/>
    </row>
    <row r="57" spans="1:23">
      <c r="B57" s="400"/>
      <c r="C57" s="444"/>
      <c r="D57" s="401"/>
      <c r="E57" s="393"/>
      <c r="F57" s="393"/>
      <c r="G57" s="393"/>
      <c r="H57" s="445"/>
    </row>
    <row r="58" spans="1:23" ht="15" customHeight="1">
      <c r="B58" s="396"/>
      <c r="E58" s="393"/>
      <c r="F58" s="393"/>
      <c r="G58" s="393"/>
      <c r="H58" s="445"/>
    </row>
    <row r="59" spans="1:23">
      <c r="B59" s="446"/>
      <c r="C59" s="446"/>
      <c r="D59" s="447"/>
      <c r="E59" s="393"/>
      <c r="F59" s="393"/>
      <c r="G59" s="393"/>
      <c r="H59" s="445"/>
    </row>
    <row r="60" spans="1:23" ht="15" customHeight="1">
      <c r="B60" s="396"/>
      <c r="E60" s="393"/>
      <c r="F60" s="393"/>
      <c r="G60" s="393"/>
      <c r="H60" s="445"/>
    </row>
    <row r="61" spans="1:23">
      <c r="B61" s="400"/>
      <c r="C61" s="446"/>
      <c r="D61" s="447"/>
      <c r="E61" s="393"/>
      <c r="F61" s="393"/>
      <c r="G61" s="393"/>
      <c r="H61" s="445"/>
    </row>
    <row r="62" spans="1:23" ht="15" customHeight="1">
      <c r="B62" s="396"/>
      <c r="E62" s="393"/>
      <c r="F62" s="393"/>
      <c r="G62" s="393"/>
      <c r="H62" s="445"/>
    </row>
    <row r="63" spans="1:23">
      <c r="B63" s="400"/>
      <c r="C63" s="400"/>
      <c r="D63" s="401"/>
      <c r="H63" s="445"/>
    </row>
    <row r="64" spans="1:23" ht="15" customHeight="1">
      <c r="B64" s="396"/>
      <c r="H64" s="445"/>
    </row>
    <row r="65" spans="2:8">
      <c r="B65" s="400"/>
      <c r="C65" s="444"/>
      <c r="D65" s="401"/>
      <c r="H65" s="445"/>
    </row>
    <row r="66" spans="2:8" ht="15" customHeight="1">
      <c r="B66" s="396"/>
      <c r="H66" s="445"/>
    </row>
    <row r="67" spans="2:8">
      <c r="B67" s="400"/>
      <c r="C67" s="444"/>
      <c r="D67" s="401"/>
      <c r="H67" s="445"/>
    </row>
    <row r="68" spans="2:8">
      <c r="H68" s="445"/>
    </row>
    <row r="69" spans="2:8">
      <c r="H69" s="445"/>
    </row>
    <row r="70" spans="2:8">
      <c r="H70" s="445"/>
    </row>
    <row r="71" spans="2:8">
      <c r="B71" s="396"/>
      <c r="H71" s="445"/>
    </row>
    <row r="72" spans="2:8">
      <c r="B72" s="400"/>
    </row>
    <row r="75" spans="2:8">
      <c r="H75" s="391"/>
    </row>
    <row r="76" spans="2:8">
      <c r="H76" s="391"/>
    </row>
    <row r="77" spans="2:8">
      <c r="H77" s="391"/>
    </row>
    <row r="78" spans="2:8">
      <c r="H78" s="391"/>
    </row>
    <row r="79" spans="2:8">
      <c r="H79" s="391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headerFooter scaleWithDoc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W93"/>
  <sheetViews>
    <sheetView showGridLines="0" view="pageBreakPreview" zoomScale="90" zoomScaleNormal="100" zoomScaleSheetLayoutView="90" workbookViewId="0">
      <selection activeCell="C6" sqref="C6"/>
    </sheetView>
  </sheetViews>
  <sheetFormatPr defaultColWidth="7.5703125" defaultRowHeight="16.5"/>
  <cols>
    <col min="1" max="1" width="2.28515625" style="373" customWidth="1"/>
    <col min="2" max="2" width="13" style="373" customWidth="1"/>
    <col min="3" max="3" width="24.5703125" style="373" customWidth="1"/>
    <col min="4" max="4" width="7.85546875" style="373" customWidth="1"/>
    <col min="5" max="5" width="11.7109375" style="373" customWidth="1"/>
    <col min="6" max="6" width="8.28515625" style="373" customWidth="1"/>
    <col min="7" max="7" width="1.140625" style="373" customWidth="1"/>
    <col min="8" max="8" width="7.85546875" style="373" customWidth="1"/>
    <col min="9" max="9" width="11.7109375" style="373" customWidth="1"/>
    <col min="10" max="10" width="8.28515625" style="373" customWidth="1"/>
    <col min="11" max="11" width="1.140625" style="373" customWidth="1"/>
    <col min="12" max="12" width="7.85546875" style="373" customWidth="1"/>
    <col min="13" max="13" width="11.7109375" style="373" customWidth="1"/>
    <col min="14" max="14" width="8.28515625" style="373" customWidth="1"/>
    <col min="15" max="15" width="1.5703125" style="373" customWidth="1"/>
    <col min="16" max="255" width="7.5703125" style="373"/>
    <col min="256" max="256" width="3.28515625" style="373" customWidth="1"/>
    <col min="257" max="257" width="37.140625" style="373" customWidth="1"/>
    <col min="258" max="258" width="15.28515625" style="373" customWidth="1"/>
    <col min="259" max="259" width="14.28515625" style="373" customWidth="1"/>
    <col min="260" max="260" width="18.140625" style="373" customWidth="1"/>
    <col min="261" max="261" width="3" style="373" customWidth="1"/>
    <col min="262" max="262" width="2.85546875" style="373" customWidth="1"/>
    <col min="263" max="511" width="7.5703125" style="373"/>
    <col min="512" max="512" width="3.28515625" style="373" customWidth="1"/>
    <col min="513" max="513" width="37.140625" style="373" customWidth="1"/>
    <col min="514" max="514" width="15.28515625" style="373" customWidth="1"/>
    <col min="515" max="515" width="14.28515625" style="373" customWidth="1"/>
    <col min="516" max="516" width="18.140625" style="373" customWidth="1"/>
    <col min="517" max="517" width="3" style="373" customWidth="1"/>
    <col min="518" max="518" width="2.85546875" style="373" customWidth="1"/>
    <col min="519" max="767" width="7.5703125" style="373"/>
    <col min="768" max="768" width="3.28515625" style="373" customWidth="1"/>
    <col min="769" max="769" width="37.140625" style="373" customWidth="1"/>
    <col min="770" max="770" width="15.28515625" style="373" customWidth="1"/>
    <col min="771" max="771" width="14.28515625" style="373" customWidth="1"/>
    <col min="772" max="772" width="18.140625" style="373" customWidth="1"/>
    <col min="773" max="773" width="3" style="373" customWidth="1"/>
    <col min="774" max="774" width="2.85546875" style="373" customWidth="1"/>
    <col min="775" max="1023" width="7.5703125" style="373"/>
    <col min="1024" max="1024" width="3.28515625" style="373" customWidth="1"/>
    <col min="1025" max="1025" width="37.140625" style="373" customWidth="1"/>
    <col min="1026" max="1026" width="15.28515625" style="373" customWidth="1"/>
    <col min="1027" max="1027" width="14.28515625" style="373" customWidth="1"/>
    <col min="1028" max="1028" width="18.140625" style="373" customWidth="1"/>
    <col min="1029" max="1029" width="3" style="373" customWidth="1"/>
    <col min="1030" max="1030" width="2.85546875" style="373" customWidth="1"/>
    <col min="1031" max="1279" width="7.5703125" style="373"/>
    <col min="1280" max="1280" width="3.28515625" style="373" customWidth="1"/>
    <col min="1281" max="1281" width="37.140625" style="373" customWidth="1"/>
    <col min="1282" max="1282" width="15.28515625" style="373" customWidth="1"/>
    <col min="1283" max="1283" width="14.28515625" style="373" customWidth="1"/>
    <col min="1284" max="1284" width="18.140625" style="373" customWidth="1"/>
    <col min="1285" max="1285" width="3" style="373" customWidth="1"/>
    <col min="1286" max="1286" width="2.85546875" style="373" customWidth="1"/>
    <col min="1287" max="1535" width="7.5703125" style="373"/>
    <col min="1536" max="1536" width="3.28515625" style="373" customWidth="1"/>
    <col min="1537" max="1537" width="37.140625" style="373" customWidth="1"/>
    <col min="1538" max="1538" width="15.28515625" style="373" customWidth="1"/>
    <col min="1539" max="1539" width="14.28515625" style="373" customWidth="1"/>
    <col min="1540" max="1540" width="18.140625" style="373" customWidth="1"/>
    <col min="1541" max="1541" width="3" style="373" customWidth="1"/>
    <col min="1542" max="1542" width="2.85546875" style="373" customWidth="1"/>
    <col min="1543" max="1791" width="7.5703125" style="373"/>
    <col min="1792" max="1792" width="3.28515625" style="373" customWidth="1"/>
    <col min="1793" max="1793" width="37.140625" style="373" customWidth="1"/>
    <col min="1794" max="1794" width="15.28515625" style="373" customWidth="1"/>
    <col min="1795" max="1795" width="14.28515625" style="373" customWidth="1"/>
    <col min="1796" max="1796" width="18.140625" style="373" customWidth="1"/>
    <col min="1797" max="1797" width="3" style="373" customWidth="1"/>
    <col min="1798" max="1798" width="2.85546875" style="373" customWidth="1"/>
    <col min="1799" max="2047" width="7.5703125" style="373"/>
    <col min="2048" max="2048" width="3.28515625" style="373" customWidth="1"/>
    <col min="2049" max="2049" width="37.140625" style="373" customWidth="1"/>
    <col min="2050" max="2050" width="15.28515625" style="373" customWidth="1"/>
    <col min="2051" max="2051" width="14.28515625" style="373" customWidth="1"/>
    <col min="2052" max="2052" width="18.140625" style="373" customWidth="1"/>
    <col min="2053" max="2053" width="3" style="373" customWidth="1"/>
    <col min="2054" max="2054" width="2.85546875" style="373" customWidth="1"/>
    <col min="2055" max="2303" width="7.5703125" style="373"/>
    <col min="2304" max="2304" width="3.28515625" style="373" customWidth="1"/>
    <col min="2305" max="2305" width="37.140625" style="373" customWidth="1"/>
    <col min="2306" max="2306" width="15.28515625" style="373" customWidth="1"/>
    <col min="2307" max="2307" width="14.28515625" style="373" customWidth="1"/>
    <col min="2308" max="2308" width="18.140625" style="373" customWidth="1"/>
    <col min="2309" max="2309" width="3" style="373" customWidth="1"/>
    <col min="2310" max="2310" width="2.85546875" style="373" customWidth="1"/>
    <col min="2311" max="2559" width="7.5703125" style="373"/>
    <col min="2560" max="2560" width="3.28515625" style="373" customWidth="1"/>
    <col min="2561" max="2561" width="37.140625" style="373" customWidth="1"/>
    <col min="2562" max="2562" width="15.28515625" style="373" customWidth="1"/>
    <col min="2563" max="2563" width="14.28515625" style="373" customWidth="1"/>
    <col min="2564" max="2564" width="18.140625" style="373" customWidth="1"/>
    <col min="2565" max="2565" width="3" style="373" customWidth="1"/>
    <col min="2566" max="2566" width="2.85546875" style="373" customWidth="1"/>
    <col min="2567" max="2815" width="7.5703125" style="373"/>
    <col min="2816" max="2816" width="3.28515625" style="373" customWidth="1"/>
    <col min="2817" max="2817" width="37.140625" style="373" customWidth="1"/>
    <col min="2818" max="2818" width="15.28515625" style="373" customWidth="1"/>
    <col min="2819" max="2819" width="14.28515625" style="373" customWidth="1"/>
    <col min="2820" max="2820" width="18.140625" style="373" customWidth="1"/>
    <col min="2821" max="2821" width="3" style="373" customWidth="1"/>
    <col min="2822" max="2822" width="2.85546875" style="373" customWidth="1"/>
    <col min="2823" max="3071" width="7.5703125" style="373"/>
    <col min="3072" max="3072" width="3.28515625" style="373" customWidth="1"/>
    <col min="3073" max="3073" width="37.140625" style="373" customWidth="1"/>
    <col min="3074" max="3074" width="15.28515625" style="373" customWidth="1"/>
    <col min="3075" max="3075" width="14.28515625" style="373" customWidth="1"/>
    <col min="3076" max="3076" width="18.140625" style="373" customWidth="1"/>
    <col min="3077" max="3077" width="3" style="373" customWidth="1"/>
    <col min="3078" max="3078" width="2.85546875" style="373" customWidth="1"/>
    <col min="3079" max="3327" width="7.5703125" style="373"/>
    <col min="3328" max="3328" width="3.28515625" style="373" customWidth="1"/>
    <col min="3329" max="3329" width="37.140625" style="373" customWidth="1"/>
    <col min="3330" max="3330" width="15.28515625" style="373" customWidth="1"/>
    <col min="3331" max="3331" width="14.28515625" style="373" customWidth="1"/>
    <col min="3332" max="3332" width="18.140625" style="373" customWidth="1"/>
    <col min="3333" max="3333" width="3" style="373" customWidth="1"/>
    <col min="3334" max="3334" width="2.85546875" style="373" customWidth="1"/>
    <col min="3335" max="3583" width="7.5703125" style="373"/>
    <col min="3584" max="3584" width="3.28515625" style="373" customWidth="1"/>
    <col min="3585" max="3585" width="37.140625" style="373" customWidth="1"/>
    <col min="3586" max="3586" width="15.28515625" style="373" customWidth="1"/>
    <col min="3587" max="3587" width="14.28515625" style="373" customWidth="1"/>
    <col min="3588" max="3588" width="18.140625" style="373" customWidth="1"/>
    <col min="3589" max="3589" width="3" style="373" customWidth="1"/>
    <col min="3590" max="3590" width="2.85546875" style="373" customWidth="1"/>
    <col min="3591" max="3839" width="7.5703125" style="373"/>
    <col min="3840" max="3840" width="3.28515625" style="373" customWidth="1"/>
    <col min="3841" max="3841" width="37.140625" style="373" customWidth="1"/>
    <col min="3842" max="3842" width="15.28515625" style="373" customWidth="1"/>
    <col min="3843" max="3843" width="14.28515625" style="373" customWidth="1"/>
    <col min="3844" max="3844" width="18.140625" style="373" customWidth="1"/>
    <col min="3845" max="3845" width="3" style="373" customWidth="1"/>
    <col min="3846" max="3846" width="2.85546875" style="373" customWidth="1"/>
    <col min="3847" max="4095" width="7.5703125" style="373"/>
    <col min="4096" max="4096" width="3.28515625" style="373" customWidth="1"/>
    <col min="4097" max="4097" width="37.140625" style="373" customWidth="1"/>
    <col min="4098" max="4098" width="15.28515625" style="373" customWidth="1"/>
    <col min="4099" max="4099" width="14.28515625" style="373" customWidth="1"/>
    <col min="4100" max="4100" width="18.140625" style="373" customWidth="1"/>
    <col min="4101" max="4101" width="3" style="373" customWidth="1"/>
    <col min="4102" max="4102" width="2.85546875" style="373" customWidth="1"/>
    <col min="4103" max="4351" width="7.5703125" style="373"/>
    <col min="4352" max="4352" width="3.28515625" style="373" customWidth="1"/>
    <col min="4353" max="4353" width="37.140625" style="373" customWidth="1"/>
    <col min="4354" max="4354" width="15.28515625" style="373" customWidth="1"/>
    <col min="4355" max="4355" width="14.28515625" style="373" customWidth="1"/>
    <col min="4356" max="4356" width="18.140625" style="373" customWidth="1"/>
    <col min="4357" max="4357" width="3" style="373" customWidth="1"/>
    <col min="4358" max="4358" width="2.85546875" style="373" customWidth="1"/>
    <col min="4359" max="4607" width="7.5703125" style="373"/>
    <col min="4608" max="4608" width="3.28515625" style="373" customWidth="1"/>
    <col min="4609" max="4609" width="37.140625" style="373" customWidth="1"/>
    <col min="4610" max="4610" width="15.28515625" style="373" customWidth="1"/>
    <col min="4611" max="4611" width="14.28515625" style="373" customWidth="1"/>
    <col min="4612" max="4612" width="18.140625" style="373" customWidth="1"/>
    <col min="4613" max="4613" width="3" style="373" customWidth="1"/>
    <col min="4614" max="4614" width="2.85546875" style="373" customWidth="1"/>
    <col min="4615" max="4863" width="7.5703125" style="373"/>
    <col min="4864" max="4864" width="3.28515625" style="373" customWidth="1"/>
    <col min="4865" max="4865" width="37.140625" style="373" customWidth="1"/>
    <col min="4866" max="4866" width="15.28515625" style="373" customWidth="1"/>
    <col min="4867" max="4867" width="14.28515625" style="373" customWidth="1"/>
    <col min="4868" max="4868" width="18.140625" style="373" customWidth="1"/>
    <col min="4869" max="4869" width="3" style="373" customWidth="1"/>
    <col min="4870" max="4870" width="2.85546875" style="373" customWidth="1"/>
    <col min="4871" max="5119" width="7.5703125" style="373"/>
    <col min="5120" max="5120" width="3.28515625" style="373" customWidth="1"/>
    <col min="5121" max="5121" width="37.140625" style="373" customWidth="1"/>
    <col min="5122" max="5122" width="15.28515625" style="373" customWidth="1"/>
    <col min="5123" max="5123" width="14.28515625" style="373" customWidth="1"/>
    <col min="5124" max="5124" width="18.140625" style="373" customWidth="1"/>
    <col min="5125" max="5125" width="3" style="373" customWidth="1"/>
    <col min="5126" max="5126" width="2.85546875" style="373" customWidth="1"/>
    <col min="5127" max="5375" width="7.5703125" style="373"/>
    <col min="5376" max="5376" width="3.28515625" style="373" customWidth="1"/>
    <col min="5377" max="5377" width="37.140625" style="373" customWidth="1"/>
    <col min="5378" max="5378" width="15.28515625" style="373" customWidth="1"/>
    <col min="5379" max="5379" width="14.28515625" style="373" customWidth="1"/>
    <col min="5380" max="5380" width="18.140625" style="373" customWidth="1"/>
    <col min="5381" max="5381" width="3" style="373" customWidth="1"/>
    <col min="5382" max="5382" width="2.85546875" style="373" customWidth="1"/>
    <col min="5383" max="5631" width="7.5703125" style="373"/>
    <col min="5632" max="5632" width="3.28515625" style="373" customWidth="1"/>
    <col min="5633" max="5633" width="37.140625" style="373" customWidth="1"/>
    <col min="5634" max="5634" width="15.28515625" style="373" customWidth="1"/>
    <col min="5635" max="5635" width="14.28515625" style="373" customWidth="1"/>
    <col min="5636" max="5636" width="18.140625" style="373" customWidth="1"/>
    <col min="5637" max="5637" width="3" style="373" customWidth="1"/>
    <col min="5638" max="5638" width="2.85546875" style="373" customWidth="1"/>
    <col min="5639" max="5887" width="7.5703125" style="373"/>
    <col min="5888" max="5888" width="3.28515625" style="373" customWidth="1"/>
    <col min="5889" max="5889" width="37.140625" style="373" customWidth="1"/>
    <col min="5890" max="5890" width="15.28515625" style="373" customWidth="1"/>
    <col min="5891" max="5891" width="14.28515625" style="373" customWidth="1"/>
    <col min="5892" max="5892" width="18.140625" style="373" customWidth="1"/>
    <col min="5893" max="5893" width="3" style="373" customWidth="1"/>
    <col min="5894" max="5894" width="2.85546875" style="373" customWidth="1"/>
    <col min="5895" max="6143" width="7.5703125" style="373"/>
    <col min="6144" max="6144" width="3.28515625" style="373" customWidth="1"/>
    <col min="6145" max="6145" width="37.140625" style="373" customWidth="1"/>
    <col min="6146" max="6146" width="15.28515625" style="373" customWidth="1"/>
    <col min="6147" max="6147" width="14.28515625" style="373" customWidth="1"/>
    <col min="6148" max="6148" width="18.140625" style="373" customWidth="1"/>
    <col min="6149" max="6149" width="3" style="373" customWidth="1"/>
    <col min="6150" max="6150" width="2.85546875" style="373" customWidth="1"/>
    <col min="6151" max="6399" width="7.5703125" style="373"/>
    <col min="6400" max="6400" width="3.28515625" style="373" customWidth="1"/>
    <col min="6401" max="6401" width="37.140625" style="373" customWidth="1"/>
    <col min="6402" max="6402" width="15.28515625" style="373" customWidth="1"/>
    <col min="6403" max="6403" width="14.28515625" style="373" customWidth="1"/>
    <col min="6404" max="6404" width="18.140625" style="373" customWidth="1"/>
    <col min="6405" max="6405" width="3" style="373" customWidth="1"/>
    <col min="6406" max="6406" width="2.85546875" style="373" customWidth="1"/>
    <col min="6407" max="6655" width="7.5703125" style="373"/>
    <col min="6656" max="6656" width="3.28515625" style="373" customWidth="1"/>
    <col min="6657" max="6657" width="37.140625" style="373" customWidth="1"/>
    <col min="6658" max="6658" width="15.28515625" style="373" customWidth="1"/>
    <col min="6659" max="6659" width="14.28515625" style="373" customWidth="1"/>
    <col min="6660" max="6660" width="18.140625" style="373" customWidth="1"/>
    <col min="6661" max="6661" width="3" style="373" customWidth="1"/>
    <col min="6662" max="6662" width="2.85546875" style="373" customWidth="1"/>
    <col min="6663" max="6911" width="7.5703125" style="373"/>
    <col min="6912" max="6912" width="3.28515625" style="373" customWidth="1"/>
    <col min="6913" max="6913" width="37.140625" style="373" customWidth="1"/>
    <col min="6914" max="6914" width="15.28515625" style="373" customWidth="1"/>
    <col min="6915" max="6915" width="14.28515625" style="373" customWidth="1"/>
    <col min="6916" max="6916" width="18.140625" style="373" customWidth="1"/>
    <col min="6917" max="6917" width="3" style="373" customWidth="1"/>
    <col min="6918" max="6918" width="2.85546875" style="373" customWidth="1"/>
    <col min="6919" max="7167" width="7.5703125" style="373"/>
    <col min="7168" max="7168" width="3.28515625" style="373" customWidth="1"/>
    <col min="7169" max="7169" width="37.140625" style="373" customWidth="1"/>
    <col min="7170" max="7170" width="15.28515625" style="373" customWidth="1"/>
    <col min="7171" max="7171" width="14.28515625" style="373" customWidth="1"/>
    <col min="7172" max="7172" width="18.140625" style="373" customWidth="1"/>
    <col min="7173" max="7173" width="3" style="373" customWidth="1"/>
    <col min="7174" max="7174" width="2.85546875" style="373" customWidth="1"/>
    <col min="7175" max="7423" width="7.5703125" style="373"/>
    <col min="7424" max="7424" width="3.28515625" style="373" customWidth="1"/>
    <col min="7425" max="7425" width="37.140625" style="373" customWidth="1"/>
    <col min="7426" max="7426" width="15.28515625" style="373" customWidth="1"/>
    <col min="7427" max="7427" width="14.28515625" style="373" customWidth="1"/>
    <col min="7428" max="7428" width="18.140625" style="373" customWidth="1"/>
    <col min="7429" max="7429" width="3" style="373" customWidth="1"/>
    <col min="7430" max="7430" width="2.85546875" style="373" customWidth="1"/>
    <col min="7431" max="7679" width="7.5703125" style="373"/>
    <col min="7680" max="7680" width="3.28515625" style="373" customWidth="1"/>
    <col min="7681" max="7681" width="37.140625" style="373" customWidth="1"/>
    <col min="7682" max="7682" width="15.28515625" style="373" customWidth="1"/>
    <col min="7683" max="7683" width="14.28515625" style="373" customWidth="1"/>
    <col min="7684" max="7684" width="18.140625" style="373" customWidth="1"/>
    <col min="7685" max="7685" width="3" style="373" customWidth="1"/>
    <col min="7686" max="7686" width="2.85546875" style="373" customWidth="1"/>
    <col min="7687" max="7935" width="7.5703125" style="373"/>
    <col min="7936" max="7936" width="3.28515625" style="373" customWidth="1"/>
    <col min="7937" max="7937" width="37.140625" style="373" customWidth="1"/>
    <col min="7938" max="7938" width="15.28515625" style="373" customWidth="1"/>
    <col min="7939" max="7939" width="14.28515625" style="373" customWidth="1"/>
    <col min="7940" max="7940" width="18.140625" style="373" customWidth="1"/>
    <col min="7941" max="7941" width="3" style="373" customWidth="1"/>
    <col min="7942" max="7942" width="2.85546875" style="373" customWidth="1"/>
    <col min="7943" max="8191" width="7.5703125" style="373"/>
    <col min="8192" max="8192" width="3.28515625" style="373" customWidth="1"/>
    <col min="8193" max="8193" width="37.140625" style="373" customWidth="1"/>
    <col min="8194" max="8194" width="15.28515625" style="373" customWidth="1"/>
    <col min="8195" max="8195" width="14.28515625" style="373" customWidth="1"/>
    <col min="8196" max="8196" width="18.140625" style="373" customWidth="1"/>
    <col min="8197" max="8197" width="3" style="373" customWidth="1"/>
    <col min="8198" max="8198" width="2.85546875" style="373" customWidth="1"/>
    <col min="8199" max="8447" width="7.5703125" style="373"/>
    <col min="8448" max="8448" width="3.28515625" style="373" customWidth="1"/>
    <col min="8449" max="8449" width="37.140625" style="373" customWidth="1"/>
    <col min="8450" max="8450" width="15.28515625" style="373" customWidth="1"/>
    <col min="8451" max="8451" width="14.28515625" style="373" customWidth="1"/>
    <col min="8452" max="8452" width="18.140625" style="373" customWidth="1"/>
    <col min="8453" max="8453" width="3" style="373" customWidth="1"/>
    <col min="8454" max="8454" width="2.85546875" style="373" customWidth="1"/>
    <col min="8455" max="8703" width="7.5703125" style="373"/>
    <col min="8704" max="8704" width="3.28515625" style="373" customWidth="1"/>
    <col min="8705" max="8705" width="37.140625" style="373" customWidth="1"/>
    <col min="8706" max="8706" width="15.28515625" style="373" customWidth="1"/>
    <col min="8707" max="8707" width="14.28515625" style="373" customWidth="1"/>
    <col min="8708" max="8708" width="18.140625" style="373" customWidth="1"/>
    <col min="8709" max="8709" width="3" style="373" customWidth="1"/>
    <col min="8710" max="8710" width="2.85546875" style="373" customWidth="1"/>
    <col min="8711" max="8959" width="7.5703125" style="373"/>
    <col min="8960" max="8960" width="3.28515625" style="373" customWidth="1"/>
    <col min="8961" max="8961" width="37.140625" style="373" customWidth="1"/>
    <col min="8962" max="8962" width="15.28515625" style="373" customWidth="1"/>
    <col min="8963" max="8963" width="14.28515625" style="373" customWidth="1"/>
    <col min="8964" max="8964" width="18.140625" style="373" customWidth="1"/>
    <col min="8965" max="8965" width="3" style="373" customWidth="1"/>
    <col min="8966" max="8966" width="2.85546875" style="373" customWidth="1"/>
    <col min="8967" max="9215" width="7.5703125" style="373"/>
    <col min="9216" max="9216" width="3.28515625" style="373" customWidth="1"/>
    <col min="9217" max="9217" width="37.140625" style="373" customWidth="1"/>
    <col min="9218" max="9218" width="15.28515625" style="373" customWidth="1"/>
    <col min="9219" max="9219" width="14.28515625" style="373" customWidth="1"/>
    <col min="9220" max="9220" width="18.140625" style="373" customWidth="1"/>
    <col min="9221" max="9221" width="3" style="373" customWidth="1"/>
    <col min="9222" max="9222" width="2.85546875" style="373" customWidth="1"/>
    <col min="9223" max="9471" width="7.5703125" style="373"/>
    <col min="9472" max="9472" width="3.28515625" style="373" customWidth="1"/>
    <col min="9473" max="9473" width="37.140625" style="373" customWidth="1"/>
    <col min="9474" max="9474" width="15.28515625" style="373" customWidth="1"/>
    <col min="9475" max="9475" width="14.28515625" style="373" customWidth="1"/>
    <col min="9476" max="9476" width="18.140625" style="373" customWidth="1"/>
    <col min="9477" max="9477" width="3" style="373" customWidth="1"/>
    <col min="9478" max="9478" width="2.85546875" style="373" customWidth="1"/>
    <col min="9479" max="9727" width="7.5703125" style="373"/>
    <col min="9728" max="9728" width="3.28515625" style="373" customWidth="1"/>
    <col min="9729" max="9729" width="37.140625" style="373" customWidth="1"/>
    <col min="9730" max="9730" width="15.28515625" style="373" customWidth="1"/>
    <col min="9731" max="9731" width="14.28515625" style="373" customWidth="1"/>
    <col min="9732" max="9732" width="18.140625" style="373" customWidth="1"/>
    <col min="9733" max="9733" width="3" style="373" customWidth="1"/>
    <col min="9734" max="9734" width="2.85546875" style="373" customWidth="1"/>
    <col min="9735" max="9983" width="7.5703125" style="373"/>
    <col min="9984" max="9984" width="3.28515625" style="373" customWidth="1"/>
    <col min="9985" max="9985" width="37.140625" style="373" customWidth="1"/>
    <col min="9986" max="9986" width="15.28515625" style="373" customWidth="1"/>
    <col min="9987" max="9987" width="14.28515625" style="373" customWidth="1"/>
    <col min="9988" max="9988" width="18.140625" style="373" customWidth="1"/>
    <col min="9989" max="9989" width="3" style="373" customWidth="1"/>
    <col min="9990" max="9990" width="2.85546875" style="373" customWidth="1"/>
    <col min="9991" max="10239" width="7.5703125" style="373"/>
    <col min="10240" max="10240" width="3.28515625" style="373" customWidth="1"/>
    <col min="10241" max="10241" width="37.140625" style="373" customWidth="1"/>
    <col min="10242" max="10242" width="15.28515625" style="373" customWidth="1"/>
    <col min="10243" max="10243" width="14.28515625" style="373" customWidth="1"/>
    <col min="10244" max="10244" width="18.140625" style="373" customWidth="1"/>
    <col min="10245" max="10245" width="3" style="373" customWidth="1"/>
    <col min="10246" max="10246" width="2.85546875" style="373" customWidth="1"/>
    <col min="10247" max="10495" width="7.5703125" style="373"/>
    <col min="10496" max="10496" width="3.28515625" style="373" customWidth="1"/>
    <col min="10497" max="10497" width="37.140625" style="373" customWidth="1"/>
    <col min="10498" max="10498" width="15.28515625" style="373" customWidth="1"/>
    <col min="10499" max="10499" width="14.28515625" style="373" customWidth="1"/>
    <col min="10500" max="10500" width="18.140625" style="373" customWidth="1"/>
    <col min="10501" max="10501" width="3" style="373" customWidth="1"/>
    <col min="10502" max="10502" width="2.85546875" style="373" customWidth="1"/>
    <col min="10503" max="10751" width="7.5703125" style="373"/>
    <col min="10752" max="10752" width="3.28515625" style="373" customWidth="1"/>
    <col min="10753" max="10753" width="37.140625" style="373" customWidth="1"/>
    <col min="10754" max="10754" width="15.28515625" style="373" customWidth="1"/>
    <col min="10755" max="10755" width="14.28515625" style="373" customWidth="1"/>
    <col min="10756" max="10756" width="18.140625" style="373" customWidth="1"/>
    <col min="10757" max="10757" width="3" style="373" customWidth="1"/>
    <col min="10758" max="10758" width="2.85546875" style="373" customWidth="1"/>
    <col min="10759" max="11007" width="7.5703125" style="373"/>
    <col min="11008" max="11008" width="3.28515625" style="373" customWidth="1"/>
    <col min="11009" max="11009" width="37.140625" style="373" customWidth="1"/>
    <col min="11010" max="11010" width="15.28515625" style="373" customWidth="1"/>
    <col min="11011" max="11011" width="14.28515625" style="373" customWidth="1"/>
    <col min="11012" max="11012" width="18.140625" style="373" customWidth="1"/>
    <col min="11013" max="11013" width="3" style="373" customWidth="1"/>
    <col min="11014" max="11014" width="2.85546875" style="373" customWidth="1"/>
    <col min="11015" max="11263" width="7.5703125" style="373"/>
    <col min="11264" max="11264" width="3.28515625" style="373" customWidth="1"/>
    <col min="11265" max="11265" width="37.140625" style="373" customWidth="1"/>
    <col min="11266" max="11266" width="15.28515625" style="373" customWidth="1"/>
    <col min="11267" max="11267" width="14.28515625" style="373" customWidth="1"/>
    <col min="11268" max="11268" width="18.140625" style="373" customWidth="1"/>
    <col min="11269" max="11269" width="3" style="373" customWidth="1"/>
    <col min="11270" max="11270" width="2.85546875" style="373" customWidth="1"/>
    <col min="11271" max="11519" width="7.5703125" style="373"/>
    <col min="11520" max="11520" width="3.28515625" style="373" customWidth="1"/>
    <col min="11521" max="11521" width="37.140625" style="373" customWidth="1"/>
    <col min="11522" max="11522" width="15.28515625" style="373" customWidth="1"/>
    <col min="11523" max="11523" width="14.28515625" style="373" customWidth="1"/>
    <col min="11524" max="11524" width="18.140625" style="373" customWidth="1"/>
    <col min="11525" max="11525" width="3" style="373" customWidth="1"/>
    <col min="11526" max="11526" width="2.85546875" style="373" customWidth="1"/>
    <col min="11527" max="11775" width="7.5703125" style="373"/>
    <col min="11776" max="11776" width="3.28515625" style="373" customWidth="1"/>
    <col min="11777" max="11777" width="37.140625" style="373" customWidth="1"/>
    <col min="11778" max="11778" width="15.28515625" style="373" customWidth="1"/>
    <col min="11779" max="11779" width="14.28515625" style="373" customWidth="1"/>
    <col min="11780" max="11780" width="18.140625" style="373" customWidth="1"/>
    <col min="11781" max="11781" width="3" style="373" customWidth="1"/>
    <col min="11782" max="11782" width="2.85546875" style="373" customWidth="1"/>
    <col min="11783" max="12031" width="7.5703125" style="373"/>
    <col min="12032" max="12032" width="3.28515625" style="373" customWidth="1"/>
    <col min="12033" max="12033" width="37.140625" style="373" customWidth="1"/>
    <col min="12034" max="12034" width="15.28515625" style="373" customWidth="1"/>
    <col min="12035" max="12035" width="14.28515625" style="373" customWidth="1"/>
    <col min="12036" max="12036" width="18.140625" style="373" customWidth="1"/>
    <col min="12037" max="12037" width="3" style="373" customWidth="1"/>
    <col min="12038" max="12038" width="2.85546875" style="373" customWidth="1"/>
    <col min="12039" max="12287" width="7.5703125" style="373"/>
    <col min="12288" max="12288" width="3.28515625" style="373" customWidth="1"/>
    <col min="12289" max="12289" width="37.140625" style="373" customWidth="1"/>
    <col min="12290" max="12290" width="15.28515625" style="373" customWidth="1"/>
    <col min="12291" max="12291" width="14.28515625" style="373" customWidth="1"/>
    <col min="12292" max="12292" width="18.140625" style="373" customWidth="1"/>
    <col min="12293" max="12293" width="3" style="373" customWidth="1"/>
    <col min="12294" max="12294" width="2.85546875" style="373" customWidth="1"/>
    <col min="12295" max="12543" width="7.5703125" style="373"/>
    <col min="12544" max="12544" width="3.28515625" style="373" customWidth="1"/>
    <col min="12545" max="12545" width="37.140625" style="373" customWidth="1"/>
    <col min="12546" max="12546" width="15.28515625" style="373" customWidth="1"/>
    <col min="12547" max="12547" width="14.28515625" style="373" customWidth="1"/>
    <col min="12548" max="12548" width="18.140625" style="373" customWidth="1"/>
    <col min="12549" max="12549" width="3" style="373" customWidth="1"/>
    <col min="12550" max="12550" width="2.85546875" style="373" customWidth="1"/>
    <col min="12551" max="12799" width="7.5703125" style="373"/>
    <col min="12800" max="12800" width="3.28515625" style="373" customWidth="1"/>
    <col min="12801" max="12801" width="37.140625" style="373" customWidth="1"/>
    <col min="12802" max="12802" width="15.28515625" style="373" customWidth="1"/>
    <col min="12803" max="12803" width="14.28515625" style="373" customWidth="1"/>
    <col min="12804" max="12804" width="18.140625" style="373" customWidth="1"/>
    <col min="12805" max="12805" width="3" style="373" customWidth="1"/>
    <col min="12806" max="12806" width="2.85546875" style="373" customWidth="1"/>
    <col min="12807" max="13055" width="7.5703125" style="373"/>
    <col min="13056" max="13056" width="3.28515625" style="373" customWidth="1"/>
    <col min="13057" max="13057" width="37.140625" style="373" customWidth="1"/>
    <col min="13058" max="13058" width="15.28515625" style="373" customWidth="1"/>
    <col min="13059" max="13059" width="14.28515625" style="373" customWidth="1"/>
    <col min="13060" max="13060" width="18.140625" style="373" customWidth="1"/>
    <col min="13061" max="13061" width="3" style="373" customWidth="1"/>
    <col min="13062" max="13062" width="2.85546875" style="373" customWidth="1"/>
    <col min="13063" max="13311" width="7.5703125" style="373"/>
    <col min="13312" max="13312" width="3.28515625" style="373" customWidth="1"/>
    <col min="13313" max="13313" width="37.140625" style="373" customWidth="1"/>
    <col min="13314" max="13314" width="15.28515625" style="373" customWidth="1"/>
    <col min="13315" max="13315" width="14.28515625" style="373" customWidth="1"/>
    <col min="13316" max="13316" width="18.140625" style="373" customWidth="1"/>
    <col min="13317" max="13317" width="3" style="373" customWidth="1"/>
    <col min="13318" max="13318" width="2.85546875" style="373" customWidth="1"/>
    <col min="13319" max="13567" width="7.5703125" style="373"/>
    <col min="13568" max="13568" width="3.28515625" style="373" customWidth="1"/>
    <col min="13569" max="13569" width="37.140625" style="373" customWidth="1"/>
    <col min="13570" max="13570" width="15.28515625" style="373" customWidth="1"/>
    <col min="13571" max="13571" width="14.28515625" style="373" customWidth="1"/>
    <col min="13572" max="13572" width="18.140625" style="373" customWidth="1"/>
    <col min="13573" max="13573" width="3" style="373" customWidth="1"/>
    <col min="13574" max="13574" width="2.85546875" style="373" customWidth="1"/>
    <col min="13575" max="13823" width="7.5703125" style="373"/>
    <col min="13824" max="13824" width="3.28515625" style="373" customWidth="1"/>
    <col min="13825" max="13825" width="37.140625" style="373" customWidth="1"/>
    <col min="13826" max="13826" width="15.28515625" style="373" customWidth="1"/>
    <col min="13827" max="13827" width="14.28515625" style="373" customWidth="1"/>
    <col min="13828" max="13828" width="18.140625" style="373" customWidth="1"/>
    <col min="13829" max="13829" width="3" style="373" customWidth="1"/>
    <col min="13830" max="13830" width="2.85546875" style="373" customWidth="1"/>
    <col min="13831" max="14079" width="7.5703125" style="373"/>
    <col min="14080" max="14080" width="3.28515625" style="373" customWidth="1"/>
    <col min="14081" max="14081" width="37.140625" style="373" customWidth="1"/>
    <col min="14082" max="14082" width="15.28515625" style="373" customWidth="1"/>
    <col min="14083" max="14083" width="14.28515625" style="373" customWidth="1"/>
    <col min="14084" max="14084" width="18.140625" style="373" customWidth="1"/>
    <col min="14085" max="14085" width="3" style="373" customWidth="1"/>
    <col min="14086" max="14086" width="2.85546875" style="373" customWidth="1"/>
    <col min="14087" max="14335" width="7.5703125" style="373"/>
    <col min="14336" max="14336" width="3.28515625" style="373" customWidth="1"/>
    <col min="14337" max="14337" width="37.140625" style="373" customWidth="1"/>
    <col min="14338" max="14338" width="15.28515625" style="373" customWidth="1"/>
    <col min="14339" max="14339" width="14.28515625" style="373" customWidth="1"/>
    <col min="14340" max="14340" width="18.140625" style="373" customWidth="1"/>
    <col min="14341" max="14341" width="3" style="373" customWidth="1"/>
    <col min="14342" max="14342" width="2.85546875" style="373" customWidth="1"/>
    <col min="14343" max="14591" width="7.5703125" style="373"/>
    <col min="14592" max="14592" width="3.28515625" style="373" customWidth="1"/>
    <col min="14593" max="14593" width="37.140625" style="373" customWidth="1"/>
    <col min="14594" max="14594" width="15.28515625" style="373" customWidth="1"/>
    <col min="14595" max="14595" width="14.28515625" style="373" customWidth="1"/>
    <col min="14596" max="14596" width="18.140625" style="373" customWidth="1"/>
    <col min="14597" max="14597" width="3" style="373" customWidth="1"/>
    <col min="14598" max="14598" width="2.85546875" style="373" customWidth="1"/>
    <col min="14599" max="14847" width="7.5703125" style="373"/>
    <col min="14848" max="14848" width="3.28515625" style="373" customWidth="1"/>
    <col min="14849" max="14849" width="37.140625" style="373" customWidth="1"/>
    <col min="14850" max="14850" width="15.28515625" style="373" customWidth="1"/>
    <col min="14851" max="14851" width="14.28515625" style="373" customWidth="1"/>
    <col min="14852" max="14852" width="18.140625" style="373" customWidth="1"/>
    <col min="14853" max="14853" width="3" style="373" customWidth="1"/>
    <col min="14854" max="14854" width="2.85546875" style="373" customWidth="1"/>
    <col min="14855" max="15103" width="7.5703125" style="373"/>
    <col min="15104" max="15104" width="3.28515625" style="373" customWidth="1"/>
    <col min="15105" max="15105" width="37.140625" style="373" customWidth="1"/>
    <col min="15106" max="15106" width="15.28515625" style="373" customWidth="1"/>
    <col min="15107" max="15107" width="14.28515625" style="373" customWidth="1"/>
    <col min="15108" max="15108" width="18.140625" style="373" customWidth="1"/>
    <col min="15109" max="15109" width="3" style="373" customWidth="1"/>
    <col min="15110" max="15110" width="2.85546875" style="373" customWidth="1"/>
    <col min="15111" max="15359" width="7.5703125" style="373"/>
    <col min="15360" max="15360" width="3.28515625" style="373" customWidth="1"/>
    <col min="15361" max="15361" width="37.140625" style="373" customWidth="1"/>
    <col min="15362" max="15362" width="15.28515625" style="373" customWidth="1"/>
    <col min="15363" max="15363" width="14.28515625" style="373" customWidth="1"/>
    <col min="15364" max="15364" width="18.140625" style="373" customWidth="1"/>
    <col min="15365" max="15365" width="3" style="373" customWidth="1"/>
    <col min="15366" max="15366" width="2.85546875" style="373" customWidth="1"/>
    <col min="15367" max="15615" width="7.5703125" style="373"/>
    <col min="15616" max="15616" width="3.28515625" style="373" customWidth="1"/>
    <col min="15617" max="15617" width="37.140625" style="373" customWidth="1"/>
    <col min="15618" max="15618" width="15.28515625" style="373" customWidth="1"/>
    <col min="15619" max="15619" width="14.28515625" style="373" customWidth="1"/>
    <col min="15620" max="15620" width="18.140625" style="373" customWidth="1"/>
    <col min="15621" max="15621" width="3" style="373" customWidth="1"/>
    <col min="15622" max="15622" width="2.85546875" style="373" customWidth="1"/>
    <col min="15623" max="15871" width="7.5703125" style="373"/>
    <col min="15872" max="15872" width="3.28515625" style="373" customWidth="1"/>
    <col min="15873" max="15873" width="37.140625" style="373" customWidth="1"/>
    <col min="15874" max="15874" width="15.28515625" style="373" customWidth="1"/>
    <col min="15875" max="15875" width="14.28515625" style="373" customWidth="1"/>
    <col min="15876" max="15876" width="18.140625" style="373" customWidth="1"/>
    <col min="15877" max="15877" width="3" style="373" customWidth="1"/>
    <col min="15878" max="15878" width="2.85546875" style="373" customWidth="1"/>
    <col min="15879" max="16127" width="7.5703125" style="373"/>
    <col min="16128" max="16128" width="3.28515625" style="373" customWidth="1"/>
    <col min="16129" max="16129" width="37.140625" style="373" customWidth="1"/>
    <col min="16130" max="16130" width="15.28515625" style="373" customWidth="1"/>
    <col min="16131" max="16131" width="14.28515625" style="373" customWidth="1"/>
    <col min="16132" max="16132" width="18.140625" style="373" customWidth="1"/>
    <col min="16133" max="16133" width="3" style="373" customWidth="1"/>
    <col min="16134" max="16134" width="2.85546875" style="373" customWidth="1"/>
    <col min="16135" max="16384" width="7.5703125" style="373"/>
  </cols>
  <sheetData>
    <row r="1" spans="1:15" ht="15" customHeight="1"/>
    <row r="2" spans="1:15" ht="16.5" customHeight="1">
      <c r="B2" s="374" t="s">
        <v>1225</v>
      </c>
      <c r="C2" s="375" t="s">
        <v>1083</v>
      </c>
    </row>
    <row r="3" spans="1:15" ht="15" customHeight="1">
      <c r="B3" s="376"/>
      <c r="C3" s="377" t="s">
        <v>1097</v>
      </c>
    </row>
    <row r="4" spans="1:15" ht="16.5" customHeight="1">
      <c r="B4" s="378" t="s">
        <v>1226</v>
      </c>
      <c r="C4" s="379" t="s">
        <v>1084</v>
      </c>
    </row>
    <row r="5" spans="1:15" ht="15" customHeight="1">
      <c r="A5" s="379"/>
      <c r="C5" s="380" t="s">
        <v>1227</v>
      </c>
    </row>
    <row r="6" spans="1:15" ht="15" customHeight="1" thickBot="1">
      <c r="A6" s="381"/>
    </row>
    <row r="7" spans="1:15" s="1058" customFormat="1" ht="8.1" customHeight="1" thickTop="1">
      <c r="A7" s="1055"/>
      <c r="B7" s="1056"/>
      <c r="C7" s="1057"/>
      <c r="D7" s="1055"/>
      <c r="E7" s="1055"/>
      <c r="F7" s="1055"/>
      <c r="G7" s="1055"/>
      <c r="H7" s="1055"/>
      <c r="I7" s="1055"/>
      <c r="J7" s="1055"/>
      <c r="K7" s="1055"/>
      <c r="L7" s="1055"/>
      <c r="M7" s="1055"/>
      <c r="N7" s="1055"/>
      <c r="O7" s="1055"/>
    </row>
    <row r="8" spans="1:15" s="1058" customFormat="1" ht="13.5">
      <c r="A8" s="1059"/>
      <c r="B8" s="1060" t="s">
        <v>877</v>
      </c>
      <c r="C8" s="1061" t="s">
        <v>765</v>
      </c>
      <c r="D8" s="1729">
        <v>2021</v>
      </c>
      <c r="E8" s="1729"/>
      <c r="F8" s="1729"/>
      <c r="G8" s="1062"/>
      <c r="H8" s="1729">
        <v>2022</v>
      </c>
      <c r="I8" s="1729"/>
      <c r="J8" s="1729"/>
      <c r="K8" s="1062"/>
      <c r="L8" s="1729">
        <v>2023</v>
      </c>
      <c r="M8" s="1729"/>
      <c r="N8" s="1729"/>
      <c r="O8" s="1059"/>
    </row>
    <row r="9" spans="1:15" s="1066" customFormat="1" ht="13.5">
      <c r="A9" s="1063"/>
      <c r="B9" s="1730" t="s">
        <v>878</v>
      </c>
      <c r="C9" s="1064" t="s">
        <v>766</v>
      </c>
      <c r="D9" s="1065" t="s">
        <v>571</v>
      </c>
      <c r="E9" s="1065" t="s">
        <v>34</v>
      </c>
      <c r="F9" s="1065" t="s">
        <v>2</v>
      </c>
      <c r="G9" s="1065"/>
      <c r="H9" s="1065" t="s">
        <v>571</v>
      </c>
      <c r="I9" s="1065" t="s">
        <v>34</v>
      </c>
      <c r="J9" s="1065" t="s">
        <v>2</v>
      </c>
      <c r="K9" s="1065"/>
      <c r="L9" s="1065" t="s">
        <v>571</v>
      </c>
      <c r="M9" s="1065" t="s">
        <v>34</v>
      </c>
      <c r="N9" s="1065" t="s">
        <v>2</v>
      </c>
      <c r="O9" s="1063"/>
    </row>
    <row r="10" spans="1:15" s="1066" customFormat="1" ht="13.5">
      <c r="A10" s="1063"/>
      <c r="B10" s="1730"/>
      <c r="C10" s="1064"/>
      <c r="D10" s="1067" t="s">
        <v>35</v>
      </c>
      <c r="E10" s="1067" t="s">
        <v>36</v>
      </c>
      <c r="F10" s="1067" t="s">
        <v>7</v>
      </c>
      <c r="G10" s="1067"/>
      <c r="H10" s="1067" t="s">
        <v>35</v>
      </c>
      <c r="I10" s="1067" t="s">
        <v>36</v>
      </c>
      <c r="J10" s="1067" t="s">
        <v>7</v>
      </c>
      <c r="K10" s="1067"/>
      <c r="L10" s="1067" t="s">
        <v>35</v>
      </c>
      <c r="M10" s="1067" t="s">
        <v>36</v>
      </c>
      <c r="N10" s="1067" t="s">
        <v>7</v>
      </c>
      <c r="O10" s="1063"/>
    </row>
    <row r="11" spans="1:15" s="1066" customFormat="1" ht="8.1" customHeight="1">
      <c r="A11" s="1068"/>
      <c r="B11" s="1069"/>
      <c r="C11" s="1070"/>
      <c r="D11" s="1071"/>
      <c r="E11" s="1071"/>
      <c r="F11" s="1071"/>
      <c r="G11" s="1345"/>
      <c r="H11" s="1345"/>
      <c r="I11" s="1345"/>
      <c r="J11" s="1345"/>
      <c r="K11" s="1674"/>
      <c r="L11" s="1674"/>
      <c r="M11" s="1674"/>
      <c r="N11" s="1674"/>
      <c r="O11" s="1068"/>
    </row>
    <row r="12" spans="1:15" s="1066" customFormat="1" ht="8.1" customHeight="1">
      <c r="A12" s="1063"/>
      <c r="B12" s="1060"/>
      <c r="C12" s="1083"/>
      <c r="D12" s="1062"/>
      <c r="E12" s="1062"/>
      <c r="F12" s="1062"/>
      <c r="G12" s="1062"/>
      <c r="H12" s="1062"/>
      <c r="I12" s="1062"/>
      <c r="J12" s="1062"/>
      <c r="K12" s="1062"/>
      <c r="L12" s="1062"/>
      <c r="M12" s="1062"/>
      <c r="N12" s="1062"/>
      <c r="O12" s="1063"/>
    </row>
    <row r="13" spans="1:15" s="1058" customFormat="1" ht="17.100000000000001" customHeight="1">
      <c r="B13" s="1072" t="s">
        <v>2</v>
      </c>
      <c r="C13" s="1059" t="s">
        <v>879</v>
      </c>
      <c r="D13" s="1073">
        <f t="shared" ref="D13:F13" si="0">SUM(D23,D33,D43,D53)</f>
        <v>3467</v>
      </c>
      <c r="E13" s="1073">
        <f t="shared" si="0"/>
        <v>2751</v>
      </c>
      <c r="F13" s="1073">
        <f t="shared" si="0"/>
        <v>6218</v>
      </c>
      <c r="G13" s="1073"/>
      <c r="H13" s="1073">
        <f t="shared" ref="H13:J13" si="1">SUM(H23,H33,H43,H53)</f>
        <v>3821</v>
      </c>
      <c r="I13" s="1073">
        <f t="shared" si="1"/>
        <v>3048</v>
      </c>
      <c r="J13" s="1073">
        <f t="shared" si="1"/>
        <v>6869</v>
      </c>
      <c r="K13" s="1073"/>
      <c r="L13" s="1073">
        <f>SUM(L23,L33,L43,L53)</f>
        <v>3606</v>
      </c>
      <c r="M13" s="1073">
        <f t="shared" ref="M13" si="2">SUM(M23,M33,M43,M53)</f>
        <v>3172</v>
      </c>
      <c r="N13" s="1073">
        <f>SUM(N23,N33,N43,N53)</f>
        <v>6778</v>
      </c>
    </row>
    <row r="14" spans="1:15" s="1058" customFormat="1" ht="17.100000000000001" customHeight="1">
      <c r="B14" s="1064" t="s">
        <v>7</v>
      </c>
      <c r="C14" s="1059" t="s">
        <v>880</v>
      </c>
      <c r="D14" s="1073">
        <f t="shared" ref="D14:F17" si="3">SUM(D24,D34,D44,D54)</f>
        <v>6067</v>
      </c>
      <c r="E14" s="1073">
        <f t="shared" si="3"/>
        <v>8989</v>
      </c>
      <c r="F14" s="1073">
        <f t="shared" si="3"/>
        <v>15056</v>
      </c>
      <c r="G14" s="1073"/>
      <c r="H14" s="1073">
        <f t="shared" ref="H14:J14" si="4">SUM(H24,H34,H44,H54)</f>
        <v>6114</v>
      </c>
      <c r="I14" s="1073">
        <f t="shared" si="4"/>
        <v>9389</v>
      </c>
      <c r="J14" s="1073">
        <f t="shared" si="4"/>
        <v>15503</v>
      </c>
      <c r="K14" s="1073"/>
      <c r="L14" s="1073">
        <f t="shared" ref="L14:N14" si="5">SUM(L24,L34,L44,L54)</f>
        <v>5611</v>
      </c>
      <c r="M14" s="1073">
        <f t="shared" si="5"/>
        <v>9176</v>
      </c>
      <c r="N14" s="1073">
        <f t="shared" si="5"/>
        <v>14787</v>
      </c>
    </row>
    <row r="15" spans="1:15" s="1058" customFormat="1" ht="17.100000000000001" customHeight="1">
      <c r="B15" s="1072"/>
      <c r="C15" s="1061" t="s">
        <v>881</v>
      </c>
      <c r="D15" s="1073">
        <f t="shared" si="3"/>
        <v>2489</v>
      </c>
      <c r="E15" s="1073">
        <f t="shared" si="3"/>
        <v>3566</v>
      </c>
      <c r="F15" s="1073">
        <f t="shared" si="3"/>
        <v>6055</v>
      </c>
      <c r="G15" s="1073"/>
      <c r="H15" s="1073">
        <f t="shared" ref="H15:J15" si="6">SUM(H25,H35,H45,H55)</f>
        <v>2327</v>
      </c>
      <c r="I15" s="1073">
        <f t="shared" si="6"/>
        <v>3542</v>
      </c>
      <c r="J15" s="1073">
        <f t="shared" si="6"/>
        <v>5869</v>
      </c>
      <c r="K15" s="1073"/>
      <c r="L15" s="1073">
        <f t="shared" ref="L15:N15" si="7">SUM(L25,L35,L45,L55)</f>
        <v>2469</v>
      </c>
      <c r="M15" s="1073">
        <f t="shared" si="7"/>
        <v>3679</v>
      </c>
      <c r="N15" s="1073">
        <f t="shared" si="7"/>
        <v>6148</v>
      </c>
    </row>
    <row r="16" spans="1:15" s="1058" customFormat="1" ht="17.100000000000001" customHeight="1">
      <c r="B16" s="1072"/>
      <c r="C16" s="1074" t="s">
        <v>882</v>
      </c>
      <c r="D16" s="1073">
        <f t="shared" si="3"/>
        <v>210</v>
      </c>
      <c r="E16" s="1073">
        <f t="shared" si="3"/>
        <v>188</v>
      </c>
      <c r="F16" s="1073">
        <f t="shared" si="3"/>
        <v>398</v>
      </c>
      <c r="G16" s="1073"/>
      <c r="H16" s="1073">
        <f t="shared" ref="H16:J16" si="8">SUM(H26,H36,H46,H56)</f>
        <v>183</v>
      </c>
      <c r="I16" s="1073">
        <f t="shared" si="8"/>
        <v>175</v>
      </c>
      <c r="J16" s="1073">
        <f t="shared" si="8"/>
        <v>358</v>
      </c>
      <c r="K16" s="1073"/>
      <c r="L16" s="1073">
        <f t="shared" ref="L16:N16" si="9">SUM(L26,L36,L46,L56)</f>
        <v>88</v>
      </c>
      <c r="M16" s="1073">
        <f t="shared" si="9"/>
        <v>75</v>
      </c>
      <c r="N16" s="1073">
        <f t="shared" si="9"/>
        <v>163</v>
      </c>
    </row>
    <row r="17" spans="2:14" s="1058" customFormat="1" ht="17.100000000000001" customHeight="1">
      <c r="B17" s="1072"/>
      <c r="C17" s="1084" t="s">
        <v>890</v>
      </c>
      <c r="D17" s="1073">
        <f t="shared" si="3"/>
        <v>29</v>
      </c>
      <c r="E17" s="1073">
        <f t="shared" si="3"/>
        <v>39</v>
      </c>
      <c r="F17" s="1073">
        <f t="shared" si="3"/>
        <v>68</v>
      </c>
      <c r="G17" s="1073"/>
      <c r="H17" s="1073">
        <f t="shared" ref="H17:J17" si="10">SUM(H27,H37,H47,H57)</f>
        <v>25</v>
      </c>
      <c r="I17" s="1073">
        <f t="shared" si="10"/>
        <v>52</v>
      </c>
      <c r="J17" s="1073">
        <f t="shared" si="10"/>
        <v>77</v>
      </c>
      <c r="K17" s="1073"/>
      <c r="L17" s="1073">
        <f t="shared" ref="L17:N17" si="11">SUM(L27,L37,L47,L57)</f>
        <v>21</v>
      </c>
      <c r="M17" s="1073">
        <f t="shared" si="11"/>
        <v>53</v>
      </c>
      <c r="N17" s="1073">
        <f t="shared" si="11"/>
        <v>74</v>
      </c>
    </row>
    <row r="18" spans="2:14" s="1058" customFormat="1" ht="17.100000000000001" customHeight="1">
      <c r="B18" s="1072"/>
      <c r="C18" s="1085" t="s">
        <v>891</v>
      </c>
      <c r="D18" s="1073"/>
      <c r="E18" s="1073"/>
      <c r="F18" s="1073"/>
      <c r="G18" s="1073"/>
      <c r="H18" s="1073"/>
      <c r="I18" s="1073"/>
      <c r="J18" s="1073"/>
      <c r="K18" s="1073"/>
      <c r="L18" s="1073"/>
      <c r="M18" s="1073"/>
      <c r="N18" s="1073"/>
    </row>
    <row r="19" spans="2:14" s="1058" customFormat="1" ht="17.100000000000001" customHeight="1">
      <c r="B19" s="1072"/>
      <c r="C19" s="1061" t="s">
        <v>736</v>
      </c>
      <c r="D19" s="1073">
        <f t="shared" ref="D19:F20" si="12">SUM(D29,D39,D49,D59)</f>
        <v>333</v>
      </c>
      <c r="E19" s="1073">
        <f t="shared" si="12"/>
        <v>327</v>
      </c>
      <c r="F19" s="1073">
        <f t="shared" si="12"/>
        <v>660</v>
      </c>
      <c r="G19" s="1073"/>
      <c r="H19" s="1073">
        <f t="shared" ref="H19:J19" si="13">SUM(H29,H39,H49,H59)</f>
        <v>322</v>
      </c>
      <c r="I19" s="1073">
        <f t="shared" si="13"/>
        <v>312</v>
      </c>
      <c r="J19" s="1073">
        <f t="shared" si="13"/>
        <v>634</v>
      </c>
      <c r="K19" s="1073"/>
      <c r="L19" s="1073">
        <f t="shared" ref="L19:N20" si="14">SUM(L29,L39,L49,L59)</f>
        <v>322</v>
      </c>
      <c r="M19" s="1073">
        <f t="shared" si="14"/>
        <v>363</v>
      </c>
      <c r="N19" s="1073">
        <f t="shared" si="14"/>
        <v>685</v>
      </c>
    </row>
    <row r="20" spans="2:14" s="1058" customFormat="1" ht="17.100000000000001" customHeight="1">
      <c r="B20" s="1072"/>
      <c r="C20" s="1059" t="s">
        <v>883</v>
      </c>
      <c r="D20" s="1073">
        <f t="shared" si="12"/>
        <v>59</v>
      </c>
      <c r="E20" s="1073">
        <f t="shared" si="12"/>
        <v>56</v>
      </c>
      <c r="F20" s="1073">
        <f t="shared" si="12"/>
        <v>115</v>
      </c>
      <c r="G20" s="1073"/>
      <c r="H20" s="1073">
        <f t="shared" ref="H20:J20" si="15">SUM(H30,H40,H50,H60)</f>
        <v>49</v>
      </c>
      <c r="I20" s="1073">
        <f t="shared" si="15"/>
        <v>54</v>
      </c>
      <c r="J20" s="1073">
        <f t="shared" si="15"/>
        <v>103</v>
      </c>
      <c r="K20" s="1073"/>
      <c r="L20" s="1073">
        <f t="shared" si="14"/>
        <v>53</v>
      </c>
      <c r="M20" s="1073">
        <f t="shared" ref="M20:N20" si="16">SUM(M30,M40,M50,M60)</f>
        <v>48</v>
      </c>
      <c r="N20" s="1073">
        <f t="shared" si="16"/>
        <v>101</v>
      </c>
    </row>
    <row r="21" spans="2:14" s="1058" customFormat="1" ht="17.100000000000001" customHeight="1">
      <c r="B21" s="1072"/>
      <c r="C21" s="1059" t="s">
        <v>884</v>
      </c>
      <c r="D21" s="1073">
        <f t="shared" ref="D21:F21" si="17">SUM(D13:D20)</f>
        <v>12654</v>
      </c>
      <c r="E21" s="1073">
        <f t="shared" si="17"/>
        <v>15916</v>
      </c>
      <c r="F21" s="1073">
        <f t="shared" si="17"/>
        <v>28570</v>
      </c>
      <c r="G21" s="1073"/>
      <c r="H21" s="1073">
        <f t="shared" ref="H21:J21" si="18">SUM(H13:H20)</f>
        <v>12841</v>
      </c>
      <c r="I21" s="1073">
        <f t="shared" si="18"/>
        <v>16572</v>
      </c>
      <c r="J21" s="1073">
        <f t="shared" si="18"/>
        <v>29413</v>
      </c>
      <c r="K21" s="1073"/>
      <c r="L21" s="1073">
        <f>SUM(L13:L20)</f>
        <v>12170</v>
      </c>
      <c r="M21" s="1073">
        <f>SUM(M13:M20)</f>
        <v>16566</v>
      </c>
      <c r="N21" s="1073">
        <f t="shared" ref="N21" si="19">SUM(N13:N20)</f>
        <v>28736</v>
      </c>
    </row>
    <row r="22" spans="2:14" s="1058" customFormat="1" ht="5.0999999999999996" customHeight="1">
      <c r="B22" s="1072"/>
      <c r="C22" s="1059"/>
      <c r="D22" s="1075"/>
      <c r="E22" s="1075"/>
      <c r="F22" s="1075"/>
      <c r="G22" s="1075"/>
      <c r="H22" s="1075"/>
      <c r="I22" s="1075"/>
      <c r="J22" s="1075"/>
      <c r="K22" s="1075"/>
      <c r="L22" s="1075"/>
      <c r="M22" s="1075"/>
      <c r="N22" s="1075"/>
    </row>
    <row r="23" spans="2:14" s="1058" customFormat="1" ht="17.100000000000001" customHeight="1">
      <c r="B23" s="1076" t="s">
        <v>831</v>
      </c>
      <c r="C23" s="1059" t="s">
        <v>879</v>
      </c>
      <c r="D23" s="1075">
        <v>2307</v>
      </c>
      <c r="E23" s="1075">
        <v>1865</v>
      </c>
      <c r="F23" s="1075">
        <v>4172</v>
      </c>
      <c r="G23" s="1075"/>
      <c r="H23" s="1075">
        <v>2610</v>
      </c>
      <c r="I23" s="1075">
        <v>2126</v>
      </c>
      <c r="J23" s="1075">
        <v>4736</v>
      </c>
      <c r="K23" s="1075"/>
      <c r="L23" s="1075">
        <v>2463</v>
      </c>
      <c r="M23" s="1075">
        <v>2252</v>
      </c>
      <c r="N23" s="1075">
        <f>SUM(L23:M23)</f>
        <v>4715</v>
      </c>
    </row>
    <row r="24" spans="2:14" s="1058" customFormat="1" ht="17.100000000000001" customHeight="1">
      <c r="B24" s="1077" t="s">
        <v>832</v>
      </c>
      <c r="C24" s="1059" t="s">
        <v>880</v>
      </c>
      <c r="D24" s="1075">
        <v>3324</v>
      </c>
      <c r="E24" s="1075">
        <v>4415</v>
      </c>
      <c r="F24" s="1075">
        <v>7739</v>
      </c>
      <c r="G24" s="1075"/>
      <c r="H24" s="1075">
        <v>3565</v>
      </c>
      <c r="I24" s="1075">
        <v>4857</v>
      </c>
      <c r="J24" s="1075">
        <v>8422</v>
      </c>
      <c r="K24" s="1075"/>
      <c r="L24" s="1075">
        <v>3472</v>
      </c>
      <c r="M24" s="1075">
        <v>5241</v>
      </c>
      <c r="N24" s="1075">
        <f t="shared" ref="N24:N31" si="20">SUM(L24:M24)</f>
        <v>8713</v>
      </c>
    </row>
    <row r="25" spans="2:14" s="1058" customFormat="1" ht="17.100000000000001" customHeight="1">
      <c r="B25" s="1072"/>
      <c r="C25" s="1061" t="s">
        <v>881</v>
      </c>
      <c r="D25" s="1075">
        <v>810</v>
      </c>
      <c r="E25" s="1075">
        <v>893</v>
      </c>
      <c r="F25" s="1075">
        <v>1703</v>
      </c>
      <c r="G25" s="1075"/>
      <c r="H25" s="1075">
        <v>768</v>
      </c>
      <c r="I25" s="1075">
        <v>951</v>
      </c>
      <c r="J25" s="1075">
        <v>1719</v>
      </c>
      <c r="K25" s="1075"/>
      <c r="L25" s="1075">
        <v>933</v>
      </c>
      <c r="M25" s="1075">
        <v>1063</v>
      </c>
      <c r="N25" s="1075">
        <f t="shared" si="20"/>
        <v>1996</v>
      </c>
    </row>
    <row r="26" spans="2:14" s="1058" customFormat="1" ht="17.100000000000001" customHeight="1">
      <c r="B26" s="1072"/>
      <c r="C26" s="1074" t="s">
        <v>882</v>
      </c>
      <c r="D26" s="1078">
        <v>64</v>
      </c>
      <c r="E26" s="1078">
        <v>33</v>
      </c>
      <c r="F26" s="1078">
        <v>97</v>
      </c>
      <c r="G26" s="1075"/>
      <c r="H26" s="1078">
        <v>65</v>
      </c>
      <c r="I26" s="1078">
        <v>38</v>
      </c>
      <c r="J26" s="1078">
        <v>103</v>
      </c>
      <c r="K26" s="1075"/>
      <c r="L26" s="1078">
        <v>31</v>
      </c>
      <c r="M26" s="1078">
        <v>19</v>
      </c>
      <c r="N26" s="1075">
        <f t="shared" si="20"/>
        <v>50</v>
      </c>
    </row>
    <row r="27" spans="2:14" s="1058" customFormat="1" ht="17.100000000000001" customHeight="1">
      <c r="B27" s="1072"/>
      <c r="C27" s="1084" t="s">
        <v>890</v>
      </c>
      <c r="D27" s="1078">
        <v>8</v>
      </c>
      <c r="E27" s="1078">
        <v>6</v>
      </c>
      <c r="F27" s="1078">
        <v>14</v>
      </c>
      <c r="G27" s="1075"/>
      <c r="H27" s="1078">
        <v>8</v>
      </c>
      <c r="I27" s="1078">
        <v>13</v>
      </c>
      <c r="J27" s="1078">
        <v>21</v>
      </c>
      <c r="K27" s="1075"/>
      <c r="L27" s="1078">
        <v>7</v>
      </c>
      <c r="M27" s="1078">
        <v>21</v>
      </c>
      <c r="N27" s="1075">
        <f t="shared" si="20"/>
        <v>28</v>
      </c>
    </row>
    <row r="28" spans="2:14" s="1058" customFormat="1" ht="17.100000000000001" customHeight="1">
      <c r="B28" s="1072"/>
      <c r="C28" s="1085" t="s">
        <v>891</v>
      </c>
      <c r="D28" s="1078"/>
      <c r="E28" s="1078"/>
      <c r="F28" s="1078"/>
      <c r="G28" s="1075"/>
      <c r="H28" s="1078"/>
      <c r="I28" s="1078"/>
      <c r="J28" s="1078"/>
      <c r="K28" s="1075"/>
      <c r="L28" s="1078"/>
      <c r="M28" s="1078"/>
      <c r="N28" s="1078"/>
    </row>
    <row r="29" spans="2:14" s="1058" customFormat="1" ht="17.100000000000001" customHeight="1">
      <c r="B29" s="1072"/>
      <c r="C29" s="1061" t="s">
        <v>736</v>
      </c>
      <c r="D29" s="1075">
        <v>85</v>
      </c>
      <c r="E29" s="1075">
        <v>67</v>
      </c>
      <c r="F29" s="1075">
        <v>152</v>
      </c>
      <c r="G29" s="1075"/>
      <c r="H29" s="1075">
        <v>81</v>
      </c>
      <c r="I29" s="1075">
        <v>80</v>
      </c>
      <c r="J29" s="1075">
        <v>161</v>
      </c>
      <c r="K29" s="1075"/>
      <c r="L29" s="1075">
        <v>90</v>
      </c>
      <c r="M29" s="1075">
        <v>102</v>
      </c>
      <c r="N29" s="1075">
        <f t="shared" si="20"/>
        <v>192</v>
      </c>
    </row>
    <row r="30" spans="2:14" s="1058" customFormat="1" ht="17.100000000000001" customHeight="1">
      <c r="B30" s="1072"/>
      <c r="C30" s="1059" t="s">
        <v>883</v>
      </c>
      <c r="D30" s="1075">
        <v>10</v>
      </c>
      <c r="E30" s="1075">
        <v>15</v>
      </c>
      <c r="F30" s="1075">
        <v>25</v>
      </c>
      <c r="G30" s="1075"/>
      <c r="H30" s="1075">
        <v>10</v>
      </c>
      <c r="I30" s="1075">
        <v>13</v>
      </c>
      <c r="J30" s="1075">
        <v>23</v>
      </c>
      <c r="K30" s="1075"/>
      <c r="L30" s="1075">
        <v>14</v>
      </c>
      <c r="M30" s="1075">
        <v>13</v>
      </c>
      <c r="N30" s="1075">
        <f t="shared" si="20"/>
        <v>27</v>
      </c>
    </row>
    <row r="31" spans="2:14" s="1058" customFormat="1" ht="17.100000000000001" customHeight="1">
      <c r="B31" s="1072"/>
      <c r="C31" s="1059" t="s">
        <v>884</v>
      </c>
      <c r="D31" s="1075">
        <f>SUM(D23:D30)</f>
        <v>6608</v>
      </c>
      <c r="E31" s="1075">
        <f>SUM(E23:E30)</f>
        <v>7294</v>
      </c>
      <c r="F31" s="1075">
        <f>SUM(F23:F30)</f>
        <v>13902</v>
      </c>
      <c r="G31" s="1075"/>
      <c r="H31" s="1075">
        <v>7107</v>
      </c>
      <c r="I31" s="1075">
        <v>8078</v>
      </c>
      <c r="J31" s="1075">
        <v>15185</v>
      </c>
      <c r="K31" s="1075"/>
      <c r="L31" s="1075">
        <f>SUM(L23:L30)</f>
        <v>7010</v>
      </c>
      <c r="M31" s="1075">
        <f>SUM(M23:M30)</f>
        <v>8711</v>
      </c>
      <c r="N31" s="1075">
        <f t="shared" si="20"/>
        <v>15721</v>
      </c>
    </row>
    <row r="32" spans="2:14" s="1058" customFormat="1" ht="5.0999999999999996" customHeight="1">
      <c r="B32" s="1072"/>
      <c r="C32" s="1059"/>
      <c r="D32" s="1075"/>
      <c r="E32" s="1075"/>
      <c r="F32" s="1075"/>
      <c r="G32" s="1075"/>
      <c r="H32" s="1075"/>
      <c r="I32" s="1075"/>
      <c r="J32" s="1075"/>
      <c r="K32" s="1075"/>
      <c r="L32" s="1075"/>
      <c r="M32" s="1075"/>
      <c r="N32" s="1075"/>
    </row>
    <row r="33" spans="2:14" s="1058" customFormat="1" ht="17.100000000000001" customHeight="1">
      <c r="B33" s="1076" t="s">
        <v>889</v>
      </c>
      <c r="C33" s="1059" t="s">
        <v>879</v>
      </c>
      <c r="D33" s="1075">
        <v>565</v>
      </c>
      <c r="E33" s="1075">
        <v>397</v>
      </c>
      <c r="F33" s="1075">
        <v>962</v>
      </c>
      <c r="G33" s="1075"/>
      <c r="H33" s="1075">
        <v>632</v>
      </c>
      <c r="I33" s="1075">
        <v>460</v>
      </c>
      <c r="J33" s="1075">
        <v>1092</v>
      </c>
      <c r="K33" s="1075"/>
      <c r="L33" s="1075">
        <v>644</v>
      </c>
      <c r="M33" s="1075">
        <v>515</v>
      </c>
      <c r="N33" s="1075">
        <f>SUM(L33:M33)</f>
        <v>1159</v>
      </c>
    </row>
    <row r="34" spans="2:14" s="1058" customFormat="1" ht="17.100000000000001" customHeight="1">
      <c r="B34" s="1086" t="s">
        <v>894</v>
      </c>
      <c r="C34" s="1059" t="s">
        <v>880</v>
      </c>
      <c r="D34" s="1075">
        <v>243</v>
      </c>
      <c r="E34" s="1075">
        <v>305</v>
      </c>
      <c r="F34" s="1075">
        <v>548</v>
      </c>
      <c r="G34" s="1075"/>
      <c r="H34" s="1075">
        <v>240</v>
      </c>
      <c r="I34" s="1075">
        <v>357</v>
      </c>
      <c r="J34" s="1075">
        <v>597</v>
      </c>
      <c r="K34" s="1075"/>
      <c r="L34" s="1075">
        <v>248</v>
      </c>
      <c r="M34" s="1075">
        <v>377</v>
      </c>
      <c r="N34" s="1075">
        <f t="shared" ref="N34:N41" si="21">SUM(L34:M34)</f>
        <v>625</v>
      </c>
    </row>
    <row r="35" spans="2:14" s="1058" customFormat="1" ht="17.100000000000001" customHeight="1">
      <c r="B35" s="1086" t="s">
        <v>842</v>
      </c>
      <c r="C35" s="1061" t="s">
        <v>881</v>
      </c>
      <c r="D35" s="1075">
        <v>35</v>
      </c>
      <c r="E35" s="1075">
        <v>36</v>
      </c>
      <c r="F35" s="1075">
        <v>71</v>
      </c>
      <c r="G35" s="1075"/>
      <c r="H35" s="1075">
        <v>38</v>
      </c>
      <c r="I35" s="1075">
        <v>44</v>
      </c>
      <c r="J35" s="1075">
        <v>82</v>
      </c>
      <c r="K35" s="1075"/>
      <c r="L35" s="1075">
        <v>51</v>
      </c>
      <c r="M35" s="1075">
        <v>50</v>
      </c>
      <c r="N35" s="1075">
        <f t="shared" si="21"/>
        <v>101</v>
      </c>
    </row>
    <row r="36" spans="2:14" s="1058" customFormat="1" ht="17.100000000000001" customHeight="1">
      <c r="B36" s="1087" t="s">
        <v>892</v>
      </c>
      <c r="C36" s="1074" t="s">
        <v>882</v>
      </c>
      <c r="D36" s="1075">
        <v>11</v>
      </c>
      <c r="E36" s="1075">
        <v>8</v>
      </c>
      <c r="F36" s="1075">
        <v>19</v>
      </c>
      <c r="G36" s="1075"/>
      <c r="H36" s="1075">
        <v>10</v>
      </c>
      <c r="I36" s="1075">
        <v>9</v>
      </c>
      <c r="J36" s="1075">
        <v>19</v>
      </c>
      <c r="K36" s="1075"/>
      <c r="L36" s="1676" t="s">
        <v>29</v>
      </c>
      <c r="M36" s="1075">
        <v>2</v>
      </c>
      <c r="N36" s="1075">
        <f t="shared" si="21"/>
        <v>2</v>
      </c>
    </row>
    <row r="37" spans="2:14" s="1058" customFormat="1" ht="17.100000000000001" customHeight="1">
      <c r="B37" s="1058" t="s">
        <v>893</v>
      </c>
      <c r="C37" s="1084" t="s">
        <v>890</v>
      </c>
      <c r="D37" s="1474" t="s">
        <v>29</v>
      </c>
      <c r="E37" s="1474" t="s">
        <v>29</v>
      </c>
      <c r="F37" s="1474" t="s">
        <v>29</v>
      </c>
      <c r="G37" s="1474"/>
      <c r="H37" s="1474" t="s">
        <v>29</v>
      </c>
      <c r="I37" s="1474" t="s">
        <v>29</v>
      </c>
      <c r="J37" s="1474" t="s">
        <v>29</v>
      </c>
      <c r="K37" s="1474"/>
      <c r="L37" s="1676" t="s">
        <v>29</v>
      </c>
      <c r="M37" s="1676" t="s">
        <v>29</v>
      </c>
      <c r="N37" s="1676" t="s">
        <v>29</v>
      </c>
    </row>
    <row r="38" spans="2:14" s="1058" customFormat="1" ht="17.100000000000001" customHeight="1">
      <c r="B38" s="1079" t="s">
        <v>885</v>
      </c>
      <c r="C38" s="1085" t="s">
        <v>891</v>
      </c>
      <c r="D38" s="1474"/>
      <c r="E38" s="1474"/>
      <c r="F38" s="1474"/>
      <c r="G38" s="1474"/>
      <c r="H38" s="1474"/>
      <c r="I38" s="1474"/>
      <c r="J38" s="1474"/>
      <c r="K38" s="1474"/>
      <c r="L38" s="1474"/>
      <c r="M38" s="1474"/>
      <c r="N38" s="1078"/>
    </row>
    <row r="39" spans="2:14" s="1058" customFormat="1" ht="17.100000000000001" customHeight="1">
      <c r="B39" s="1079" t="s">
        <v>832</v>
      </c>
      <c r="C39" s="1061" t="s">
        <v>736</v>
      </c>
      <c r="D39" s="1474" t="s">
        <v>29</v>
      </c>
      <c r="E39" s="1474" t="s">
        <v>29</v>
      </c>
      <c r="F39" s="1474" t="s">
        <v>29</v>
      </c>
      <c r="G39" s="1474"/>
      <c r="H39" s="1474" t="s">
        <v>29</v>
      </c>
      <c r="I39" s="1474" t="s">
        <v>29</v>
      </c>
      <c r="J39" s="1474" t="s">
        <v>29</v>
      </c>
      <c r="K39" s="1474"/>
      <c r="L39" s="1676" t="s">
        <v>29</v>
      </c>
      <c r="M39" s="1676" t="s">
        <v>29</v>
      </c>
      <c r="N39" s="1676" t="s">
        <v>29</v>
      </c>
    </row>
    <row r="40" spans="2:14" s="1058" customFormat="1" ht="17.100000000000001" customHeight="1">
      <c r="B40" s="1072"/>
      <c r="C40" s="1059" t="s">
        <v>883</v>
      </c>
      <c r="D40" s="1474" t="s">
        <v>29</v>
      </c>
      <c r="E40" s="1474">
        <v>2</v>
      </c>
      <c r="F40" s="1474">
        <v>2</v>
      </c>
      <c r="G40" s="1474"/>
      <c r="H40" s="1474" t="s">
        <v>29</v>
      </c>
      <c r="I40" s="1474">
        <v>2</v>
      </c>
      <c r="J40" s="1474">
        <v>2</v>
      </c>
      <c r="K40" s="1474"/>
      <c r="L40" s="1676" t="s">
        <v>29</v>
      </c>
      <c r="M40" s="1474">
        <v>1</v>
      </c>
      <c r="N40" s="1075">
        <f t="shared" si="21"/>
        <v>1</v>
      </c>
    </row>
    <row r="41" spans="2:14" s="1058" customFormat="1" ht="17.100000000000001" customHeight="1">
      <c r="B41" s="1072"/>
      <c r="C41" s="1059" t="s">
        <v>884</v>
      </c>
      <c r="D41" s="1075">
        <f>SUM(D33:D40)</f>
        <v>854</v>
      </c>
      <c r="E41" s="1075">
        <f>SUM(E33:E40)</f>
        <v>748</v>
      </c>
      <c r="F41" s="1075">
        <f>SUM(F33:F40)</f>
        <v>1602</v>
      </c>
      <c r="G41" s="1075"/>
      <c r="H41" s="1075">
        <v>920</v>
      </c>
      <c r="I41" s="1075">
        <v>872</v>
      </c>
      <c r="J41" s="1075">
        <v>1792</v>
      </c>
      <c r="K41" s="1075"/>
      <c r="L41" s="1075">
        <f>SUM(L33:L40)</f>
        <v>943</v>
      </c>
      <c r="M41" s="1075">
        <f>SUM(M33:M40)</f>
        <v>945</v>
      </c>
      <c r="N41" s="1075">
        <f t="shared" si="21"/>
        <v>1888</v>
      </c>
    </row>
    <row r="42" spans="2:14" s="1058" customFormat="1" ht="5.0999999999999996" customHeight="1">
      <c r="B42" s="1072"/>
      <c r="C42" s="1059"/>
      <c r="D42" s="1075"/>
      <c r="E42" s="1075"/>
      <c r="F42" s="1075"/>
      <c r="G42" s="1075"/>
      <c r="H42" s="1075"/>
      <c r="I42" s="1075"/>
      <c r="J42" s="1075"/>
      <c r="K42" s="1075"/>
      <c r="L42" s="1075"/>
      <c r="M42" s="1075"/>
      <c r="N42" s="1075"/>
    </row>
    <row r="43" spans="2:14" s="1058" customFormat="1" ht="17.100000000000001" customHeight="1">
      <c r="B43" s="1076" t="s">
        <v>888</v>
      </c>
      <c r="C43" s="1059" t="s">
        <v>879</v>
      </c>
      <c r="D43" s="1075">
        <v>362</v>
      </c>
      <c r="E43" s="1075">
        <v>299</v>
      </c>
      <c r="F43" s="1075">
        <v>661</v>
      </c>
      <c r="G43" s="1075"/>
      <c r="H43" s="1075">
        <v>341</v>
      </c>
      <c r="I43" s="1075">
        <v>246</v>
      </c>
      <c r="J43" s="1075">
        <v>587</v>
      </c>
      <c r="K43" s="1075"/>
      <c r="L43" s="1075">
        <v>300</v>
      </c>
      <c r="M43" s="1075">
        <v>203</v>
      </c>
      <c r="N43" s="1075">
        <f>SUM(L43:M43)</f>
        <v>503</v>
      </c>
    </row>
    <row r="44" spans="2:14" s="1058" customFormat="1" ht="17.100000000000001" customHeight="1">
      <c r="B44" s="1076" t="s">
        <v>889</v>
      </c>
      <c r="C44" s="1059" t="s">
        <v>880</v>
      </c>
      <c r="D44" s="1075">
        <v>1037</v>
      </c>
      <c r="E44" s="1075">
        <v>1594</v>
      </c>
      <c r="F44" s="1075">
        <v>2631</v>
      </c>
      <c r="G44" s="1075"/>
      <c r="H44" s="1075">
        <v>773</v>
      </c>
      <c r="I44" s="1075">
        <v>1263</v>
      </c>
      <c r="J44" s="1075">
        <v>2036</v>
      </c>
      <c r="K44" s="1075"/>
      <c r="L44" s="1075">
        <v>564</v>
      </c>
      <c r="M44" s="1075">
        <v>892</v>
      </c>
      <c r="N44" s="1075">
        <f t="shared" ref="N44:N51" si="22">SUM(L44:M44)</f>
        <v>1456</v>
      </c>
    </row>
    <row r="45" spans="2:14" s="1058" customFormat="1" ht="17.100000000000001" customHeight="1">
      <c r="B45" s="1077" t="s">
        <v>886</v>
      </c>
      <c r="C45" s="1061" t="s">
        <v>881</v>
      </c>
      <c r="D45" s="1075">
        <v>395</v>
      </c>
      <c r="E45" s="1075">
        <v>501</v>
      </c>
      <c r="F45" s="1075">
        <v>896</v>
      </c>
      <c r="G45" s="1075"/>
      <c r="H45" s="1075">
        <v>289</v>
      </c>
      <c r="I45" s="1075">
        <v>412</v>
      </c>
      <c r="J45" s="1075">
        <v>701</v>
      </c>
      <c r="K45" s="1075"/>
      <c r="L45" s="1075">
        <v>260</v>
      </c>
      <c r="M45" s="1075">
        <v>348</v>
      </c>
      <c r="N45" s="1075">
        <f t="shared" si="22"/>
        <v>608</v>
      </c>
    </row>
    <row r="46" spans="2:14" s="1058" customFormat="1" ht="17.100000000000001" customHeight="1">
      <c r="B46" s="1077" t="s">
        <v>887</v>
      </c>
      <c r="C46" s="1074" t="s">
        <v>882</v>
      </c>
      <c r="D46" s="1075">
        <v>20</v>
      </c>
      <c r="E46" s="1075">
        <v>29</v>
      </c>
      <c r="F46" s="1075">
        <v>49</v>
      </c>
      <c r="G46" s="1075"/>
      <c r="H46" s="1075">
        <v>13</v>
      </c>
      <c r="I46" s="1075">
        <v>23</v>
      </c>
      <c r="J46" s="1075">
        <v>36</v>
      </c>
      <c r="K46" s="1075"/>
      <c r="L46" s="1075">
        <v>3</v>
      </c>
      <c r="M46" s="1075">
        <v>6</v>
      </c>
      <c r="N46" s="1075">
        <f t="shared" si="22"/>
        <v>9</v>
      </c>
    </row>
    <row r="47" spans="2:14" s="1058" customFormat="1" ht="17.100000000000001" customHeight="1">
      <c r="B47" s="1072"/>
      <c r="C47" s="1084" t="s">
        <v>890</v>
      </c>
      <c r="D47" s="1075">
        <v>4</v>
      </c>
      <c r="E47" s="1075">
        <v>12</v>
      </c>
      <c r="F47" s="1075">
        <v>16</v>
      </c>
      <c r="G47" s="1075"/>
      <c r="H47" s="1075">
        <v>1</v>
      </c>
      <c r="I47" s="1075">
        <v>8</v>
      </c>
      <c r="J47" s="1075">
        <v>9</v>
      </c>
      <c r="K47" s="1075"/>
      <c r="L47" s="1676" t="s">
        <v>29</v>
      </c>
      <c r="M47" s="1075">
        <v>3</v>
      </c>
      <c r="N47" s="1075">
        <f t="shared" si="22"/>
        <v>3</v>
      </c>
    </row>
    <row r="48" spans="2:14" s="1058" customFormat="1" ht="17.100000000000001" customHeight="1">
      <c r="B48" s="1072"/>
      <c r="C48" s="1085" t="s">
        <v>891</v>
      </c>
      <c r="D48" s="1075"/>
      <c r="E48" s="1075"/>
      <c r="F48" s="1075"/>
      <c r="G48" s="1075"/>
      <c r="H48" s="1075"/>
      <c r="I48" s="1075"/>
      <c r="J48" s="1075"/>
      <c r="K48" s="1075"/>
      <c r="L48" s="1075"/>
      <c r="M48" s="1075"/>
      <c r="N48" s="1078"/>
    </row>
    <row r="49" spans="1:23" s="1058" customFormat="1" ht="17.100000000000001" customHeight="1">
      <c r="B49" s="1072"/>
      <c r="C49" s="1061" t="s">
        <v>736</v>
      </c>
      <c r="D49" s="1075">
        <v>42</v>
      </c>
      <c r="E49" s="1075">
        <v>65</v>
      </c>
      <c r="F49" s="1075">
        <v>107</v>
      </c>
      <c r="G49" s="1075"/>
      <c r="H49" s="1075">
        <v>35</v>
      </c>
      <c r="I49" s="1075">
        <v>46</v>
      </c>
      <c r="J49" s="1075">
        <v>81</v>
      </c>
      <c r="K49" s="1075"/>
      <c r="L49" s="1075">
        <v>31</v>
      </c>
      <c r="M49" s="1075">
        <v>40</v>
      </c>
      <c r="N49" s="1075">
        <f t="shared" si="22"/>
        <v>71</v>
      </c>
    </row>
    <row r="50" spans="1:23" s="1058" customFormat="1" ht="17.100000000000001" customHeight="1">
      <c r="B50" s="1072"/>
      <c r="C50" s="1059" t="s">
        <v>883</v>
      </c>
      <c r="D50" s="1075">
        <v>13</v>
      </c>
      <c r="E50" s="1075">
        <v>7</v>
      </c>
      <c r="F50" s="1075">
        <v>20</v>
      </c>
      <c r="G50" s="1075"/>
      <c r="H50" s="1075">
        <v>9</v>
      </c>
      <c r="I50" s="1075">
        <v>6</v>
      </c>
      <c r="J50" s="1075">
        <v>15</v>
      </c>
      <c r="K50" s="1075"/>
      <c r="L50" s="1075">
        <v>4</v>
      </c>
      <c r="M50" s="1075">
        <v>5</v>
      </c>
      <c r="N50" s="1075">
        <f t="shared" si="22"/>
        <v>9</v>
      </c>
    </row>
    <row r="51" spans="1:23" s="1058" customFormat="1" ht="17.100000000000001" customHeight="1">
      <c r="B51" s="1072"/>
      <c r="C51" s="1059" t="s">
        <v>884</v>
      </c>
      <c r="D51" s="1075">
        <f>SUM(D43:D50)</f>
        <v>1873</v>
      </c>
      <c r="E51" s="1075">
        <f>SUM(E43:E50)</f>
        <v>2507</v>
      </c>
      <c r="F51" s="1075">
        <f>SUM(F43:F50)</f>
        <v>4380</v>
      </c>
      <c r="G51" s="1075"/>
      <c r="H51" s="1075">
        <v>1461</v>
      </c>
      <c r="I51" s="1075">
        <v>2004</v>
      </c>
      <c r="J51" s="1075">
        <v>3465</v>
      </c>
      <c r="K51" s="1075"/>
      <c r="L51" s="1075">
        <f>SUM(L43:L50)</f>
        <v>1162</v>
      </c>
      <c r="M51" s="1075">
        <f>SUM(M43:M50)</f>
        <v>1497</v>
      </c>
      <c r="N51" s="1075">
        <f t="shared" si="22"/>
        <v>2659</v>
      </c>
    </row>
    <row r="52" spans="1:23" s="1058" customFormat="1" ht="5.0999999999999996" customHeight="1">
      <c r="B52" s="1072"/>
      <c r="C52" s="1059"/>
      <c r="D52" s="1075"/>
      <c r="E52" s="1075"/>
      <c r="F52" s="1075"/>
      <c r="G52" s="1075"/>
      <c r="H52" s="1075"/>
      <c r="I52" s="1075"/>
      <c r="J52" s="1075"/>
      <c r="K52" s="1075"/>
      <c r="L52" s="1075"/>
      <c r="M52" s="1075"/>
      <c r="N52" s="1075"/>
    </row>
    <row r="53" spans="1:23" s="1058" customFormat="1" ht="17.100000000000001" customHeight="1">
      <c r="B53" s="1076" t="s">
        <v>833</v>
      </c>
      <c r="C53" s="1059" t="s">
        <v>879</v>
      </c>
      <c r="D53" s="1075">
        <v>233</v>
      </c>
      <c r="E53" s="1075">
        <v>190</v>
      </c>
      <c r="F53" s="1075">
        <v>423</v>
      </c>
      <c r="G53" s="1075"/>
      <c r="H53" s="1075">
        <v>238</v>
      </c>
      <c r="I53" s="1075">
        <v>216</v>
      </c>
      <c r="J53" s="1075">
        <v>454</v>
      </c>
      <c r="K53" s="1075"/>
      <c r="L53" s="1075">
        <v>199</v>
      </c>
      <c r="M53" s="1075">
        <v>202</v>
      </c>
      <c r="N53" s="1075">
        <f>SUM(L53:M53)</f>
        <v>401</v>
      </c>
    </row>
    <row r="54" spans="1:23" s="1058" customFormat="1" ht="17.100000000000001" customHeight="1">
      <c r="B54" s="1077" t="s">
        <v>834</v>
      </c>
      <c r="C54" s="1059" t="s">
        <v>880</v>
      </c>
      <c r="D54" s="1075">
        <v>1463</v>
      </c>
      <c r="E54" s="1075">
        <v>2675</v>
      </c>
      <c r="F54" s="1075">
        <v>4138</v>
      </c>
      <c r="G54" s="1075"/>
      <c r="H54" s="1075">
        <v>1536</v>
      </c>
      <c r="I54" s="1075">
        <v>2912</v>
      </c>
      <c r="J54" s="1075">
        <v>4448</v>
      </c>
      <c r="K54" s="1075"/>
      <c r="L54" s="1075">
        <v>1327</v>
      </c>
      <c r="M54" s="1075">
        <v>2666</v>
      </c>
      <c r="N54" s="1075">
        <f t="shared" ref="N54:N61" si="23">SUM(L54:M54)</f>
        <v>3993</v>
      </c>
    </row>
    <row r="55" spans="1:23" s="1058" customFormat="1" ht="17.100000000000001" customHeight="1">
      <c r="B55" s="1072"/>
      <c r="C55" s="1061" t="s">
        <v>881</v>
      </c>
      <c r="D55" s="1075">
        <v>1249</v>
      </c>
      <c r="E55" s="1075">
        <v>2136</v>
      </c>
      <c r="F55" s="1075">
        <v>3385</v>
      </c>
      <c r="G55" s="1075"/>
      <c r="H55" s="1075">
        <v>1232</v>
      </c>
      <c r="I55" s="1075">
        <v>2135</v>
      </c>
      <c r="J55" s="1075">
        <v>3367</v>
      </c>
      <c r="K55" s="1075"/>
      <c r="L55" s="1075">
        <v>1225</v>
      </c>
      <c r="M55" s="1075">
        <v>2218</v>
      </c>
      <c r="N55" s="1075">
        <f t="shared" si="23"/>
        <v>3443</v>
      </c>
    </row>
    <row r="56" spans="1:23" s="1058" customFormat="1" ht="17.100000000000001" customHeight="1">
      <c r="B56" s="1072"/>
      <c r="C56" s="1074" t="s">
        <v>882</v>
      </c>
      <c r="D56" s="1075">
        <v>115</v>
      </c>
      <c r="E56" s="1075">
        <v>118</v>
      </c>
      <c r="F56" s="1075">
        <v>233</v>
      </c>
      <c r="G56" s="1075"/>
      <c r="H56" s="1075">
        <v>95</v>
      </c>
      <c r="I56" s="1075">
        <v>105</v>
      </c>
      <c r="J56" s="1075">
        <v>200</v>
      </c>
      <c r="K56" s="1075"/>
      <c r="L56" s="1075">
        <v>54</v>
      </c>
      <c r="M56" s="1075">
        <v>48</v>
      </c>
      <c r="N56" s="1075">
        <f t="shared" si="23"/>
        <v>102</v>
      </c>
    </row>
    <row r="57" spans="1:23" s="1058" customFormat="1" ht="17.100000000000001" customHeight="1">
      <c r="B57" s="1072"/>
      <c r="C57" s="1084" t="s">
        <v>890</v>
      </c>
      <c r="D57" s="1075">
        <v>17</v>
      </c>
      <c r="E57" s="1075">
        <v>21</v>
      </c>
      <c r="F57" s="1075">
        <v>38</v>
      </c>
      <c r="G57" s="1075"/>
      <c r="H57" s="1075">
        <v>16</v>
      </c>
      <c r="I57" s="1075">
        <v>31</v>
      </c>
      <c r="J57" s="1075">
        <v>47</v>
      </c>
      <c r="K57" s="1075"/>
      <c r="L57" s="1075">
        <v>14</v>
      </c>
      <c r="M57" s="1075">
        <v>29</v>
      </c>
      <c r="N57" s="1075">
        <f t="shared" si="23"/>
        <v>43</v>
      </c>
    </row>
    <row r="58" spans="1:23" s="1058" customFormat="1" ht="17.100000000000001" customHeight="1">
      <c r="B58" s="1072"/>
      <c r="C58" s="1085" t="s">
        <v>891</v>
      </c>
      <c r="D58" s="1075"/>
      <c r="E58" s="1075"/>
      <c r="F58" s="1075"/>
      <c r="G58" s="1075"/>
      <c r="H58" s="1075"/>
      <c r="I58" s="1075"/>
      <c r="J58" s="1075"/>
      <c r="K58" s="1075"/>
      <c r="L58" s="1075"/>
      <c r="M58" s="1075"/>
      <c r="N58" s="1078"/>
    </row>
    <row r="59" spans="1:23" s="1058" customFormat="1" ht="17.100000000000001" customHeight="1">
      <c r="B59" s="1072"/>
      <c r="C59" s="1061" t="s">
        <v>736</v>
      </c>
      <c r="D59" s="1075">
        <v>206</v>
      </c>
      <c r="E59" s="1075">
        <v>195</v>
      </c>
      <c r="F59" s="1075">
        <v>401</v>
      </c>
      <c r="G59" s="1075"/>
      <c r="H59" s="1075">
        <v>206</v>
      </c>
      <c r="I59" s="1075">
        <v>186</v>
      </c>
      <c r="J59" s="1075">
        <v>392</v>
      </c>
      <c r="K59" s="1075"/>
      <c r="L59" s="1075">
        <v>201</v>
      </c>
      <c r="M59" s="1075">
        <v>221</v>
      </c>
      <c r="N59" s="1075">
        <f t="shared" si="23"/>
        <v>422</v>
      </c>
    </row>
    <row r="60" spans="1:23" s="1058" customFormat="1" ht="17.100000000000001" customHeight="1">
      <c r="B60" s="1072"/>
      <c r="C60" s="1059" t="s">
        <v>883</v>
      </c>
      <c r="D60" s="1075">
        <v>36</v>
      </c>
      <c r="E60" s="1075">
        <v>32</v>
      </c>
      <c r="F60" s="1075">
        <v>68</v>
      </c>
      <c r="G60" s="1075"/>
      <c r="H60" s="1075">
        <v>30</v>
      </c>
      <c r="I60" s="1075">
        <v>33</v>
      </c>
      <c r="J60" s="1075">
        <v>63</v>
      </c>
      <c r="K60" s="1075"/>
      <c r="L60" s="1075">
        <v>35</v>
      </c>
      <c r="M60" s="1075">
        <v>29</v>
      </c>
      <c r="N60" s="1075">
        <f t="shared" si="23"/>
        <v>64</v>
      </c>
    </row>
    <row r="61" spans="1:23" s="1058" customFormat="1" ht="17.100000000000001" customHeight="1">
      <c r="A61" s="1059"/>
      <c r="B61" s="1072"/>
      <c r="C61" s="1059" t="s">
        <v>884</v>
      </c>
      <c r="D61" s="1075">
        <f>SUM(D53:D60)</f>
        <v>3319</v>
      </c>
      <c r="E61" s="1075">
        <f>SUM(E53:E60)</f>
        <v>5367</v>
      </c>
      <c r="F61" s="1075">
        <f>SUM(F53:F60)</f>
        <v>8686</v>
      </c>
      <c r="G61" s="1075"/>
      <c r="H61" s="1075">
        <v>3353</v>
      </c>
      <c r="I61" s="1075">
        <v>5618</v>
      </c>
      <c r="J61" s="1075">
        <v>8971</v>
      </c>
      <c r="K61" s="1075"/>
      <c r="L61" s="1075">
        <f>SUM(L53:L60)</f>
        <v>3055</v>
      </c>
      <c r="M61" s="1075">
        <f>SUM(M53:M60)</f>
        <v>5413</v>
      </c>
      <c r="N61" s="1075">
        <f t="shared" si="23"/>
        <v>8468</v>
      </c>
    </row>
    <row r="62" spans="1:23" s="1058" customFormat="1" ht="5.0999999999999996" customHeight="1" thickBot="1">
      <c r="A62" s="1080"/>
      <c r="B62" s="1081"/>
      <c r="C62" s="1080"/>
      <c r="D62" s="1082"/>
      <c r="E62" s="1082"/>
      <c r="F62" s="1082"/>
      <c r="G62" s="1082"/>
      <c r="H62" s="1082"/>
      <c r="I62" s="1082"/>
      <c r="J62" s="1082"/>
      <c r="K62" s="1082"/>
      <c r="L62" s="1082"/>
      <c r="M62" s="1082"/>
      <c r="N62" s="1082"/>
    </row>
    <row r="63" spans="1:23" s="384" customFormat="1" ht="16.5" customHeight="1">
      <c r="F63" s="367"/>
      <c r="J63" s="367"/>
      <c r="N63" s="367"/>
      <c r="O63" s="1331" t="s">
        <v>829</v>
      </c>
    </row>
    <row r="64" spans="1:23" s="494" customFormat="1" ht="15" customHeight="1">
      <c r="D64" s="498"/>
      <c r="E64" s="498"/>
      <c r="F64" s="1088"/>
      <c r="G64" s="498"/>
      <c r="H64" s="498"/>
      <c r="I64" s="498"/>
      <c r="J64" s="1088"/>
      <c r="K64" s="498"/>
      <c r="L64" s="498"/>
      <c r="M64" s="498"/>
      <c r="N64" s="1088"/>
      <c r="O64" s="1088" t="s">
        <v>810</v>
      </c>
      <c r="P64" s="498"/>
      <c r="Q64" s="498"/>
      <c r="R64" s="498"/>
      <c r="S64" s="498"/>
      <c r="T64" s="498"/>
      <c r="U64" s="498"/>
      <c r="V64" s="498"/>
      <c r="W64" s="498"/>
    </row>
    <row r="65" spans="2:23" s="384" customFormat="1" ht="16.5" customHeight="1">
      <c r="B65" s="384" t="s">
        <v>767</v>
      </c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386"/>
      <c r="U65" s="386"/>
      <c r="V65" s="386"/>
      <c r="W65" s="386"/>
    </row>
    <row r="66" spans="2:23" s="387" customFormat="1">
      <c r="B66" s="388" t="s">
        <v>895</v>
      </c>
    </row>
    <row r="67" spans="2:23" s="389" customFormat="1" ht="13.5" customHeight="1">
      <c r="B67" s="390" t="s">
        <v>896</v>
      </c>
      <c r="C67" s="387"/>
    </row>
    <row r="93" spans="2:2">
      <c r="B93" s="373" t="s">
        <v>768</v>
      </c>
    </row>
  </sheetData>
  <mergeCells count="4">
    <mergeCell ref="D8:F8"/>
    <mergeCell ref="H8:J8"/>
    <mergeCell ref="B9:B10"/>
    <mergeCell ref="L8:N8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0" orientation="portrait" r:id="rId1"/>
  <headerFooter scaleWithDoc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P50"/>
  <sheetViews>
    <sheetView showGridLines="0" view="pageBreakPreview" zoomScale="90" zoomScaleNormal="100" zoomScaleSheetLayoutView="90" workbookViewId="0">
      <selection activeCell="B5" sqref="B5"/>
    </sheetView>
  </sheetViews>
  <sheetFormatPr defaultColWidth="3.7109375" defaultRowHeight="16.5"/>
  <cols>
    <col min="1" max="1" width="1.5703125" style="314" customWidth="1"/>
    <col min="2" max="2" width="12.28515625" style="314" customWidth="1"/>
    <col min="3" max="3" width="3.7109375" style="314" customWidth="1"/>
    <col min="4" max="4" width="48.5703125" style="314" customWidth="1"/>
    <col min="5" max="5" width="1.5703125" style="314" customWidth="1"/>
    <col min="6" max="6" width="16.42578125" style="315" customWidth="1"/>
    <col min="7" max="7" width="3" style="314" customWidth="1"/>
    <col min="8" max="8" width="11.85546875" style="314" customWidth="1"/>
    <col min="9" max="9" width="5.42578125" style="314" customWidth="1"/>
    <col min="10" max="10" width="0.5703125" style="314" customWidth="1"/>
    <col min="11" max="255" width="8.42578125" style="314" customWidth="1"/>
    <col min="256" max="256" width="1.5703125" style="314" customWidth="1"/>
    <col min="257" max="16384" width="3.7109375" style="314"/>
  </cols>
  <sheetData>
    <row r="1" spans="1:10" ht="8.1" customHeight="1"/>
    <row r="2" spans="1:10" ht="8.1" customHeight="1"/>
    <row r="3" spans="1:10" ht="16.5" customHeight="1">
      <c r="B3" s="316" t="s">
        <v>1223</v>
      </c>
      <c r="C3" s="317" t="s">
        <v>822</v>
      </c>
    </row>
    <row r="4" spans="1:10" ht="13.5" customHeight="1">
      <c r="B4" s="318" t="s">
        <v>1224</v>
      </c>
      <c r="C4" s="319" t="s">
        <v>823</v>
      </c>
    </row>
    <row r="5" spans="1:10" ht="15" customHeight="1"/>
    <row r="6" spans="1:10" s="322" customFormat="1" ht="8.1" customHeight="1">
      <c r="A6" s="320"/>
      <c r="B6" s="320"/>
      <c r="C6" s="320"/>
      <c r="D6" s="320"/>
      <c r="E6" s="320"/>
      <c r="F6" s="321"/>
      <c r="G6" s="320"/>
      <c r="H6" s="320"/>
      <c r="I6" s="320"/>
      <c r="J6" s="320"/>
    </row>
    <row r="7" spans="1:10" s="322" customFormat="1" ht="13.5">
      <c r="A7" s="323"/>
      <c r="B7" s="324" t="s">
        <v>769</v>
      </c>
      <c r="C7" s="324"/>
      <c r="D7" s="323"/>
      <c r="E7" s="323"/>
      <c r="F7" s="325" t="s">
        <v>1</v>
      </c>
      <c r="G7" s="323"/>
      <c r="H7" s="326" t="s">
        <v>770</v>
      </c>
      <c r="I7" s="323"/>
      <c r="J7" s="323"/>
    </row>
    <row r="8" spans="1:10" s="322" customFormat="1" ht="15" customHeight="1">
      <c r="A8" s="323"/>
      <c r="B8" s="327" t="s">
        <v>771</v>
      </c>
      <c r="C8" s="327"/>
      <c r="D8" s="323"/>
      <c r="E8" s="323"/>
      <c r="F8" s="328" t="s">
        <v>6</v>
      </c>
      <c r="G8" s="323"/>
      <c r="H8" s="329"/>
      <c r="I8" s="323"/>
      <c r="J8" s="323"/>
    </row>
    <row r="9" spans="1:10" s="322" customFormat="1" ht="8.1" customHeight="1">
      <c r="A9" s="330"/>
      <c r="B9" s="331"/>
      <c r="C9" s="331"/>
      <c r="D9" s="330"/>
      <c r="E9" s="330"/>
      <c r="F9" s="332"/>
      <c r="G9" s="330"/>
      <c r="H9" s="333"/>
      <c r="I9" s="330"/>
      <c r="J9" s="323"/>
    </row>
    <row r="10" spans="1:10" s="322" customFormat="1" ht="8.1" customHeight="1">
      <c r="A10" s="323"/>
      <c r="B10" s="334"/>
      <c r="C10" s="334"/>
      <c r="D10" s="323"/>
      <c r="E10" s="323"/>
      <c r="F10" s="335"/>
      <c r="G10" s="323"/>
      <c r="H10" s="336"/>
      <c r="I10" s="323"/>
      <c r="J10" s="323"/>
    </row>
    <row r="11" spans="1:10" s="322" customFormat="1" ht="15" customHeight="1">
      <c r="A11" s="323"/>
      <c r="B11" s="324" t="s">
        <v>772</v>
      </c>
      <c r="C11" s="324"/>
      <c r="D11" s="323"/>
      <c r="E11" s="323"/>
      <c r="F11" s="337">
        <v>2018</v>
      </c>
      <c r="G11" s="323"/>
      <c r="H11" s="338">
        <v>46524.72</v>
      </c>
      <c r="I11" s="339"/>
    </row>
    <row r="12" spans="1:10" s="322" customFormat="1" ht="13.5">
      <c r="A12" s="323"/>
      <c r="B12" s="327" t="s">
        <v>773</v>
      </c>
      <c r="C12" s="327"/>
      <c r="D12" s="323"/>
      <c r="E12" s="323"/>
      <c r="F12" s="337">
        <v>2019</v>
      </c>
      <c r="G12" s="323"/>
      <c r="H12" s="340">
        <v>55752.1</v>
      </c>
      <c r="I12" s="339"/>
    </row>
    <row r="13" spans="1:10" s="322" customFormat="1" ht="13.5">
      <c r="A13" s="323"/>
      <c r="B13" s="327"/>
      <c r="C13" s="327"/>
      <c r="D13" s="323"/>
      <c r="E13" s="323"/>
      <c r="F13" s="341">
        <v>2020</v>
      </c>
      <c r="G13" s="323"/>
      <c r="H13" s="340" t="s">
        <v>808</v>
      </c>
      <c r="I13" s="339"/>
    </row>
    <row r="14" spans="1:10" s="322" customFormat="1" ht="13.5">
      <c r="A14" s="323"/>
      <c r="B14" s="327"/>
      <c r="C14" s="327"/>
      <c r="D14" s="323"/>
      <c r="E14" s="323"/>
      <c r="F14" s="335"/>
      <c r="G14" s="323"/>
      <c r="H14" s="342"/>
      <c r="I14" s="339"/>
    </row>
    <row r="15" spans="1:10" s="322" customFormat="1" ht="15" customHeight="1">
      <c r="A15" s="323"/>
      <c r="B15" s="324" t="s">
        <v>774</v>
      </c>
      <c r="C15" s="324"/>
      <c r="D15" s="323"/>
      <c r="E15" s="323"/>
      <c r="F15" s="335">
        <v>2018</v>
      </c>
      <c r="G15" s="323"/>
      <c r="H15" s="342">
        <v>16.2</v>
      </c>
      <c r="I15" s="339"/>
    </row>
    <row r="16" spans="1:10" s="322" customFormat="1" ht="14.25" customHeight="1">
      <c r="A16" s="323"/>
      <c r="B16" s="324" t="s">
        <v>775</v>
      </c>
      <c r="C16" s="324"/>
      <c r="D16" s="323"/>
      <c r="E16" s="323"/>
      <c r="F16" s="335">
        <v>2019</v>
      </c>
      <c r="G16" s="323"/>
      <c r="H16" s="343">
        <v>21.1</v>
      </c>
      <c r="I16" s="339"/>
    </row>
    <row r="17" spans="1:9" s="322" customFormat="1" ht="13.5">
      <c r="A17" s="323"/>
      <c r="B17" s="327" t="s">
        <v>776</v>
      </c>
      <c r="C17" s="327"/>
      <c r="D17" s="323"/>
      <c r="E17" s="323"/>
      <c r="F17" s="335">
        <v>2020</v>
      </c>
      <c r="G17" s="323"/>
      <c r="H17" s="344" t="s">
        <v>808</v>
      </c>
      <c r="I17" s="339"/>
    </row>
    <row r="18" spans="1:9" s="322" customFormat="1" ht="13.5">
      <c r="A18" s="323"/>
      <c r="B18" s="327"/>
      <c r="C18" s="327"/>
      <c r="D18" s="323"/>
      <c r="E18" s="323"/>
      <c r="F18" s="335"/>
      <c r="G18" s="323"/>
      <c r="H18" s="342"/>
      <c r="I18" s="339"/>
    </row>
    <row r="19" spans="1:9" s="322" customFormat="1" ht="15" customHeight="1">
      <c r="A19" s="323"/>
      <c r="B19" s="324" t="s">
        <v>777</v>
      </c>
      <c r="C19" s="324"/>
      <c r="D19" s="323"/>
      <c r="E19" s="323"/>
      <c r="F19" s="335">
        <v>2018</v>
      </c>
      <c r="G19" s="323"/>
      <c r="H19" s="342">
        <v>7790.35</v>
      </c>
      <c r="I19" s="339"/>
    </row>
    <row r="20" spans="1:9" s="322" customFormat="1" ht="13.5">
      <c r="A20" s="323"/>
      <c r="B20" s="327" t="s">
        <v>778</v>
      </c>
      <c r="C20" s="327"/>
      <c r="D20" s="323"/>
      <c r="E20" s="323"/>
      <c r="F20" s="335">
        <v>2019</v>
      </c>
      <c r="G20" s="323"/>
      <c r="H20" s="343">
        <v>7919.3</v>
      </c>
      <c r="I20" s="339"/>
    </row>
    <row r="21" spans="1:9" s="322" customFormat="1" ht="13.5">
      <c r="A21" s="323"/>
      <c r="B21" s="327"/>
      <c r="C21" s="327"/>
      <c r="D21" s="323"/>
      <c r="E21" s="323"/>
      <c r="F21" s="335">
        <v>2020</v>
      </c>
      <c r="G21" s="323"/>
      <c r="H21" s="344" t="s">
        <v>808</v>
      </c>
      <c r="I21" s="339"/>
    </row>
    <row r="22" spans="1:9" s="322" customFormat="1" ht="13.5">
      <c r="A22" s="323"/>
      <c r="B22" s="327"/>
      <c r="C22" s="327"/>
      <c r="D22" s="323"/>
      <c r="E22" s="323"/>
      <c r="F22" s="335"/>
      <c r="G22" s="323"/>
      <c r="H22" s="342"/>
      <c r="I22" s="339"/>
    </row>
    <row r="23" spans="1:9" s="322" customFormat="1" ht="15" customHeight="1">
      <c r="A23" s="323"/>
      <c r="B23" s="345" t="s">
        <v>820</v>
      </c>
      <c r="C23" s="324"/>
      <c r="D23" s="323"/>
      <c r="E23" s="323"/>
      <c r="F23" s="335">
        <v>2018</v>
      </c>
      <c r="G23" s="323"/>
      <c r="H23" s="342">
        <v>44994.53</v>
      </c>
      <c r="I23" s="339"/>
    </row>
    <row r="24" spans="1:9" s="322" customFormat="1" ht="13.5">
      <c r="A24" s="323"/>
      <c r="B24" s="346" t="s">
        <v>821</v>
      </c>
      <c r="C24" s="327"/>
      <c r="D24" s="323"/>
      <c r="E24" s="323"/>
      <c r="F24" s="335">
        <v>2019</v>
      </c>
      <c r="G24" s="323"/>
      <c r="H24" s="343">
        <v>55752.1</v>
      </c>
      <c r="I24" s="339"/>
    </row>
    <row r="25" spans="1:9" s="322" customFormat="1" ht="15" customHeight="1">
      <c r="A25" s="323"/>
      <c r="B25" s="327"/>
      <c r="C25" s="327"/>
      <c r="D25" s="323"/>
      <c r="E25" s="323"/>
      <c r="F25" s="335">
        <v>2020</v>
      </c>
      <c r="G25" s="323"/>
      <c r="H25" s="344" t="s">
        <v>808</v>
      </c>
      <c r="I25" s="339"/>
    </row>
    <row r="26" spans="1:9" s="322" customFormat="1" ht="15" customHeight="1">
      <c r="A26" s="323"/>
      <c r="B26" s="327"/>
      <c r="C26" s="327"/>
      <c r="D26" s="323"/>
      <c r="E26" s="323"/>
      <c r="F26" s="335"/>
      <c r="G26" s="323"/>
      <c r="H26" s="342"/>
      <c r="I26" s="339"/>
    </row>
    <row r="27" spans="1:9" s="322" customFormat="1" ht="15" customHeight="1">
      <c r="A27" s="323"/>
      <c r="B27" s="324" t="s">
        <v>779</v>
      </c>
      <c r="C27" s="324"/>
      <c r="D27" s="323"/>
      <c r="E27" s="323"/>
      <c r="F27" s="335"/>
      <c r="G27" s="323"/>
      <c r="H27" s="342"/>
      <c r="I27" s="339"/>
    </row>
    <row r="28" spans="1:9" s="322" customFormat="1" ht="12" customHeight="1">
      <c r="A28" s="323"/>
      <c r="B28" s="327" t="s">
        <v>780</v>
      </c>
      <c r="C28" s="327"/>
      <c r="D28" s="323"/>
      <c r="E28" s="323"/>
      <c r="F28" s="335"/>
      <c r="G28" s="323"/>
      <c r="H28" s="342"/>
      <c r="I28" s="339"/>
    </row>
    <row r="29" spans="1:9" s="322" customFormat="1" ht="15" customHeight="1">
      <c r="A29" s="323"/>
      <c r="B29" s="323"/>
      <c r="C29" s="324" t="s">
        <v>781</v>
      </c>
      <c r="D29" s="347" t="s">
        <v>782</v>
      </c>
      <c r="E29" s="323"/>
      <c r="F29" s="335">
        <v>2018</v>
      </c>
      <c r="G29" s="323"/>
      <c r="H29" s="342">
        <v>4219.03</v>
      </c>
      <c r="I29" s="339"/>
    </row>
    <row r="30" spans="1:9" s="322" customFormat="1" ht="15" customHeight="1">
      <c r="A30" s="323"/>
      <c r="B30" s="348" t="s">
        <v>49</v>
      </c>
      <c r="C30" s="348"/>
      <c r="D30" s="334" t="s">
        <v>783</v>
      </c>
      <c r="E30" s="323"/>
      <c r="F30" s="335">
        <v>2019</v>
      </c>
      <c r="G30" s="323"/>
      <c r="H30" s="343">
        <v>4426.8999999999996</v>
      </c>
      <c r="I30" s="339"/>
    </row>
    <row r="31" spans="1:9" s="322" customFormat="1" ht="15" customHeight="1">
      <c r="A31" s="323"/>
      <c r="B31" s="348"/>
      <c r="C31" s="348"/>
      <c r="D31" s="334"/>
      <c r="E31" s="323"/>
      <c r="F31" s="335">
        <v>2020</v>
      </c>
      <c r="G31" s="323"/>
      <c r="H31" s="344" t="s">
        <v>808</v>
      </c>
      <c r="I31" s="339"/>
    </row>
    <row r="32" spans="1:9" s="322" customFormat="1" ht="15" customHeight="1">
      <c r="A32" s="323"/>
      <c r="B32" s="348"/>
      <c r="C32" s="348"/>
      <c r="D32" s="334"/>
      <c r="E32" s="323"/>
      <c r="F32" s="335"/>
      <c r="G32" s="323"/>
      <c r="H32" s="349"/>
      <c r="I32" s="339"/>
    </row>
    <row r="33" spans="1:16" s="322" customFormat="1" ht="15" customHeight="1">
      <c r="A33" s="323"/>
      <c r="B33" s="323"/>
      <c r="C33" s="324" t="s">
        <v>784</v>
      </c>
      <c r="D33" s="347" t="s">
        <v>785</v>
      </c>
      <c r="E33" s="323"/>
      <c r="F33" s="335">
        <v>2018</v>
      </c>
      <c r="G33" s="323"/>
      <c r="H33" s="349">
        <v>7082.96</v>
      </c>
      <c r="I33" s="339"/>
    </row>
    <row r="34" spans="1:16" s="322" customFormat="1" ht="13.5">
      <c r="A34" s="323"/>
      <c r="B34" s="323"/>
      <c r="C34" s="350"/>
      <c r="D34" s="351" t="s">
        <v>786</v>
      </c>
      <c r="E34" s="323"/>
      <c r="F34" s="335">
        <v>2019</v>
      </c>
      <c r="G34" s="323"/>
      <c r="H34" s="343">
        <v>7010.5</v>
      </c>
      <c r="I34" s="339"/>
    </row>
    <row r="35" spans="1:16" s="322" customFormat="1" ht="13.5">
      <c r="A35" s="323"/>
      <c r="B35" s="323"/>
      <c r="C35" s="350"/>
      <c r="D35" s="351"/>
      <c r="E35" s="323"/>
      <c r="F35" s="335">
        <v>2020</v>
      </c>
      <c r="G35" s="323"/>
      <c r="H35" s="344" t="s">
        <v>808</v>
      </c>
      <c r="I35" s="339"/>
    </row>
    <row r="36" spans="1:16" s="322" customFormat="1" ht="13.5">
      <c r="A36" s="323"/>
      <c r="B36" s="323"/>
      <c r="C36" s="350"/>
      <c r="D36" s="351"/>
      <c r="E36" s="323"/>
      <c r="F36" s="335"/>
      <c r="G36" s="323"/>
      <c r="H36" s="342"/>
      <c r="I36" s="339"/>
    </row>
    <row r="37" spans="1:16" s="322" customFormat="1" ht="15" customHeight="1">
      <c r="A37" s="323"/>
      <c r="B37" s="323"/>
      <c r="C37" s="324" t="s">
        <v>787</v>
      </c>
      <c r="D37" s="347" t="s">
        <v>788</v>
      </c>
      <c r="E37" s="323"/>
      <c r="F37" s="335">
        <v>2018</v>
      </c>
      <c r="G37" s="323"/>
      <c r="H37" s="342">
        <v>8952.7900000000009</v>
      </c>
      <c r="I37" s="339"/>
    </row>
    <row r="38" spans="1:16" s="322" customFormat="1" ht="13.5">
      <c r="A38" s="323"/>
      <c r="B38" s="348" t="s">
        <v>789</v>
      </c>
      <c r="C38" s="348"/>
      <c r="D38" s="334" t="s">
        <v>790</v>
      </c>
      <c r="E38" s="323"/>
      <c r="F38" s="335">
        <v>2019</v>
      </c>
      <c r="G38" s="323"/>
      <c r="H38" s="343">
        <v>9401</v>
      </c>
      <c r="I38" s="339"/>
    </row>
    <row r="39" spans="1:16" s="322" customFormat="1" ht="13.5">
      <c r="A39" s="323"/>
      <c r="B39" s="348"/>
      <c r="C39" s="348"/>
      <c r="D39" s="334"/>
      <c r="E39" s="323"/>
      <c r="F39" s="335">
        <v>2020</v>
      </c>
      <c r="G39" s="323"/>
      <c r="H39" s="344" t="s">
        <v>808</v>
      </c>
      <c r="I39" s="339"/>
    </row>
    <row r="40" spans="1:16" s="322" customFormat="1" ht="13.5">
      <c r="A40" s="323"/>
      <c r="B40" s="348"/>
      <c r="C40" s="348"/>
      <c r="D40" s="334"/>
      <c r="E40" s="323"/>
      <c r="F40" s="335"/>
      <c r="G40" s="323"/>
      <c r="H40" s="349"/>
      <c r="I40" s="339"/>
    </row>
    <row r="41" spans="1:16" s="322" customFormat="1" ht="15" customHeight="1">
      <c r="A41" s="323"/>
      <c r="B41" s="323"/>
      <c r="C41" s="324" t="s">
        <v>791</v>
      </c>
      <c r="D41" s="347" t="s">
        <v>792</v>
      </c>
      <c r="E41" s="323"/>
      <c r="F41" s="335">
        <v>2018</v>
      </c>
      <c r="G41" s="323"/>
      <c r="H41" s="349">
        <v>17353.66</v>
      </c>
      <c r="I41" s="339"/>
    </row>
    <row r="42" spans="1:16" s="322" customFormat="1" ht="13.5">
      <c r="A42" s="323"/>
      <c r="B42" s="323"/>
      <c r="C42" s="327"/>
      <c r="D42" s="334" t="s">
        <v>793</v>
      </c>
      <c r="E42" s="323"/>
      <c r="F42" s="335">
        <v>2019</v>
      </c>
      <c r="G42" s="323"/>
      <c r="H42" s="343">
        <v>14065</v>
      </c>
      <c r="I42" s="339"/>
    </row>
    <row r="43" spans="1:16" s="322" customFormat="1" ht="13.5">
      <c r="A43" s="323"/>
      <c r="B43" s="323"/>
      <c r="C43" s="327"/>
      <c r="D43" s="334"/>
      <c r="E43" s="323"/>
      <c r="F43" s="335">
        <v>2020</v>
      </c>
      <c r="H43" s="344" t="s">
        <v>808</v>
      </c>
      <c r="I43" s="339"/>
    </row>
    <row r="44" spans="1:16" s="322" customFormat="1" ht="8.1" customHeight="1">
      <c r="A44" s="352"/>
      <c r="B44" s="353"/>
      <c r="C44" s="353"/>
      <c r="D44" s="352"/>
      <c r="E44" s="352"/>
      <c r="F44" s="354"/>
      <c r="G44" s="352"/>
      <c r="H44" s="355"/>
      <c r="I44" s="355"/>
    </row>
    <row r="45" spans="1:16" s="356" customFormat="1" ht="15" customHeight="1">
      <c r="B45" s="357"/>
      <c r="C45" s="357"/>
      <c r="F45" s="358"/>
      <c r="G45" s="357"/>
      <c r="I45" s="359" t="s">
        <v>30</v>
      </c>
    </row>
    <row r="46" spans="1:16" s="356" customFormat="1" ht="13.5">
      <c r="A46" s="360"/>
      <c r="F46" s="358"/>
      <c r="I46" s="361" t="s">
        <v>31</v>
      </c>
      <c r="J46" s="362"/>
      <c r="K46" s="362"/>
      <c r="L46" s="362"/>
      <c r="M46" s="362"/>
      <c r="N46" s="362"/>
      <c r="O46" s="363"/>
      <c r="P46" s="363"/>
    </row>
    <row r="48" spans="1:16" ht="15" customHeight="1">
      <c r="B48" s="364" t="s">
        <v>1079</v>
      </c>
    </row>
    <row r="49" spans="2:5" s="365" customFormat="1" ht="15" customHeight="1">
      <c r="B49" s="364" t="s">
        <v>809</v>
      </c>
      <c r="C49" s="160"/>
      <c r="D49" s="160"/>
      <c r="E49" s="160"/>
    </row>
    <row r="50" spans="2:5" s="365" customFormat="1" ht="15" customHeight="1">
      <c r="B50" s="366" t="s">
        <v>1080</v>
      </c>
      <c r="C50" s="160"/>
      <c r="D50" s="160"/>
      <c r="E50" s="160"/>
    </row>
  </sheetData>
  <printOptions horizontalCentered="1"/>
  <pageMargins left="0.39370078740157483" right="0.39370078740157483" top="0.68" bottom="0.51181102362204722" header="0.11811023622047245" footer="0.39370078740157483"/>
  <pageSetup paperSize="9" scale="8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74</vt:i4>
      </vt:variant>
      <vt:variant>
        <vt:lpstr>Named Ranges</vt:lpstr>
      </vt:variant>
      <vt:variant>
        <vt:i4>72</vt:i4>
      </vt:variant>
    </vt:vector>
  </HeadingPairs>
  <TitlesOfParts>
    <vt:vector size="146" baseType="lpstr">
      <vt:lpstr>4.1</vt:lpstr>
      <vt:lpstr>4.2</vt:lpstr>
      <vt:lpstr>4.3 </vt:lpstr>
      <vt:lpstr>4.3  (2)</vt:lpstr>
      <vt:lpstr>6.7(n)</vt:lpstr>
      <vt:lpstr>6.8 (n)</vt:lpstr>
      <vt:lpstr>6.9 (n)</vt:lpstr>
      <vt:lpstr>4.4</vt:lpstr>
      <vt:lpstr>4.4 (2)</vt:lpstr>
      <vt:lpstr>4.5</vt:lpstr>
      <vt:lpstr>4.5 (2)</vt:lpstr>
      <vt:lpstr>4.6a</vt:lpstr>
      <vt:lpstr>4.6b</vt:lpstr>
      <vt:lpstr>4.6c</vt:lpstr>
      <vt:lpstr>4.6d</vt:lpstr>
      <vt:lpstr>4.6e</vt:lpstr>
      <vt:lpstr>4.6f</vt:lpstr>
      <vt:lpstr>4.7</vt:lpstr>
      <vt:lpstr>4.8</vt:lpstr>
      <vt:lpstr>4.9</vt:lpstr>
      <vt:lpstr>4.10</vt:lpstr>
      <vt:lpstr>4.11</vt:lpstr>
      <vt:lpstr>4.11 (2)</vt:lpstr>
      <vt:lpstr>4.12</vt:lpstr>
      <vt:lpstr>4.13a</vt:lpstr>
      <vt:lpstr>4.13b</vt:lpstr>
      <vt:lpstr>4.14a</vt:lpstr>
      <vt:lpstr>4.14b</vt:lpstr>
      <vt:lpstr>4.14c</vt:lpstr>
      <vt:lpstr>4.14d</vt:lpstr>
      <vt:lpstr>4.15a</vt:lpstr>
      <vt:lpstr>4.15b</vt:lpstr>
      <vt:lpstr>4.15c</vt:lpstr>
      <vt:lpstr>4.15d</vt:lpstr>
      <vt:lpstr>4.16</vt:lpstr>
      <vt:lpstr>4.17</vt:lpstr>
      <vt:lpstr>4.17 (2)</vt:lpstr>
      <vt:lpstr>4.18</vt:lpstr>
      <vt:lpstr>4.18 (2)</vt:lpstr>
      <vt:lpstr>4.18 (3)</vt:lpstr>
      <vt:lpstr>4.18 (4)</vt:lpstr>
      <vt:lpstr>4.19</vt:lpstr>
      <vt:lpstr>4.19 (2)</vt:lpstr>
      <vt:lpstr>4.19 (3)</vt:lpstr>
      <vt:lpstr>4.20</vt:lpstr>
      <vt:lpstr>4.20 (2)</vt:lpstr>
      <vt:lpstr>4.20 (3)</vt:lpstr>
      <vt:lpstr>4.20 (4)</vt:lpstr>
      <vt:lpstr>4.20 (5)</vt:lpstr>
      <vt:lpstr>4.20 (6)</vt:lpstr>
      <vt:lpstr>4.20 (7)</vt:lpstr>
      <vt:lpstr>4.21</vt:lpstr>
      <vt:lpstr>4.21 (2)</vt:lpstr>
      <vt:lpstr>4.21 (3)</vt:lpstr>
      <vt:lpstr>4.21 (4)</vt:lpstr>
      <vt:lpstr>4.21 (5)</vt:lpstr>
      <vt:lpstr>4.21 (6) </vt:lpstr>
      <vt:lpstr>4.21 (7)</vt:lpstr>
      <vt:lpstr>4.21 (8)</vt:lpstr>
      <vt:lpstr>4.21 (9)</vt:lpstr>
      <vt:lpstr>4.21 (10)</vt:lpstr>
      <vt:lpstr>4.21 (11)</vt:lpstr>
      <vt:lpstr>4.22</vt:lpstr>
      <vt:lpstr>4.22 (2)</vt:lpstr>
      <vt:lpstr>4.22 (3)</vt:lpstr>
      <vt:lpstr>4.22 (4)</vt:lpstr>
      <vt:lpstr>4.22 (5)</vt:lpstr>
      <vt:lpstr>4.22 (6)</vt:lpstr>
      <vt:lpstr>4.22 (7)</vt:lpstr>
      <vt:lpstr>4.22 (8)</vt:lpstr>
      <vt:lpstr>4.22 (9)</vt:lpstr>
      <vt:lpstr>4.23</vt:lpstr>
      <vt:lpstr>4.24</vt:lpstr>
      <vt:lpstr>4.25</vt:lpstr>
      <vt:lpstr>'4.1'!Print_Area</vt:lpstr>
      <vt:lpstr>'4.10'!Print_Area</vt:lpstr>
      <vt:lpstr>'4.11'!Print_Area</vt:lpstr>
      <vt:lpstr>'4.11 (2)'!Print_Area</vt:lpstr>
      <vt:lpstr>'4.12'!Print_Area</vt:lpstr>
      <vt:lpstr>'4.13a'!Print_Area</vt:lpstr>
      <vt:lpstr>'4.13b'!Print_Area</vt:lpstr>
      <vt:lpstr>'4.14a'!Print_Area</vt:lpstr>
      <vt:lpstr>'4.14b'!Print_Area</vt:lpstr>
      <vt:lpstr>'4.14c'!Print_Area</vt:lpstr>
      <vt:lpstr>'4.14d'!Print_Area</vt:lpstr>
      <vt:lpstr>'4.15a'!Print_Area</vt:lpstr>
      <vt:lpstr>'4.15b'!Print_Area</vt:lpstr>
      <vt:lpstr>'4.15c'!Print_Area</vt:lpstr>
      <vt:lpstr>'4.15d'!Print_Area</vt:lpstr>
      <vt:lpstr>'4.16'!Print_Area</vt:lpstr>
      <vt:lpstr>'4.17'!Print_Area</vt:lpstr>
      <vt:lpstr>'4.17 (2)'!Print_Area</vt:lpstr>
      <vt:lpstr>'4.18'!Print_Area</vt:lpstr>
      <vt:lpstr>'4.18 (2)'!Print_Area</vt:lpstr>
      <vt:lpstr>'4.18 (3)'!Print_Area</vt:lpstr>
      <vt:lpstr>'4.18 (4)'!Print_Area</vt:lpstr>
      <vt:lpstr>'4.19'!Print_Area</vt:lpstr>
      <vt:lpstr>'4.19 (2)'!Print_Area</vt:lpstr>
      <vt:lpstr>'4.19 (3)'!Print_Area</vt:lpstr>
      <vt:lpstr>'4.2'!Print_Area</vt:lpstr>
      <vt:lpstr>'4.20'!Print_Area</vt:lpstr>
      <vt:lpstr>'4.20 (2)'!Print_Area</vt:lpstr>
      <vt:lpstr>'4.20 (3)'!Print_Area</vt:lpstr>
      <vt:lpstr>'4.20 (4)'!Print_Area</vt:lpstr>
      <vt:lpstr>'4.20 (5)'!Print_Area</vt:lpstr>
      <vt:lpstr>'4.20 (6)'!Print_Area</vt:lpstr>
      <vt:lpstr>'4.20 (7)'!Print_Area</vt:lpstr>
      <vt:lpstr>'4.21'!Print_Area</vt:lpstr>
      <vt:lpstr>'4.21 (10)'!Print_Area</vt:lpstr>
      <vt:lpstr>'4.21 (11)'!Print_Area</vt:lpstr>
      <vt:lpstr>'4.21 (2)'!Print_Area</vt:lpstr>
      <vt:lpstr>'4.21 (3)'!Print_Area</vt:lpstr>
      <vt:lpstr>'4.21 (4)'!Print_Area</vt:lpstr>
      <vt:lpstr>'4.21 (5)'!Print_Area</vt:lpstr>
      <vt:lpstr>'4.21 (6) '!Print_Area</vt:lpstr>
      <vt:lpstr>'4.21 (7)'!Print_Area</vt:lpstr>
      <vt:lpstr>'4.21 (8)'!Print_Area</vt:lpstr>
      <vt:lpstr>'4.21 (9)'!Print_Area</vt:lpstr>
      <vt:lpstr>'4.22'!Print_Area</vt:lpstr>
      <vt:lpstr>'4.22 (3)'!Print_Area</vt:lpstr>
      <vt:lpstr>'4.22 (5)'!Print_Area</vt:lpstr>
      <vt:lpstr>'4.22 (6)'!Print_Area</vt:lpstr>
      <vt:lpstr>'4.22 (7)'!Print_Area</vt:lpstr>
      <vt:lpstr>'4.22 (8)'!Print_Area</vt:lpstr>
      <vt:lpstr>'4.22 (9)'!Print_Area</vt:lpstr>
      <vt:lpstr>'4.23'!Print_Area</vt:lpstr>
      <vt:lpstr>'4.24'!Print_Area</vt:lpstr>
      <vt:lpstr>'4.25'!Print_Area</vt:lpstr>
      <vt:lpstr>'4.3 '!Print_Area</vt:lpstr>
      <vt:lpstr>'4.3  (2)'!Print_Area</vt:lpstr>
      <vt:lpstr>'4.4'!Print_Area</vt:lpstr>
      <vt:lpstr>'4.4 (2)'!Print_Area</vt:lpstr>
      <vt:lpstr>'4.5'!Print_Area</vt:lpstr>
      <vt:lpstr>'4.5 (2)'!Print_Area</vt:lpstr>
      <vt:lpstr>'4.6a'!Print_Area</vt:lpstr>
      <vt:lpstr>'4.6b'!Print_Area</vt:lpstr>
      <vt:lpstr>'4.6c'!Print_Area</vt:lpstr>
      <vt:lpstr>'4.6d'!Print_Area</vt:lpstr>
      <vt:lpstr>'4.6e'!Print_Area</vt:lpstr>
      <vt:lpstr>'4.6f'!Print_Area</vt:lpstr>
      <vt:lpstr>'4.7'!Print_Area</vt:lpstr>
      <vt:lpstr>'4.8'!Print_Area</vt:lpstr>
      <vt:lpstr>'4.9'!Print_Area</vt:lpstr>
      <vt:lpstr>'6.7(n)'!Print_Area</vt:lpstr>
      <vt:lpstr>'6.8 (n)'!Print_Area</vt:lpstr>
      <vt:lpstr>'6.9 (n)'!Print_Area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Nur Izzati Ilias</cp:lastModifiedBy>
  <cp:lastPrinted>2024-11-18T03:42:53Z</cp:lastPrinted>
  <dcterms:created xsi:type="dcterms:W3CDTF">2020-02-14T08:06:00Z</dcterms:created>
  <dcterms:modified xsi:type="dcterms:W3CDTF">2024-11-22T09:12:28Z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</Properties>
</file>